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第１3表" sheetId="1" r:id="rId1"/>
    <sheet name="第14,15表" sheetId="2" r:id="rId2"/>
    <sheet name="第１6表a" sheetId="3" r:id="rId3"/>
    <sheet name="第１6表b" sheetId="4" r:id="rId4"/>
    <sheet name="第１7表a" sheetId="5" r:id="rId5"/>
    <sheet name="第１7表b" sheetId="6" r:id="rId6"/>
    <sheet name="第１8表a" sheetId="7" r:id="rId7"/>
    <sheet name="第１8表b" sheetId="8" r:id="rId8"/>
    <sheet name="第19,20表" sheetId="9" r:id="rId9"/>
    <sheet name="第21,22,23表" sheetId="10" r:id="rId10"/>
    <sheet name="第２2表" sheetId="11" r:id="rId11"/>
    <sheet name="第２3表" sheetId="12" r:id="rId12"/>
  </sheets>
  <definedNames>
    <definedName name="_1NEN" localSheetId="3">'第１6表b'!#REF!</definedName>
    <definedName name="_1NEN" localSheetId="4">'第１7表a'!$F$1:$F$66</definedName>
    <definedName name="_1NEN" localSheetId="5">'第１7表b'!$F$1:$F$62</definedName>
    <definedName name="_1NEN" localSheetId="6">'第１8表a'!#REF!</definedName>
    <definedName name="_1NEN" localSheetId="7">'第１8表b'!#REF!</definedName>
    <definedName name="_1NEN">'第１6表a'!$F$1:$F$66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'第１3表'!$A$1:$AB$65</definedName>
    <definedName name="_xlnm.Print_Area" localSheetId="1">'第14,15表'!$A$1:$G$40,'第14,15表'!$I$1:$O$40</definedName>
    <definedName name="_xlnm.Print_Area" localSheetId="2">'第１6表a'!$A$1:$O$67</definedName>
    <definedName name="_xlnm.Print_Area" localSheetId="3">'第１6表b'!$A$1:$O$64</definedName>
    <definedName name="_xlnm.Print_Area" localSheetId="4">'第１7表a'!$A$1:$AS$67</definedName>
    <definedName name="_xlnm.Print_Area" localSheetId="5">'第１7表b'!$A$1:$AS$63</definedName>
    <definedName name="_xlnm.Print_Area" localSheetId="6">'第１8表a'!$A$1:$AA$67</definedName>
    <definedName name="_xlnm.Print_Area" localSheetId="7">'第１8表b'!$A$1:$AA$63</definedName>
    <definedName name="_xlnm.Print_Area" localSheetId="8">'第19,20表'!$A$1:$K$51</definedName>
    <definedName name="_xlnm.Print_Area" localSheetId="9">'第21,22,23表'!$A$1:$K$53</definedName>
    <definedName name="_xlnm.Print_Area" localSheetId="10">'第２2表'!$A$1:$Z$13</definedName>
    <definedName name="_xlnm.Print_Area" localSheetId="11">'第２3表'!$A$1:$T$14</definedName>
    <definedName name="Print_Area_MI" localSheetId="0">'第１3表'!$B$8:$I$63</definedName>
    <definedName name="Print_Area_MI" localSheetId="1">'第14,15表'!$A$7:$G$39</definedName>
    <definedName name="Print_Area_MI" localSheetId="2">'第１6表a'!$A$8:$O$77</definedName>
    <definedName name="Print_Area_MI" localSheetId="3">'第１6表b'!$A$8:$N$76</definedName>
    <definedName name="Print_Area_MI" localSheetId="4">'第１7表a'!$A$8:$AF$66</definedName>
    <definedName name="Print_Area_MI" localSheetId="5">'第１7表b'!$A$8:$AF$62</definedName>
    <definedName name="Print_Area_MI" localSheetId="6">'第１8表a'!$A$8:$S$66</definedName>
    <definedName name="Print_Area_MI" localSheetId="7">'第１8表b'!$A$8:$S$62</definedName>
    <definedName name="Print_Area_MI" localSheetId="8">'第19,20表'!$A$1:$K$23</definedName>
    <definedName name="Print_Area_MI" localSheetId="9">'第21,22,23表'!#REF!</definedName>
    <definedName name="Print_Area_MI" localSheetId="10">'第２2表'!#REF!</definedName>
    <definedName name="Print_Area_MI" localSheetId="11">'第２3表'!$A$1:$R$26</definedName>
    <definedName name="Print_Area_MI">#REF!</definedName>
    <definedName name="_xlnm.Print_Titles" localSheetId="0">'第１3表'!$1:$8</definedName>
    <definedName name="_xlnm.Print_Titles" localSheetId="2">'第１6表a'!$1:$8</definedName>
    <definedName name="_xlnm.Print_Titles" localSheetId="3">'第１6表b'!$1:$8</definedName>
    <definedName name="_xlnm.Print_Titles" localSheetId="4">'第１7表a'!$1:$8</definedName>
    <definedName name="_xlnm.Print_Titles" localSheetId="5">'第１7表b'!$1:$8</definedName>
    <definedName name="_xlnm.Print_Titles" localSheetId="6">'第１8表a'!$1:$8</definedName>
    <definedName name="_xlnm.Print_Titles" localSheetId="7">'第１8表b'!$1:$8</definedName>
    <definedName name="Print_Titles_MI" localSheetId="0">'第１3表'!$1:$8</definedName>
    <definedName name="Print_Titles_MI" localSheetId="2">'第１6表a'!$1:$8</definedName>
    <definedName name="Print_Titles_MI" localSheetId="3">'第１6表b'!$1:$8</definedName>
    <definedName name="Print_Titles_MI" localSheetId="4">'第１7表a'!$1:$8</definedName>
    <definedName name="Print_Titles_MI" localSheetId="5">'第１7表b'!$1:$8</definedName>
    <definedName name="Print_Titles_MI" localSheetId="6">'第１8表a'!$1:$8</definedName>
    <definedName name="Print_Titles_MI" localSheetId="7">'第１8表b'!$1:$8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<sst xmlns="http://schemas.openxmlformats.org/spreadsheetml/2006/main" count="1206" uniqueCount="319">
  <si>
    <t>(単位：人)</t>
  </si>
  <si>
    <t>男</t>
  </si>
  <si>
    <t>女</t>
  </si>
  <si>
    <t>計</t>
  </si>
  <si>
    <t>教諭</t>
  </si>
  <si>
    <t>助教諭</t>
  </si>
  <si>
    <t>区    分</t>
  </si>
  <si>
    <t>国    立</t>
  </si>
  <si>
    <t>公    立</t>
  </si>
  <si>
    <t>私    立</t>
  </si>
  <si>
    <t xml:space="preserve"> 単式学級</t>
  </si>
  <si>
    <t>１学年</t>
  </si>
  <si>
    <t>２学年</t>
  </si>
  <si>
    <t>３学年</t>
  </si>
  <si>
    <t xml:space="preserve"> 複式学級</t>
  </si>
  <si>
    <t>肢体不自由</t>
  </si>
  <si>
    <t xml:space="preserve">  弱    視</t>
  </si>
  <si>
    <t xml:space="preserve">  難    聴</t>
  </si>
  <si>
    <t xml:space="preserve">  言語障害</t>
  </si>
  <si>
    <t>　知的障害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</si>
  <si>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</si>
  <si>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</si>
  <si>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</si>
  <si>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</si>
  <si>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</si>
  <si>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</si>
  <si>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</si>
  <si>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</si>
  <si>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</si>
  <si>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</si>
  <si>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</si>
  <si>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</si>
  <si>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</si>
  <si>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</si>
  <si>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</si>
  <si>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</si>
  <si>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</si>
  <si>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</si>
  <si>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</si>
  <si>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</si>
  <si>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</si>
  <si>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</si>
  <si>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</si>
  <si>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</si>
  <si>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</si>
  <si>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</si>
  <si>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</si>
  <si>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</si>
  <si>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</si>
  <si>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</si>
  <si>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</si>
  <si>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</si>
  <si>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</si>
  <si>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 xml:space="preserve">    19学級</t>
  </si>
  <si>
    <t xml:space="preserve">    20学級</t>
  </si>
  <si>
    <t xml:space="preserve">    21学級</t>
  </si>
  <si>
    <t xml:space="preserve">    22学級</t>
  </si>
  <si>
    <t xml:space="preserve">    23学級</t>
  </si>
  <si>
    <t xml:space="preserve">    24学級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</si>
  <si>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</si>
  <si>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</si>
  <si>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</si>
  <si>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</si>
  <si>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</si>
  <si>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</si>
  <si>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</si>
  <si>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</si>
  <si>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</si>
  <si>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</si>
  <si>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</si>
  <si>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</si>
  <si>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</si>
  <si>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</si>
  <si>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</si>
  <si>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</si>
  <si>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</si>
  <si>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</si>
  <si>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</si>
  <si>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</si>
  <si>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</si>
  <si>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</si>
  <si>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</si>
  <si>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</si>
  <si>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</si>
  <si>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</si>
  <si>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</si>
  <si>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</si>
  <si>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</si>
  <si>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</si>
  <si>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</si>
  <si>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</si>
  <si>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</si>
  <si>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</si>
  <si>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</si>
  <si>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</si>
  <si>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</si>
  <si>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</si>
  <si>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</si>
  <si>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</si>
  <si>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</si>
  <si>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</si>
  <si>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</si>
  <si>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</si>
  <si>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</si>
  <si>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</si>
  <si>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</si>
  <si>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</si>
  <si>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</si>
  <si>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</si>
  <si>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</si>
  <si>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</si>
  <si>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</si>
  <si>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</si>
  <si>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</si>
  <si>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</si>
  <si>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</si>
  <si>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</si>
  <si>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</si>
  <si>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</si>
  <si>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</si>
  <si>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</si>
  <si>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</si>
  <si>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</si>
  <si>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</si>
  <si>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</si>
  <si>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</si>
  <si>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</si>
  <si>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</si>
  <si>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</si>
  <si>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</si>
  <si>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</si>
  <si>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</si>
  <si>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</si>
  <si>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</si>
  <si>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</si>
  <si>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</si>
  <si>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</si>
  <si>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</si>
  <si>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</si>
  <si>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</si>
  <si>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</si>
  <si>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</si>
  <si>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</si>
  <si>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知的障害</t>
  </si>
  <si>
    <t>弱視</t>
  </si>
  <si>
    <t>難聴</t>
  </si>
  <si>
    <t>言語障害</t>
  </si>
  <si>
    <t>公   立</t>
  </si>
  <si>
    <t>私   立</t>
  </si>
  <si>
    <t>学級数</t>
  </si>
  <si>
    <t>生徒数</t>
  </si>
  <si>
    <t>&lt;中学校&gt;（公立）</t>
  </si>
  <si>
    <t>そ　　の　　他　　の　　者</t>
  </si>
  <si>
    <t>塩竈市</t>
  </si>
  <si>
    <t>塩竈市</t>
  </si>
  <si>
    <t>外国人
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</si>
  <si>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</si>
  <si>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</si>
  <si>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</si>
  <si>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</si>
  <si>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</si>
  <si>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</si>
  <si>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</si>
  <si>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</si>
  <si>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</si>
  <si>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</si>
  <si>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</si>
  <si>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</si>
  <si>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</si>
  <si>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</si>
  <si>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</si>
  <si>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</si>
  <si>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</si>
  <si>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</si>
  <si>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</si>
  <si>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</si>
  <si>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３    学    年</t>
  </si>
  <si>
    <t>１    学    年</t>
  </si>
  <si>
    <t>２    学    年</t>
  </si>
  <si>
    <t>市 部 計</t>
  </si>
  <si>
    <t>仙台市計</t>
  </si>
  <si>
    <t>柴 田 郡 計</t>
  </si>
  <si>
    <t>遠 田 郡 計</t>
  </si>
  <si>
    <t>(つづき）</t>
  </si>
  <si>
    <t>市 部 計</t>
  </si>
  <si>
    <t>仙台市計</t>
  </si>
  <si>
    <t>市 部 計</t>
  </si>
  <si>
    <t>仙台市計</t>
  </si>
  <si>
    <t xml:space="preserve"> 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</si>
  <si>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</si>
  <si>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</si>
  <si>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</si>
  <si>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</si>
  <si>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</si>
  <si>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</si>
  <si>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</si>
  <si>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</si>
  <si>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区    分</t>
  </si>
  <si>
    <t>公　立</t>
  </si>
  <si>
    <t xml:space="preserve">公   立 </t>
  </si>
  <si>
    <t>副校長</t>
  </si>
  <si>
    <t>区 分</t>
  </si>
  <si>
    <t>教務
主任</t>
  </si>
  <si>
    <t>学年
主任</t>
  </si>
  <si>
    <t>保健
主事</t>
  </si>
  <si>
    <t>司書
教諭</t>
  </si>
  <si>
    <t>舎監</t>
  </si>
  <si>
    <t>特別支援学級担当教員</t>
  </si>
  <si>
    <t>産 休 代 替 教 職 員</t>
  </si>
  <si>
    <t>区　分</t>
  </si>
  <si>
    <t>(2)</t>
  </si>
  <si>
    <t/>
  </si>
  <si>
    <t>育児休業代替教員</t>
  </si>
  <si>
    <t>養護職員（看護師等）</t>
  </si>
  <si>
    <t>第１３表　　　市　町　村　別　学　校　数　及　び　学　級　数</t>
  </si>
  <si>
    <t>第１７表　　市　町　村　別　職　名　別　教　員　数　（２－１）</t>
  </si>
  <si>
    <t>第１７表  　市　町　村　別　職　名　別　教　員　数　（２－２）</t>
  </si>
  <si>
    <t>第１８表  　市　町　村　別　職　員　数　（　本　務　者　） （２－１）</t>
  </si>
  <si>
    <t>「教員」(本務者),
(兼務者)以外の教員</t>
  </si>
  <si>
    <t>第１８表  　市　町　村　別　職　員　数　（　本　務　者　） （２－２）</t>
  </si>
  <si>
    <t>富谷市</t>
  </si>
  <si>
    <t>富谷市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</si>
  <si>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</si>
  <si>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</si>
  <si>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</si>
  <si>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</si>
  <si>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</si>
  <si>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</si>
  <si>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２個学年</t>
  </si>
  <si>
    <t xml:space="preserve">  病弱・身体虚弱</t>
  </si>
  <si>
    <t>助教諭</t>
  </si>
  <si>
    <t>計</t>
  </si>
  <si>
    <t>…</t>
  </si>
  <si>
    <t>事務
職員</t>
  </si>
  <si>
    <t>計</t>
  </si>
  <si>
    <t>区　　分</t>
  </si>
  <si>
    <t>区　　分</t>
  </si>
  <si>
    <t xml:space="preserve">  自閉症・情緒障害</t>
  </si>
  <si>
    <t>自閉症・
情緒障害</t>
  </si>
  <si>
    <t>1,100～1,199人</t>
  </si>
  <si>
    <t>1,200～1,299人</t>
  </si>
  <si>
    <t>1,300～1,399人</t>
  </si>
  <si>
    <t>1,400～1,499人</t>
  </si>
  <si>
    <t>1,500～1,599人</t>
  </si>
  <si>
    <t>1,600～1,699人</t>
  </si>
  <si>
    <t>1,700～1,799人</t>
  </si>
  <si>
    <t>1,800～1,899人</t>
  </si>
  <si>
    <t>1,900～1,999人</t>
  </si>
  <si>
    <t>2,000～2,499人</t>
  </si>
  <si>
    <t>2,500～2,999人</t>
  </si>
  <si>
    <t>3,000人 以 上</t>
  </si>
  <si>
    <t>肢体
不自由</t>
  </si>
  <si>
    <t>第１４表　　　学 級 数 別 学 校 数</t>
  </si>
  <si>
    <t>第１５表　　　生 徒 数 別 学 校 数</t>
  </si>
  <si>
    <t>(単位：校)</t>
  </si>
  <si>
    <t>第１６表　　市　町　村　別　学　年　別　生　徒　数　（２－１）</t>
  </si>
  <si>
    <t>第１６表　　市　町　村　別　学　年　別　生　徒　数　（２－２）</t>
  </si>
  <si>
    <t>本務者
のうち
市町村
費負担
の者
（再掲）</t>
  </si>
  <si>
    <t>本務者
のうち
休職者
等
（再掲）</t>
  </si>
  <si>
    <t xml:space="preserve"> (単位：学級，人)</t>
  </si>
  <si>
    <t xml:space="preserve"> (単位：学級)</t>
  </si>
  <si>
    <t xml:space="preserve"> 7人以下</t>
  </si>
  <si>
    <t xml:space="preserve"> 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</si>
  <si>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</si>
  <si>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</si>
  <si>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</si>
  <si>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</si>
  <si>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</si>
  <si>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</si>
  <si>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</si>
  <si>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</si>
  <si>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</si>
  <si>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</si>
  <si>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50人以上</t>
  </si>
  <si>
    <t>&lt;中学校&gt;</t>
  </si>
  <si>
    <t>第１９表　　　収　容　人　員  別  学  級  数</t>
  </si>
  <si>
    <t>第２０表　　　編制方式別学級数及び生徒数</t>
  </si>
  <si>
    <t xml:space="preserve"> 特別支援学級</t>
  </si>
  <si>
    <t>計</t>
  </si>
  <si>
    <t>２個学年</t>
  </si>
  <si>
    <t>(単位：人)</t>
  </si>
  <si>
    <t>区    分</t>
  </si>
  <si>
    <t>(単位：人)</t>
  </si>
  <si>
    <t>校　長</t>
  </si>
  <si>
    <t>教　頭</t>
  </si>
  <si>
    <t>主　幹
教　諭</t>
  </si>
  <si>
    <t>指　導
教　諭</t>
  </si>
  <si>
    <t>教　諭</t>
  </si>
  <si>
    <t>養　護
教　諭</t>
  </si>
  <si>
    <t>養　護
助教諭</t>
  </si>
  <si>
    <t>栄　養
教　諭</t>
  </si>
  <si>
    <t>講　師</t>
  </si>
  <si>
    <t>(単位：人)</t>
  </si>
  <si>
    <t>生徒指
導主事</t>
  </si>
  <si>
    <t>進路指
導主事</t>
  </si>
  <si>
    <t>教 務 主 任 等</t>
  </si>
  <si>
    <t>免許状
所  有</t>
  </si>
  <si>
    <t>免許状
非所有</t>
  </si>
  <si>
    <t>教諭
講師等</t>
  </si>
  <si>
    <t>養護
教諭等</t>
  </si>
  <si>
    <t>学校栄
養職員</t>
  </si>
  <si>
    <t>令和２年度</t>
  </si>
  <si>
    <t>(単位：校，学級)</t>
  </si>
  <si>
    <t>注　（　）内の数値は，「県立」の学校数で内数である。</t>
  </si>
  <si>
    <t xml:space="preserve">令和２年度 </t>
  </si>
  <si>
    <t>国   立　　</t>
  </si>
  <si>
    <t>公   立　　</t>
  </si>
  <si>
    <t>私   立　　</t>
  </si>
  <si>
    <t xml:space="preserve">令和２年度 </t>
  </si>
  <si>
    <t>国   立　　</t>
  </si>
  <si>
    <t>公   立　　</t>
  </si>
  <si>
    <t>私   立　　</t>
  </si>
  <si>
    <t>第２１表　　　外国人生徒数・帰国生徒数</t>
  </si>
  <si>
    <t>第２２表　　　職　名　別　教　員　数　（　兼　務　者　）</t>
  </si>
  <si>
    <t>第２３表　　　本　務　教　職　員　の　う　ち　教　務　主　任　等　の　数　（　再　掲　）</t>
  </si>
  <si>
    <t>令和３年度</t>
  </si>
  <si>
    <t xml:space="preserve">令和３年度 </t>
  </si>
  <si>
    <t xml:space="preserve">令和３年度 </t>
  </si>
  <si>
    <t>　「帰国生徒」とは，海外勤務者等の生徒で，引続き１年を超える期間海外に在留し，令和2年4月1日から令和3年3月31日までの間に帰国した生徒をいう。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</si>
</sst>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8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9"/>
      <color indexed="12"/>
      <name val="書院細明朝体"/>
      <family val="1"/>
    </font>
    <font>
      <b/>
      <sz val="8"/>
      <name val="書院細明朝体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b/>
      <sz val="11"/>
      <name val="明朝"/>
      <family val="1"/>
    </font>
    <font>
      <b/>
      <sz val="9"/>
      <name val="Terminal"/>
      <family val="0"/>
    </font>
    <font>
      <b/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書院細明朝体"/>
      <family val="1"/>
    </font>
    <font>
      <b/>
      <sz val="10"/>
      <color indexed="10"/>
      <name val="書院細明朝体"/>
      <family val="1"/>
    </font>
    <font>
      <b/>
      <sz val="10"/>
      <color indexed="10"/>
      <name val="明朝"/>
      <family val="1"/>
    </font>
    <font>
      <b/>
      <sz val="9"/>
      <color indexed="8"/>
      <name val="書院細明朝体"/>
      <family val="1"/>
    </font>
    <font>
      <sz val="10"/>
      <color indexed="10"/>
      <name val="明朝"/>
      <family val="1"/>
    </font>
    <font>
      <sz val="8"/>
      <color indexed="10"/>
      <name val="明朝"/>
      <family val="1"/>
    </font>
    <font>
      <sz val="9"/>
      <color indexed="8"/>
      <name val="書院細明朝体"/>
      <family val="1"/>
    </font>
    <font>
      <sz val="8"/>
      <color indexed="10"/>
      <name val="書院細明朝体"/>
      <family val="1"/>
    </font>
    <font>
      <b/>
      <sz val="8"/>
      <color indexed="10"/>
      <name val="書院細明朝体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9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書院細明朝体"/>
      <family val="1"/>
    </font>
    <font>
      <b/>
      <sz val="10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9"/>
      <color theme="1"/>
      <name val="書院細明朝体"/>
      <family val="1"/>
    </font>
    <font>
      <sz val="10"/>
      <color rgb="FFFF0000"/>
      <name val="明朝"/>
      <family val="1"/>
    </font>
    <font>
      <sz val="8"/>
      <color rgb="FFFF0000"/>
      <name val="明朝"/>
      <family val="1"/>
    </font>
    <font>
      <sz val="9"/>
      <color theme="1"/>
      <name val="書院細明朝体"/>
      <family val="1"/>
    </font>
    <font>
      <sz val="8"/>
      <color rgb="FFFF0000"/>
      <name val="書院細明朝体"/>
      <family val="1"/>
    </font>
    <font>
      <b/>
      <sz val="8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0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2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178" fontId="9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Alignment="1">
      <alignment vertical="center"/>
      <protection/>
    </xf>
    <xf numFmtId="178" fontId="9" fillId="0" borderId="10" xfId="66" applyNumberFormat="1" applyFont="1" applyFill="1" applyBorder="1" applyAlignment="1">
      <alignment vertical="center"/>
      <protection/>
    </xf>
    <xf numFmtId="176" fontId="11" fillId="0" borderId="11" xfId="64" applyNumberFormat="1" applyFont="1" applyFill="1" applyBorder="1" applyAlignment="1" applyProtection="1">
      <alignment horizontal="center" vertical="center"/>
      <protection/>
    </xf>
    <xf numFmtId="176" fontId="10" fillId="0" borderId="0" xfId="64" applyNumberFormat="1" applyFont="1" applyFill="1" applyBorder="1" applyAlignment="1">
      <alignment vertical="center"/>
      <protection/>
    </xf>
    <xf numFmtId="176" fontId="11" fillId="0" borderId="12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vertical="center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37" fontId="16" fillId="0" borderId="13" xfId="63" applyFont="1" applyFill="1" applyBorder="1" applyAlignment="1">
      <alignment vertical="center"/>
      <protection/>
    </xf>
    <xf numFmtId="176" fontId="11" fillId="0" borderId="13" xfId="63" applyNumberFormat="1" applyFont="1" applyFill="1" applyBorder="1" applyAlignment="1">
      <alignment horizontal="left" vertical="center"/>
      <protection/>
    </xf>
    <xf numFmtId="176" fontId="11" fillId="0" borderId="13" xfId="63" applyNumberFormat="1" applyFont="1" applyFill="1" applyBorder="1" applyAlignment="1">
      <alignment vertical="center"/>
      <protection/>
    </xf>
    <xf numFmtId="37" fontId="16" fillId="0" borderId="13" xfId="63" applyFont="1" applyFill="1" applyBorder="1" applyAlignment="1">
      <alignment horizontal="right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>
      <alignment horizontal="center" vertical="center"/>
      <protection/>
    </xf>
    <xf numFmtId="176" fontId="11" fillId="0" borderId="12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0" xfId="63" applyNumberFormat="1" applyFont="1" applyFill="1" applyAlignment="1">
      <alignment vertical="center"/>
      <protection/>
    </xf>
    <xf numFmtId="176" fontId="11" fillId="0" borderId="13" xfId="63" applyNumberFormat="1" applyFont="1" applyFill="1" applyBorder="1" applyAlignment="1" applyProtection="1">
      <alignment horizontal="left" vertical="center"/>
      <protection locked="0"/>
    </xf>
    <xf numFmtId="176" fontId="11" fillId="0" borderId="13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 wrapText="1"/>
      <protection/>
    </xf>
    <xf numFmtId="176" fontId="10" fillId="0" borderId="12" xfId="63" applyNumberFormat="1" applyFont="1" applyFill="1" applyBorder="1" applyAlignment="1">
      <alignment vertical="center"/>
      <protection/>
    </xf>
    <xf numFmtId="176" fontId="10" fillId="0" borderId="16" xfId="63" applyNumberFormat="1" applyFont="1" applyFill="1" applyBorder="1" applyAlignment="1">
      <alignment vertical="center"/>
      <protection/>
    </xf>
    <xf numFmtId="176" fontId="10" fillId="0" borderId="14" xfId="63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13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5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left" vertical="center"/>
      <protection/>
    </xf>
    <xf numFmtId="178" fontId="9" fillId="0" borderId="0" xfId="66" applyNumberFormat="1" applyFont="1" applyFill="1" applyBorder="1" applyAlignment="1" applyProtection="1">
      <alignment vertical="center"/>
      <protection/>
    </xf>
    <xf numFmtId="178" fontId="9" fillId="0" borderId="0" xfId="66" applyNumberFormat="1" applyFont="1" applyFill="1" applyBorder="1" applyAlignment="1">
      <alignment horizontal="right" vertical="center"/>
      <protection/>
    </xf>
    <xf numFmtId="178" fontId="18" fillId="0" borderId="17" xfId="66" applyNumberFormat="1" applyFont="1" applyFill="1" applyBorder="1" applyAlignment="1">
      <alignment horizontal="centerContinuous" vertical="center"/>
      <protection/>
    </xf>
    <xf numFmtId="178" fontId="15" fillId="0" borderId="0" xfId="68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 applyProtection="1">
      <alignment horizontal="right" vertical="center"/>
      <protection/>
    </xf>
    <xf numFmtId="178" fontId="17" fillId="0" borderId="0" xfId="66" applyNumberFormat="1" applyFont="1" applyFill="1" applyBorder="1" applyAlignment="1" applyProtection="1">
      <alignment vertical="center"/>
      <protection locked="0"/>
    </xf>
    <xf numFmtId="178" fontId="15" fillId="0" borderId="10" xfId="68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/>
      <protection/>
    </xf>
    <xf numFmtId="178" fontId="18" fillId="0" borderId="15" xfId="66" applyNumberFormat="1" applyFont="1" applyFill="1" applyBorder="1" applyAlignment="1" applyProtection="1">
      <alignment horizontal="center" vertical="center"/>
      <protection/>
    </xf>
    <xf numFmtId="178" fontId="18" fillId="0" borderId="17" xfId="66" applyNumberFormat="1" applyFont="1" applyFill="1" applyBorder="1" applyAlignment="1" applyProtection="1">
      <alignment horizontal="center" vertical="center"/>
      <protection/>
    </xf>
    <xf numFmtId="178" fontId="74" fillId="0" borderId="0" xfId="66" applyNumberFormat="1" applyFont="1" applyFill="1" applyAlignment="1">
      <alignment vertical="center"/>
      <protection/>
    </xf>
    <xf numFmtId="178" fontId="16" fillId="0" borderId="0" xfId="66" applyNumberFormat="1" applyFont="1" applyFill="1" applyAlignment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78" fontId="15" fillId="0" borderId="0" xfId="65" applyNumberFormat="1" applyFont="1" applyFill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left" vertical="center"/>
      <protection/>
    </xf>
    <xf numFmtId="178" fontId="9" fillId="0" borderId="0" xfId="65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right" vertical="center"/>
      <protection/>
    </xf>
    <xf numFmtId="178" fontId="9" fillId="0" borderId="17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65" applyNumberFormat="1" applyFont="1" applyFill="1" applyBorder="1" applyAlignment="1">
      <alignment horizontal="right"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6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178" fontId="9" fillId="0" borderId="13" xfId="67" applyNumberFormat="1" applyFont="1" applyFill="1" applyBorder="1" applyAlignment="1">
      <alignment vertical="center"/>
      <protection/>
    </xf>
    <xf numFmtId="37" fontId="16" fillId="0" borderId="14" xfId="67" applyFont="1" applyFill="1" applyBorder="1" applyAlignment="1">
      <alignment vertical="center"/>
      <protection/>
    </xf>
    <xf numFmtId="37" fontId="16" fillId="0" borderId="13" xfId="67" applyFont="1" applyFill="1" applyBorder="1" applyAlignment="1">
      <alignment vertical="center"/>
      <protection/>
    </xf>
    <xf numFmtId="178" fontId="15" fillId="0" borderId="0" xfId="65" applyNumberFormat="1" applyFont="1" applyFill="1" applyAlignment="1">
      <alignment vertical="center" wrapText="1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0" xfId="64" applyNumberFormat="1" applyFont="1" applyFill="1" applyAlignment="1">
      <alignment horizontal="centerContinuous"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>
      <alignment vertical="center"/>
      <protection/>
    </xf>
    <xf numFmtId="176" fontId="10" fillId="0" borderId="13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3" xfId="64" applyNumberFormat="1" applyFont="1" applyFill="1" applyBorder="1" applyAlignment="1" applyProtection="1">
      <alignment horizontal="right" vertical="center"/>
      <protection/>
    </xf>
    <xf numFmtId="176" fontId="11" fillId="0" borderId="11" xfId="64" applyNumberFormat="1" applyFont="1" applyFill="1" applyBorder="1" applyAlignment="1">
      <alignment vertical="center"/>
      <protection/>
    </xf>
    <xf numFmtId="176" fontId="11" fillId="0" borderId="19" xfId="63" applyNumberFormat="1" applyFont="1" applyFill="1" applyBorder="1" applyAlignment="1">
      <alignment vertical="center"/>
      <protection/>
    </xf>
    <xf numFmtId="176" fontId="10" fillId="0" borderId="10" xfId="63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>
      <alignment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0" fillId="0" borderId="16" xfId="64" applyNumberFormat="1" applyFont="1" applyFill="1" applyBorder="1" applyAlignment="1">
      <alignment vertical="center"/>
      <protection/>
    </xf>
    <xf numFmtId="176" fontId="10" fillId="0" borderId="14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Alignment="1" applyProtection="1">
      <alignment vertical="center"/>
      <protection/>
    </xf>
    <xf numFmtId="178" fontId="11" fillId="0" borderId="13" xfId="0" applyNumberFormat="1" applyFont="1" applyFill="1" applyBorder="1" applyAlignment="1" applyProtection="1">
      <alignment horizontal="left" vertical="center"/>
      <protection/>
    </xf>
    <xf numFmtId="178" fontId="11" fillId="0" borderId="13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Alignment="1" applyProtection="1">
      <alignment vertical="center"/>
      <protection locked="0"/>
    </xf>
    <xf numFmtId="176" fontId="21" fillId="0" borderId="0" xfId="64" applyNumberFormat="1" applyFont="1" applyFill="1" applyBorder="1" applyAlignment="1" applyProtection="1">
      <alignment vertical="center"/>
      <protection locked="0"/>
    </xf>
    <xf numFmtId="178" fontId="11" fillId="0" borderId="0" xfId="65" applyNumberFormat="1" applyFont="1" applyFill="1" applyBorder="1" applyAlignment="1" applyProtection="1">
      <alignment horizontal="right" vertical="center"/>
      <protection locked="0"/>
    </xf>
    <xf numFmtId="178" fontId="9" fillId="0" borderId="0" xfId="67" applyNumberFormat="1" applyFont="1" applyFill="1" applyBorder="1" applyAlignment="1" applyProtection="1">
      <alignment vertical="center"/>
      <protection locked="0"/>
    </xf>
    <xf numFmtId="178" fontId="9" fillId="0" borderId="0" xfId="66" applyNumberFormat="1" applyFont="1" applyFill="1" applyBorder="1" applyAlignment="1" applyProtection="1">
      <alignment vertical="center"/>
      <protection locked="0"/>
    </xf>
    <xf numFmtId="178" fontId="12" fillId="0" borderId="0" xfId="66" applyNumberFormat="1" applyFont="1" applyFill="1" applyAlignment="1">
      <alignment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Alignment="1">
      <alignment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49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Alignment="1" applyProtection="1">
      <alignment vertical="center"/>
      <protection locked="0"/>
    </xf>
    <xf numFmtId="178" fontId="11" fillId="0" borderId="12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78" fontId="11" fillId="0" borderId="12" xfId="0" applyNumberFormat="1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 applyProtection="1">
      <alignment horizontal="right" vertical="center"/>
      <protection/>
    </xf>
    <xf numFmtId="178" fontId="11" fillId="0" borderId="13" xfId="0" applyNumberFormat="1" applyFont="1" applyFill="1" applyBorder="1" applyAlignment="1" applyProtection="1">
      <alignment horizontal="right" vertical="center"/>
      <protection locked="0"/>
    </xf>
    <xf numFmtId="178" fontId="10" fillId="0" borderId="13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13" xfId="64" applyNumberFormat="1" applyFont="1" applyFill="1" applyBorder="1" applyAlignment="1" applyProtection="1">
      <alignment vertical="center"/>
      <protection locked="0"/>
    </xf>
    <xf numFmtId="176" fontId="11" fillId="0" borderId="11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/>
    </xf>
    <xf numFmtId="178" fontId="11" fillId="0" borderId="12" xfId="65" applyNumberFormat="1" applyFont="1" applyFill="1" applyBorder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11" fillId="0" borderId="12" xfId="65" applyNumberFormat="1" applyFont="1" applyFill="1" applyBorder="1" applyAlignment="1" applyProtection="1">
      <alignment horizontal="left" vertical="center"/>
      <protection/>
    </xf>
    <xf numFmtId="178" fontId="16" fillId="0" borderId="12" xfId="67" applyNumberFormat="1" applyFont="1" applyFill="1" applyBorder="1" applyAlignment="1">
      <alignment vertical="center"/>
      <protection/>
    </xf>
    <xf numFmtId="178" fontId="9" fillId="0" borderId="12" xfId="67" applyNumberFormat="1" applyFont="1" applyFill="1" applyBorder="1" applyAlignment="1" applyProtection="1">
      <alignment vertical="center"/>
      <protection/>
    </xf>
    <xf numFmtId="178" fontId="9" fillId="0" borderId="0" xfId="67" applyNumberFormat="1" applyFont="1" applyFill="1" applyBorder="1" applyAlignment="1" applyProtection="1">
      <alignment vertical="center"/>
      <protection/>
    </xf>
    <xf numFmtId="178" fontId="9" fillId="0" borderId="12" xfId="67" applyNumberFormat="1" applyFont="1" applyFill="1" applyBorder="1" applyAlignment="1">
      <alignment vertical="center"/>
      <protection/>
    </xf>
    <xf numFmtId="176" fontId="75" fillId="0" borderId="0" xfId="63" applyNumberFormat="1" applyFont="1" applyFill="1" applyBorder="1" applyAlignment="1" applyProtection="1">
      <alignment horizontal="right" vertical="center"/>
      <protection/>
    </xf>
    <xf numFmtId="176" fontId="76" fillId="0" borderId="0" xfId="64" applyNumberFormat="1" applyFont="1" applyFill="1" applyBorder="1" applyAlignment="1">
      <alignment vertical="center"/>
      <protection/>
    </xf>
    <xf numFmtId="176" fontId="75" fillId="0" borderId="11" xfId="64" applyNumberFormat="1" applyFont="1" applyFill="1" applyBorder="1" applyAlignment="1">
      <alignment vertical="center"/>
      <protection/>
    </xf>
    <xf numFmtId="176" fontId="75" fillId="0" borderId="0" xfId="64" applyNumberFormat="1" applyFont="1" applyFill="1" applyBorder="1" applyAlignment="1">
      <alignment vertical="center"/>
      <protection/>
    </xf>
    <xf numFmtId="176" fontId="76" fillId="0" borderId="0" xfId="64" applyNumberFormat="1" applyFont="1" applyFill="1" applyAlignment="1">
      <alignment vertical="center"/>
      <protection/>
    </xf>
    <xf numFmtId="176" fontId="76" fillId="0" borderId="12" xfId="63" applyNumberFormat="1" applyFont="1" applyFill="1" applyBorder="1" applyAlignment="1">
      <alignment vertical="center"/>
      <protection/>
    </xf>
    <xf numFmtId="176" fontId="76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horizontal="right" vertical="center"/>
      <protection/>
    </xf>
    <xf numFmtId="178" fontId="15" fillId="0" borderId="13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 applyProtection="1" quotePrefix="1">
      <alignment horizontal="right" vertical="center"/>
      <protection/>
    </xf>
    <xf numFmtId="178" fontId="77" fillId="0" borderId="0" xfId="66" applyNumberFormat="1" applyFont="1" applyFill="1" applyBorder="1" applyAlignment="1" applyProtection="1">
      <alignment horizontal="right" vertical="center"/>
      <protection locked="0"/>
    </xf>
    <xf numFmtId="0" fontId="23" fillId="0" borderId="0" xfId="61" applyFont="1" applyFill="1" applyAlignment="1">
      <alignment vertical="center" shrinkToFit="1"/>
      <protection/>
    </xf>
    <xf numFmtId="176" fontId="13" fillId="0" borderId="0" xfId="63" applyNumberFormat="1" applyFont="1" applyFill="1" applyBorder="1" applyAlignment="1">
      <alignment/>
      <protection/>
    </xf>
    <xf numFmtId="176" fontId="13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1" fillId="0" borderId="12" xfId="63" applyNumberFormat="1" applyFont="1" applyFill="1" applyBorder="1" applyAlignment="1" applyProtection="1">
      <alignment horizontal="left"/>
      <protection/>
    </xf>
    <xf numFmtId="176" fontId="10" fillId="0" borderId="0" xfId="63" applyNumberFormat="1" applyFont="1" applyFill="1" applyBorder="1" applyAlignment="1">
      <alignment/>
      <protection/>
    </xf>
    <xf numFmtId="176" fontId="10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distributed"/>
      <protection/>
    </xf>
    <xf numFmtId="176" fontId="11" fillId="0" borderId="12" xfId="63" applyNumberFormat="1" applyFont="1" applyFill="1" applyBorder="1" applyAlignment="1" applyProtection="1">
      <alignment horizontal="distributed"/>
      <protection/>
    </xf>
    <xf numFmtId="176" fontId="10" fillId="0" borderId="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 applyAlignment="1">
      <alignment horizontal="left"/>
      <protection/>
    </xf>
    <xf numFmtId="176" fontId="11" fillId="0" borderId="11" xfId="63" applyNumberFormat="1" applyFont="1" applyFill="1" applyBorder="1" applyAlignment="1" applyProtection="1">
      <alignment horizontal="distributed"/>
      <protection/>
    </xf>
    <xf numFmtId="176" fontId="11" fillId="0" borderId="0" xfId="63" applyNumberFormat="1" applyFont="1" applyFill="1" applyBorder="1" applyAlignment="1">
      <alignment horizontal="right"/>
      <protection/>
    </xf>
    <xf numFmtId="176" fontId="11" fillId="0" borderId="11" xfId="63" applyNumberFormat="1" applyFont="1" applyFill="1" applyBorder="1" applyAlignment="1" applyProtection="1">
      <alignment horizontal="right"/>
      <protection/>
    </xf>
    <xf numFmtId="176" fontId="13" fillId="0" borderId="0" xfId="64" applyNumberFormat="1" applyFont="1" applyFill="1" applyAlignment="1">
      <alignment/>
      <protection/>
    </xf>
    <xf numFmtId="176" fontId="9" fillId="0" borderId="0" xfId="64" applyNumberFormat="1" applyFont="1" applyFill="1" applyBorder="1" applyAlignment="1" applyProtection="1">
      <alignment/>
      <protection locked="0"/>
    </xf>
    <xf numFmtId="176" fontId="10" fillId="0" borderId="0" xfId="64" applyNumberFormat="1" applyFont="1" applyFill="1" applyAlignment="1">
      <alignment/>
      <protection/>
    </xf>
    <xf numFmtId="176" fontId="13" fillId="0" borderId="0" xfId="64" applyNumberFormat="1" applyFont="1" applyFill="1" applyBorder="1" applyAlignment="1">
      <alignment/>
      <protection/>
    </xf>
    <xf numFmtId="176" fontId="11" fillId="0" borderId="0" xfId="63" applyNumberFormat="1" applyFont="1" applyFill="1" applyBorder="1" applyAlignment="1">
      <alignment horizontal="left"/>
      <protection/>
    </xf>
    <xf numFmtId="176" fontId="10" fillId="0" borderId="0" xfId="64" applyNumberFormat="1" applyFont="1" applyFill="1" applyBorder="1" applyAlignment="1">
      <alignment/>
      <protection/>
    </xf>
    <xf numFmtId="176" fontId="11" fillId="0" borderId="13" xfId="64" applyNumberFormat="1" applyFont="1" applyFill="1" applyBorder="1" applyAlignment="1">
      <alignment/>
      <protection/>
    </xf>
    <xf numFmtId="176" fontId="11" fillId="0" borderId="10" xfId="64" applyNumberFormat="1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/>
      <protection locked="0"/>
    </xf>
    <xf numFmtId="176" fontId="11" fillId="0" borderId="0" xfId="64" applyNumberFormat="1" applyFont="1" applyFill="1" applyAlignment="1">
      <alignment/>
      <protection/>
    </xf>
    <xf numFmtId="176" fontId="21" fillId="0" borderId="0" xfId="64" applyNumberFormat="1" applyFont="1" applyFill="1" applyBorder="1" applyAlignment="1" applyProtection="1">
      <alignment horizontal="right"/>
      <protection locked="0"/>
    </xf>
    <xf numFmtId="176" fontId="10" fillId="0" borderId="13" xfId="64" applyNumberFormat="1" applyFont="1" applyFill="1" applyBorder="1" applyAlignment="1">
      <alignment/>
      <protection/>
    </xf>
    <xf numFmtId="176" fontId="10" fillId="0" borderId="16" xfId="64" applyNumberFormat="1" applyFont="1" applyFill="1" applyBorder="1" applyAlignment="1">
      <alignment/>
      <protection/>
    </xf>
    <xf numFmtId="176" fontId="10" fillId="0" borderId="14" xfId="64" applyNumberFormat="1" applyFont="1" applyFill="1" applyBorder="1" applyAlignment="1">
      <alignment/>
      <protection/>
    </xf>
    <xf numFmtId="178" fontId="9" fillId="0" borderId="13" xfId="65" applyNumberFormat="1" applyFont="1" applyFill="1" applyBorder="1" applyAlignment="1">
      <alignment vertical="center"/>
      <protection/>
    </xf>
    <xf numFmtId="178" fontId="9" fillId="0" borderId="16" xfId="65" applyNumberFormat="1" applyFont="1" applyFill="1" applyBorder="1" applyAlignment="1">
      <alignment vertical="center"/>
      <protection/>
    </xf>
    <xf numFmtId="178" fontId="9" fillId="0" borderId="19" xfId="67" applyNumberFormat="1" applyFont="1" applyFill="1" applyBorder="1" applyAlignment="1" applyProtection="1">
      <alignment horizontal="centerContinuous" vertical="center"/>
      <protection/>
    </xf>
    <xf numFmtId="178" fontId="9" fillId="0" borderId="20" xfId="67" applyNumberFormat="1" applyFont="1" applyFill="1" applyBorder="1" applyAlignment="1">
      <alignment horizontal="centerContinuous" vertical="center"/>
      <protection/>
    </xf>
    <xf numFmtId="178" fontId="9" fillId="0" borderId="10" xfId="67" applyNumberFormat="1" applyFont="1" applyFill="1" applyBorder="1" applyAlignment="1" applyProtection="1">
      <alignment horizontal="centerContinuous" vertical="center"/>
      <protection/>
    </xf>
    <xf numFmtId="178" fontId="9" fillId="0" borderId="10" xfId="67" applyNumberFormat="1" applyFont="1" applyFill="1" applyBorder="1" applyAlignment="1">
      <alignment horizontal="centerContinuous" vertical="center"/>
      <protection/>
    </xf>
    <xf numFmtId="178" fontId="9" fillId="0" borderId="18" xfId="67" applyNumberFormat="1" applyFont="1" applyFill="1" applyBorder="1" applyAlignment="1" applyProtection="1">
      <alignment horizontal="center" vertical="center"/>
      <protection/>
    </xf>
    <xf numFmtId="178" fontId="9" fillId="0" borderId="15" xfId="67" applyNumberFormat="1" applyFont="1" applyFill="1" applyBorder="1" applyAlignment="1" applyProtection="1">
      <alignment horizontal="center" vertical="center"/>
      <protection/>
    </xf>
    <xf numFmtId="178" fontId="9" fillId="0" borderId="17" xfId="67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 applyProtection="1">
      <alignment horizontal="centerContinuous" vertical="center"/>
      <protection/>
    </xf>
    <xf numFmtId="178" fontId="11" fillId="0" borderId="20" xfId="0" applyNumberFormat="1" applyFont="1" applyFill="1" applyBorder="1" applyAlignment="1">
      <alignment horizontal="centerContinuous" vertical="center"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horizontal="center" vertical="center"/>
      <protection/>
    </xf>
    <xf numFmtId="178" fontId="11" fillId="0" borderId="23" xfId="0" applyNumberFormat="1" applyFont="1" applyFill="1" applyBorder="1" applyAlignment="1" applyProtection="1">
      <alignment horizontal="center" vertical="center"/>
      <protection/>
    </xf>
    <xf numFmtId="176" fontId="78" fillId="0" borderId="0" xfId="64" applyNumberFormat="1" applyFont="1" applyFill="1" applyBorder="1" applyAlignment="1">
      <alignment vertical="center"/>
      <protection/>
    </xf>
    <xf numFmtId="176" fontId="78" fillId="0" borderId="11" xfId="64" applyNumberFormat="1" applyFont="1" applyFill="1" applyBorder="1" applyAlignment="1">
      <alignment vertical="center"/>
      <protection/>
    </xf>
    <xf numFmtId="176" fontId="78" fillId="0" borderId="0" xfId="64" applyNumberFormat="1" applyFont="1" applyFill="1" applyAlignment="1">
      <alignment vertical="center"/>
      <protection/>
    </xf>
    <xf numFmtId="176" fontId="78" fillId="0" borderId="12" xfId="63" applyNumberFormat="1" applyFont="1" applyFill="1" applyBorder="1" applyAlignment="1">
      <alignment vertical="center"/>
      <protection/>
    </xf>
    <xf numFmtId="176" fontId="78" fillId="0" borderId="0" xfId="63" applyNumberFormat="1" applyFont="1" applyFill="1" applyBorder="1" applyAlignment="1">
      <alignment vertical="center"/>
      <protection/>
    </xf>
    <xf numFmtId="176" fontId="79" fillId="0" borderId="0" xfId="64" applyNumberFormat="1" applyFont="1" applyFill="1" applyAlignment="1">
      <alignment vertical="center"/>
      <protection/>
    </xf>
    <xf numFmtId="176" fontId="25" fillId="0" borderId="0" xfId="64" applyNumberFormat="1" applyFont="1" applyFill="1" applyAlignment="1">
      <alignment vertical="center"/>
      <protection/>
    </xf>
    <xf numFmtId="176" fontId="25" fillId="0" borderId="0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Border="1" applyAlignment="1" applyProtection="1">
      <alignment vertical="center"/>
      <protection locked="0"/>
    </xf>
    <xf numFmtId="176" fontId="25" fillId="0" borderId="13" xfId="64" applyNumberFormat="1" applyFont="1" applyFill="1" applyBorder="1" applyAlignment="1">
      <alignment/>
      <protection/>
    </xf>
    <xf numFmtId="176" fontId="25" fillId="0" borderId="0" xfId="64" applyNumberFormat="1" applyFont="1" applyFill="1" applyAlignment="1" applyProtection="1">
      <alignment vertical="center"/>
      <protection locked="0"/>
    </xf>
    <xf numFmtId="176" fontId="21" fillId="0" borderId="0" xfId="64" applyNumberFormat="1" applyFont="1" applyFill="1" applyBorder="1" applyAlignment="1" applyProtection="1">
      <alignment horizontal="center" vertical="center"/>
      <protection/>
    </xf>
    <xf numFmtId="176" fontId="25" fillId="0" borderId="13" xfId="64" applyNumberFormat="1" applyFont="1" applyFill="1" applyBorder="1" applyAlignment="1">
      <alignment vertical="center"/>
      <protection/>
    </xf>
    <xf numFmtId="178" fontId="11" fillId="0" borderId="0" xfId="66" applyNumberFormat="1" applyFont="1" applyFill="1" applyAlignment="1">
      <alignment horizontal="centerContinuous" vertical="center"/>
      <protection/>
    </xf>
    <xf numFmtId="178" fontId="10" fillId="0" borderId="0" xfId="66" applyNumberFormat="1" applyFont="1" applyFill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horizontal="left" vertical="center"/>
      <protection/>
    </xf>
    <xf numFmtId="178" fontId="11" fillId="0" borderId="0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vertical="center"/>
      <protection/>
    </xf>
    <xf numFmtId="178" fontId="11" fillId="0" borderId="0" xfId="66" applyNumberFormat="1" applyFont="1" applyFill="1" applyBorder="1" applyAlignment="1">
      <alignment horizontal="right" vertical="center"/>
      <protection/>
    </xf>
    <xf numFmtId="178" fontId="11" fillId="0" borderId="0" xfId="66" applyNumberFormat="1" applyFont="1" applyFill="1" applyAlignment="1">
      <alignment vertical="center"/>
      <protection/>
    </xf>
    <xf numFmtId="178" fontId="11" fillId="0" borderId="15" xfId="66" applyNumberFormat="1" applyFont="1" applyFill="1" applyBorder="1" applyAlignment="1" applyProtection="1">
      <alignment horizontal="center" vertical="center"/>
      <protection/>
    </xf>
    <xf numFmtId="178" fontId="11" fillId="0" borderId="17" xfId="66" applyNumberFormat="1" applyFont="1" applyFill="1" applyBorder="1" applyAlignment="1" applyProtection="1">
      <alignment horizontal="center" vertical="center"/>
      <protection/>
    </xf>
    <xf numFmtId="178" fontId="11" fillId="0" borderId="12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/>
    </xf>
    <xf numFmtId="178" fontId="11" fillId="0" borderId="12" xfId="66" applyNumberFormat="1" applyFont="1" applyFill="1" applyBorder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centerContinuous" vertical="center"/>
      <protection/>
    </xf>
    <xf numFmtId="178" fontId="13" fillId="0" borderId="0" xfId="66" applyNumberFormat="1" applyFont="1" applyFill="1" applyAlignment="1" applyProtection="1">
      <alignment horizontal="right" vertical="center"/>
      <protection/>
    </xf>
    <xf numFmtId="178" fontId="13" fillId="0" borderId="0" xfId="66" applyNumberFormat="1" applyFont="1" applyFill="1" applyAlignment="1">
      <alignment vertical="center"/>
      <protection/>
    </xf>
    <xf numFmtId="178" fontId="11" fillId="0" borderId="0" xfId="66" applyNumberFormat="1" applyFont="1" applyFill="1" applyAlignment="1" applyProtection="1">
      <alignment horizontal="right" vertical="center"/>
      <protection/>
    </xf>
    <xf numFmtId="178" fontId="11" fillId="0" borderId="0" xfId="66" applyNumberFormat="1" applyFont="1" applyFill="1" applyBorder="1" applyAlignment="1" applyProtection="1">
      <alignment horizontal="right" vertical="center"/>
      <protection locked="0"/>
    </xf>
    <xf numFmtId="178" fontId="11" fillId="0" borderId="0" xfId="66" applyNumberFormat="1" applyFont="1" applyFill="1" applyBorder="1" applyAlignment="1" applyProtection="1">
      <alignment/>
      <protection/>
    </xf>
    <xf numFmtId="178" fontId="10" fillId="0" borderId="0" xfId="66" applyNumberFormat="1" applyFont="1" applyFill="1" applyAlignment="1">
      <alignment/>
      <protection/>
    </xf>
    <xf numFmtId="178" fontId="11" fillId="0" borderId="0" xfId="66" applyNumberFormat="1" applyFont="1" applyFill="1" applyAlignment="1" applyProtection="1">
      <alignment/>
      <protection/>
    </xf>
    <xf numFmtId="178" fontId="80" fillId="0" borderId="0" xfId="66" applyNumberFormat="1" applyFont="1" applyFill="1" applyBorder="1" applyAlignment="1" applyProtection="1">
      <alignment wrapText="1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4" xfId="64" applyNumberFormat="1" applyFont="1" applyFill="1" applyBorder="1" applyAlignment="1">
      <alignment/>
      <protection/>
    </xf>
    <xf numFmtId="176" fontId="9" fillId="0" borderId="13" xfId="64" applyNumberFormat="1" applyFont="1" applyFill="1" applyBorder="1" applyAlignment="1">
      <alignment/>
      <protection/>
    </xf>
    <xf numFmtId="176" fontId="9" fillId="0" borderId="0" xfId="64" applyNumberFormat="1" applyFont="1" applyFill="1" applyAlignment="1" applyProtection="1">
      <alignment/>
      <protection locked="0"/>
    </xf>
    <xf numFmtId="176" fontId="9" fillId="0" borderId="0" xfId="64" applyNumberFormat="1" applyFont="1" applyFill="1" applyAlignment="1">
      <alignment/>
      <protection/>
    </xf>
    <xf numFmtId="176" fontId="81" fillId="0" borderId="0" xfId="64" applyNumberFormat="1" applyFont="1" applyFill="1" applyAlignment="1">
      <alignment vertical="center"/>
      <protection/>
    </xf>
    <xf numFmtId="176" fontId="82" fillId="0" borderId="0" xfId="64" applyNumberFormat="1" applyFont="1" applyFill="1" applyBorder="1" applyAlignment="1">
      <alignment vertical="center"/>
      <protection/>
    </xf>
    <xf numFmtId="176" fontId="11" fillId="0" borderId="19" xfId="64" applyNumberFormat="1" applyFont="1" applyFill="1" applyBorder="1" applyAlignment="1">
      <alignment vertical="center"/>
      <protection/>
    </xf>
    <xf numFmtId="176" fontId="11" fillId="0" borderId="20" xfId="64" applyNumberFormat="1" applyFont="1" applyFill="1" applyBorder="1" applyAlignment="1">
      <alignment vertical="center"/>
      <protection/>
    </xf>
    <xf numFmtId="176" fontId="11" fillId="0" borderId="14" xfId="64" applyNumberFormat="1" applyFont="1" applyFill="1" applyBorder="1" applyAlignment="1">
      <alignment vertical="center"/>
      <protection/>
    </xf>
    <xf numFmtId="176" fontId="11" fillId="0" borderId="16" xfId="64" applyNumberFormat="1" applyFont="1" applyFill="1" applyBorder="1" applyAlignment="1">
      <alignment vertical="center"/>
      <protection/>
    </xf>
    <xf numFmtId="176" fontId="25" fillId="0" borderId="0" xfId="64" applyNumberFormat="1" applyFont="1" applyFill="1" applyAlignment="1">
      <alignment/>
      <protection/>
    </xf>
    <xf numFmtId="176" fontId="83" fillId="0" borderId="0" xfId="64" applyNumberFormat="1" applyFont="1" applyFill="1" applyBorder="1" applyAlignment="1">
      <alignment horizontal="right" vertical="center"/>
      <protection/>
    </xf>
    <xf numFmtId="176" fontId="76" fillId="0" borderId="11" xfId="64" applyNumberFormat="1" applyFont="1" applyFill="1" applyBorder="1" applyAlignment="1">
      <alignment vertical="center"/>
      <protection/>
    </xf>
    <xf numFmtId="176" fontId="75" fillId="0" borderId="19" xfId="63" applyNumberFormat="1" applyFont="1" applyFill="1" applyBorder="1" applyAlignment="1">
      <alignment vertical="center"/>
      <protection/>
    </xf>
    <xf numFmtId="176" fontId="76" fillId="0" borderId="10" xfId="63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 applyProtection="1">
      <alignment vertical="center"/>
      <protection locked="0"/>
    </xf>
    <xf numFmtId="176" fontId="84" fillId="0" borderId="0" xfId="64" applyNumberFormat="1" applyFont="1" applyFill="1" applyAlignment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horizontal="right"/>
      <protection locked="0"/>
    </xf>
    <xf numFmtId="176" fontId="11" fillId="0" borderId="0" xfId="64" applyNumberFormat="1" applyFont="1" applyFill="1" applyBorder="1" applyAlignment="1">
      <alignment horizontal="right" vertical="center"/>
      <protection/>
    </xf>
    <xf numFmtId="176" fontId="85" fillId="0" borderId="0" xfId="64" applyNumberFormat="1" applyFont="1" applyFill="1" applyAlignment="1">
      <alignment horizontal="right" vertical="center"/>
      <protection/>
    </xf>
    <xf numFmtId="0" fontId="26" fillId="0" borderId="0" xfId="0" applyFont="1" applyFill="1" applyAlignment="1">
      <alignment vertical="center"/>
    </xf>
    <xf numFmtId="178" fontId="9" fillId="0" borderId="0" xfId="67" applyNumberFormat="1" applyFont="1" applyFill="1" applyBorder="1" applyAlignment="1" applyProtection="1" quotePrefix="1">
      <alignment horizontal="left" vertical="center"/>
      <protection/>
    </xf>
    <xf numFmtId="178" fontId="11" fillId="0" borderId="16" xfId="66" applyNumberFormat="1" applyFont="1" applyFill="1" applyBorder="1" applyAlignment="1" applyProtection="1">
      <alignment horizontal="right" vertical="center"/>
      <protection/>
    </xf>
    <xf numFmtId="178" fontId="77" fillId="0" borderId="13" xfId="66" applyNumberFormat="1" applyFont="1" applyFill="1" applyBorder="1" applyAlignment="1" applyProtection="1">
      <alignment horizontal="right" vertical="center"/>
      <protection locked="0"/>
    </xf>
    <xf numFmtId="178" fontId="15" fillId="0" borderId="20" xfId="66" applyNumberFormat="1" applyFont="1" applyFill="1" applyBorder="1" applyAlignment="1">
      <alignment vertical="center"/>
      <protection/>
    </xf>
    <xf numFmtId="178" fontId="27" fillId="0" borderId="11" xfId="68" applyNumberFormat="1" applyFont="1" applyFill="1" applyBorder="1" applyAlignment="1">
      <alignment horizontal="center" vertical="center"/>
      <protection/>
    </xf>
    <xf numFmtId="178" fontId="27" fillId="0" borderId="16" xfId="68" applyNumberFormat="1" applyFont="1" applyFill="1" applyBorder="1" applyAlignment="1">
      <alignment vertical="center"/>
      <protection/>
    </xf>
    <xf numFmtId="178" fontId="18" fillId="0" borderId="18" xfId="66" applyNumberFormat="1" applyFont="1" applyFill="1" applyBorder="1" applyAlignment="1" applyProtection="1">
      <alignment horizontal="centerContinuous" vertical="center"/>
      <protection/>
    </xf>
    <xf numFmtId="176" fontId="21" fillId="0" borderId="0" xfId="64" applyNumberFormat="1" applyFont="1" applyFill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11" fillId="0" borderId="0" xfId="66" applyNumberFormat="1" applyFont="1" applyFill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9" fillId="0" borderId="0" xfId="68" applyNumberFormat="1" applyFont="1" applyFill="1" applyBorder="1" applyAlignment="1" applyProtection="1" quotePrefix="1">
      <alignment horizontal="right" vertical="center"/>
      <protection/>
    </xf>
    <xf numFmtId="178" fontId="9" fillId="0" borderId="13" xfId="66" applyNumberFormat="1" applyFont="1" applyFill="1" applyBorder="1" applyAlignment="1" applyProtection="1">
      <alignment horizontal="right" vertical="center"/>
      <protection/>
    </xf>
    <xf numFmtId="176" fontId="11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12" xfId="63" applyNumberFormat="1" applyFont="1" applyFill="1" applyBorder="1" applyAlignment="1" applyProtection="1">
      <alignment horizontal="left" vertical="center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86" fillId="0" borderId="0" xfId="63" applyNumberFormat="1" applyFont="1" applyFill="1" applyBorder="1" applyAlignment="1" applyProtection="1">
      <alignment horizontal="right"/>
      <protection/>
    </xf>
    <xf numFmtId="176" fontId="13" fillId="0" borderId="11" xfId="63" applyNumberFormat="1" applyFont="1" applyFill="1" applyBorder="1" applyAlignment="1" applyProtection="1">
      <alignment horizontal="distributed"/>
      <protection/>
    </xf>
    <xf numFmtId="176" fontId="13" fillId="0" borderId="12" xfId="63" applyNumberFormat="1" applyFont="1" applyFill="1" applyBorder="1" applyAlignment="1" applyProtection="1">
      <alignment horizontal="distributed"/>
      <protection/>
    </xf>
    <xf numFmtId="176" fontId="13" fillId="0" borderId="0" xfId="63" applyNumberFormat="1" applyFont="1" applyFill="1" applyBorder="1" applyAlignment="1" applyProtection="1">
      <alignment horizontal="right"/>
      <protection locked="0"/>
    </xf>
    <xf numFmtId="176" fontId="86" fillId="0" borderId="0" xfId="63" applyNumberFormat="1" applyFont="1" applyFill="1" applyBorder="1" applyAlignment="1" applyProtection="1">
      <alignment horizontal="right"/>
      <protection locked="0"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8" fontId="11" fillId="0" borderId="0" xfId="0" applyNumberFormat="1" applyFont="1" applyFill="1" applyBorder="1" applyAlignment="1">
      <alignment horizontal="right" vertical="center"/>
    </xf>
    <xf numFmtId="176" fontId="11" fillId="0" borderId="12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3" fillId="0" borderId="11" xfId="64" applyNumberFormat="1" applyFont="1" applyFill="1" applyBorder="1" applyAlignment="1" applyProtection="1">
      <alignment horizontal="right" vertical="center"/>
      <protection locked="0"/>
    </xf>
    <xf numFmtId="176" fontId="13" fillId="0" borderId="12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82" fillId="0" borderId="12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/>
    </xf>
    <xf numFmtId="176" fontId="11" fillId="0" borderId="0" xfId="64" applyNumberFormat="1" applyFont="1" applyFill="1" applyBorder="1" applyAlignment="1" applyProtection="1">
      <alignment vertical="center"/>
      <protection/>
    </xf>
    <xf numFmtId="176" fontId="81" fillId="0" borderId="0" xfId="64" applyNumberFormat="1" applyFont="1" applyFill="1" applyBorder="1" applyAlignment="1" applyProtection="1">
      <alignment vertical="center"/>
      <protection/>
    </xf>
    <xf numFmtId="176" fontId="12" fillId="0" borderId="12" xfId="64" applyNumberFormat="1" applyFont="1" applyFill="1" applyBorder="1" applyAlignment="1" applyProtection="1">
      <alignment/>
      <protection/>
    </xf>
    <xf numFmtId="176" fontId="12" fillId="0" borderId="0" xfId="64" applyNumberFormat="1" applyFont="1" applyFill="1" applyBorder="1" applyAlignment="1" applyProtection="1">
      <alignment/>
      <protection/>
    </xf>
    <xf numFmtId="176" fontId="9" fillId="0" borderId="12" xfId="64" applyNumberFormat="1" applyFont="1" applyFill="1" applyBorder="1" applyAlignment="1" applyProtection="1">
      <alignment/>
      <protection/>
    </xf>
    <xf numFmtId="176" fontId="9" fillId="0" borderId="0" xfId="64" applyNumberFormat="1" applyFont="1" applyFill="1" applyBorder="1" applyAlignment="1" applyProtection="1">
      <alignment/>
      <protection/>
    </xf>
    <xf numFmtId="176" fontId="87" fillId="0" borderId="12" xfId="64" applyNumberFormat="1" applyFont="1" applyFill="1" applyBorder="1" applyAlignment="1" applyProtection="1">
      <alignment/>
      <protection/>
    </xf>
    <xf numFmtId="176" fontId="87" fillId="0" borderId="0" xfId="64" applyNumberFormat="1" applyFont="1" applyFill="1" applyBorder="1" applyAlignment="1" applyProtection="1">
      <alignment/>
      <protection/>
    </xf>
    <xf numFmtId="176" fontId="21" fillId="0" borderId="12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1" fillId="0" borderId="12" xfId="64" applyNumberFormat="1" applyFont="1" applyFill="1" applyBorder="1" applyAlignment="1" applyProtection="1">
      <alignment horizontal="right" vertical="center"/>
      <protection locked="0"/>
    </xf>
    <xf numFmtId="176" fontId="20" fillId="0" borderId="12" xfId="64" applyNumberFormat="1" applyFont="1" applyFill="1" applyBorder="1" applyAlignment="1" applyProtection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83" fillId="0" borderId="12" xfId="64" applyNumberFormat="1" applyFont="1" applyFill="1" applyBorder="1" applyAlignment="1">
      <alignment horizontal="right" vertical="center"/>
      <protection/>
    </xf>
    <xf numFmtId="176" fontId="21" fillId="0" borderId="12" xfId="64" applyNumberFormat="1" applyFont="1" applyFill="1" applyBorder="1" applyAlignment="1" applyProtection="1">
      <alignment horizontal="right"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/>
    </xf>
    <xf numFmtId="176" fontId="20" fillId="0" borderId="12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/>
    </xf>
    <xf numFmtId="176" fontId="21" fillId="0" borderId="12" xfId="64" applyNumberFormat="1" applyFont="1" applyFill="1" applyBorder="1" applyAlignment="1" applyProtection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 locked="0"/>
    </xf>
    <xf numFmtId="176" fontId="84" fillId="0" borderId="12" xfId="64" applyNumberFormat="1" applyFont="1" applyFill="1" applyBorder="1" applyAlignment="1">
      <alignment vertical="center"/>
      <protection/>
    </xf>
    <xf numFmtId="176" fontId="84" fillId="0" borderId="0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 locked="0"/>
    </xf>
    <xf numFmtId="176" fontId="13" fillId="0" borderId="12" xfId="64" applyNumberFormat="1" applyFont="1" applyFill="1" applyBorder="1" applyAlignment="1" applyProtection="1">
      <alignment horizontal="right" vertical="center"/>
      <protection/>
    </xf>
    <xf numFmtId="176" fontId="13" fillId="0" borderId="0" xfId="64" applyNumberFormat="1" applyFont="1" applyFill="1" applyBorder="1" applyAlignment="1" applyProtection="1">
      <alignment horizontal="right"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/>
    </xf>
    <xf numFmtId="176" fontId="11" fillId="0" borderId="0" xfId="64" applyNumberFormat="1" applyFont="1" applyFill="1" applyBorder="1" applyAlignment="1" applyProtection="1">
      <alignment horizontal="right" vertical="center"/>
      <protection/>
    </xf>
    <xf numFmtId="176" fontId="13" fillId="0" borderId="12" xfId="64" applyNumberFormat="1" applyFont="1" applyFill="1" applyBorder="1" applyAlignment="1" applyProtection="1">
      <alignment horizontal="right"/>
      <protection/>
    </xf>
    <xf numFmtId="176" fontId="13" fillId="0" borderId="0" xfId="64" applyNumberFormat="1" applyFont="1" applyFill="1" applyBorder="1" applyAlignment="1" applyProtection="1">
      <alignment horizontal="right"/>
      <protection/>
    </xf>
    <xf numFmtId="176" fontId="11" fillId="0" borderId="12" xfId="64" applyNumberFormat="1" applyFont="1" applyFill="1" applyBorder="1" applyAlignment="1" applyProtection="1">
      <alignment horizontal="right"/>
      <protection/>
    </xf>
    <xf numFmtId="176" fontId="11" fillId="0" borderId="0" xfId="64" applyNumberFormat="1" applyFont="1" applyFill="1" applyBorder="1" applyAlignment="1" applyProtection="1">
      <alignment horizontal="right"/>
      <protection/>
    </xf>
    <xf numFmtId="176" fontId="11" fillId="0" borderId="12" xfId="64" applyNumberFormat="1" applyFont="1" applyFill="1" applyBorder="1" applyAlignment="1">
      <alignment horizontal="right" vertical="center"/>
      <protection/>
    </xf>
    <xf numFmtId="178" fontId="11" fillId="0" borderId="12" xfId="65" applyNumberFormat="1" applyFont="1" applyFill="1" applyBorder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left" vertical="center"/>
      <protection/>
    </xf>
    <xf numFmtId="178" fontId="9" fillId="0" borderId="0" xfId="67" applyNumberFormat="1" applyFont="1" applyFill="1" applyBorder="1" applyAlignment="1" applyProtection="1">
      <alignment horizontal="left" vertical="center" wrapText="1"/>
      <protection/>
    </xf>
    <xf numFmtId="178" fontId="11" fillId="0" borderId="18" xfId="66" applyNumberFormat="1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Fill="1" applyBorder="1" applyAlignment="1" applyProtection="1">
      <alignment horizontal="right" vertical="center"/>
      <protection/>
    </xf>
    <xf numFmtId="178" fontId="13" fillId="0" borderId="12" xfId="66" applyNumberFormat="1" applyFont="1" applyFill="1" applyBorder="1" applyAlignment="1" applyProtection="1">
      <alignment horizontal="right" vertical="center"/>
      <protection/>
    </xf>
    <xf numFmtId="178" fontId="76" fillId="0" borderId="0" xfId="66" applyNumberFormat="1" applyFont="1" applyFill="1" applyAlignment="1">
      <alignment vertical="center"/>
      <protection/>
    </xf>
    <xf numFmtId="178" fontId="9" fillId="0" borderId="19" xfId="66" applyNumberFormat="1" applyFont="1" applyFill="1" applyBorder="1" applyAlignment="1">
      <alignment vertical="center"/>
      <protection/>
    </xf>
    <xf numFmtId="178" fontId="9" fillId="0" borderId="12" xfId="66" applyNumberFormat="1" applyFont="1" applyFill="1" applyBorder="1" applyAlignment="1" applyProtection="1">
      <alignment horizontal="right" vertical="center"/>
      <protection/>
    </xf>
    <xf numFmtId="178" fontId="12" fillId="0" borderId="0" xfId="68" applyNumberFormat="1" applyFont="1" applyFill="1" applyBorder="1" applyAlignment="1" applyProtection="1" quotePrefix="1">
      <alignment horizontal="right" vertical="center"/>
      <protection/>
    </xf>
    <xf numFmtId="178" fontId="12" fillId="0" borderId="12" xfId="66" applyNumberFormat="1" applyFont="1" applyFill="1" applyBorder="1" applyAlignment="1" applyProtection="1">
      <alignment horizontal="right" vertical="center"/>
      <protection/>
    </xf>
    <xf numFmtId="178" fontId="12" fillId="0" borderId="0" xfId="66" applyNumberFormat="1" applyFont="1" applyFill="1" applyBorder="1" applyAlignment="1" applyProtection="1">
      <alignment horizontal="right" vertical="center"/>
      <protection/>
    </xf>
    <xf numFmtId="178" fontId="9" fillId="0" borderId="12" xfId="66" applyNumberFormat="1" applyFont="1" applyFill="1" applyBorder="1" applyAlignment="1">
      <alignment horizontal="right" vertical="center"/>
      <protection/>
    </xf>
    <xf numFmtId="178" fontId="9" fillId="0" borderId="14" xfId="66" applyNumberFormat="1" applyFont="1" applyFill="1" applyBorder="1" applyAlignment="1" applyProtection="1">
      <alignment horizontal="right" vertical="center"/>
      <protection/>
    </xf>
    <xf numFmtId="178" fontId="77" fillId="0" borderId="0" xfId="66" applyNumberFormat="1" applyFont="1" applyFill="1" applyBorder="1" applyAlignment="1" applyProtection="1">
      <alignment horizontal="right" vertical="center"/>
      <protection/>
    </xf>
    <xf numFmtId="3" fontId="77" fillId="0" borderId="0" xfId="66" applyNumberFormat="1" applyFont="1" applyFill="1" applyBorder="1" applyAlignment="1" applyProtection="1">
      <alignment horizontal="right" vertical="center"/>
      <protection locked="0"/>
    </xf>
    <xf numFmtId="178" fontId="77" fillId="0" borderId="13" xfId="66" applyNumberFormat="1" applyFont="1" applyFill="1" applyBorder="1" applyAlignment="1" applyProtection="1">
      <alignment horizontal="right" vertical="center"/>
      <protection/>
    </xf>
    <xf numFmtId="176" fontId="11" fillId="0" borderId="24" xfId="63" applyNumberFormat="1" applyFont="1" applyFill="1" applyBorder="1" applyAlignment="1" applyProtection="1">
      <alignment horizontal="center" vertical="center"/>
      <protection/>
    </xf>
    <xf numFmtId="176" fontId="11" fillId="0" borderId="25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 horizontal="left"/>
      <protection/>
    </xf>
    <xf numFmtId="176" fontId="13" fillId="0" borderId="11" xfId="63" applyNumberFormat="1" applyFont="1" applyFill="1" applyBorder="1" applyAlignment="1" applyProtection="1">
      <alignment horizontal="left"/>
      <protection/>
    </xf>
    <xf numFmtId="176" fontId="11" fillId="0" borderId="26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 wrapText="1"/>
      <protection/>
    </xf>
    <xf numFmtId="176" fontId="11" fillId="0" borderId="10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/>
      <protection/>
    </xf>
    <xf numFmtId="176" fontId="11" fillId="0" borderId="20" xfId="63" applyNumberFormat="1" applyFont="1" applyFill="1" applyBorder="1" applyAlignment="1" applyProtection="1">
      <alignment horizontal="center" vertical="center"/>
      <protection/>
    </xf>
    <xf numFmtId="176" fontId="11" fillId="0" borderId="16" xfId="63" applyNumberFormat="1" applyFont="1" applyFill="1" applyBorder="1" applyAlignment="1" applyProtection="1">
      <alignment horizontal="center" vertical="center"/>
      <protection/>
    </xf>
    <xf numFmtId="176" fontId="11" fillId="0" borderId="18" xfId="63" applyNumberFormat="1" applyFont="1" applyFill="1" applyBorder="1" applyAlignment="1">
      <alignment horizontal="center" vertical="center"/>
      <protection/>
    </xf>
    <xf numFmtId="176" fontId="11" fillId="0" borderId="17" xfId="63" applyNumberFormat="1" applyFont="1" applyFill="1" applyBorder="1" applyAlignment="1">
      <alignment horizontal="center" vertical="center"/>
      <protection/>
    </xf>
    <xf numFmtId="176" fontId="11" fillId="0" borderId="27" xfId="63" applyNumberFormat="1" applyFont="1" applyFill="1" applyBorder="1" applyAlignment="1">
      <alignment horizontal="center" vertical="center"/>
      <protection/>
    </xf>
    <xf numFmtId="176" fontId="11" fillId="0" borderId="10" xfId="63" applyNumberFormat="1" applyFont="1" applyFill="1" applyBorder="1" applyAlignment="1" applyProtection="1">
      <alignment horizontal="center" vertical="center" wrapText="1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6" fontId="13" fillId="0" borderId="12" xfId="63" applyNumberFormat="1" applyFont="1" applyFill="1" applyBorder="1" applyAlignment="1" applyProtection="1">
      <alignment horizontal="right"/>
      <protection/>
    </xf>
    <xf numFmtId="37" fontId="13" fillId="0" borderId="0" xfId="63" applyFont="1" applyFill="1" applyBorder="1" applyAlignment="1">
      <alignment horizontal="right"/>
      <protection/>
    </xf>
    <xf numFmtId="176" fontId="11" fillId="0" borderId="24" xfId="63" applyNumberFormat="1" applyFont="1" applyFill="1" applyBorder="1" applyAlignment="1">
      <alignment horizontal="center" vertical="center"/>
      <protection/>
    </xf>
    <xf numFmtId="176" fontId="11" fillId="0" borderId="25" xfId="63" applyNumberFormat="1" applyFont="1" applyFill="1" applyBorder="1" applyAlignment="1">
      <alignment horizontal="center" vertical="center"/>
      <protection/>
    </xf>
    <xf numFmtId="37" fontId="14" fillId="0" borderId="0" xfId="63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right"/>
    </xf>
    <xf numFmtId="176" fontId="13" fillId="0" borderId="12" xfId="63" applyNumberFormat="1" applyFont="1" applyFill="1" applyBorder="1" applyAlignment="1">
      <alignment horizontal="right"/>
      <protection/>
    </xf>
    <xf numFmtId="176" fontId="11" fillId="0" borderId="0" xfId="63" applyNumberFormat="1" applyFont="1" applyFill="1" applyAlignment="1">
      <alignment horizontal="center"/>
      <protection/>
    </xf>
    <xf numFmtId="176" fontId="13" fillId="0" borderId="0" xfId="63" applyNumberFormat="1" applyFont="1" applyFill="1" applyBorder="1" applyAlignment="1" applyProtection="1">
      <alignment/>
      <protection/>
    </xf>
    <xf numFmtId="176" fontId="13" fillId="0" borderId="11" xfId="63" applyNumberFormat="1" applyFont="1" applyFill="1" applyBorder="1" applyAlignment="1" applyProtection="1">
      <alignment/>
      <protection/>
    </xf>
    <xf numFmtId="176" fontId="11" fillId="0" borderId="18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/>
      <protection/>
    </xf>
    <xf numFmtId="176" fontId="11" fillId="0" borderId="27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24" xfId="0" applyNumberFormat="1" applyFont="1" applyFill="1" applyBorder="1" applyAlignment="1" applyProtection="1">
      <alignment horizontal="center" vertical="center" shrinkToFit="1"/>
      <protection/>
    </xf>
    <xf numFmtId="178" fontId="11" fillId="0" borderId="25" xfId="0" applyNumberFormat="1" applyFont="1" applyFill="1" applyBorder="1" applyAlignment="1" applyProtection="1">
      <alignment horizontal="center" vertical="center" shrinkToFit="1"/>
      <protection/>
    </xf>
    <xf numFmtId="178" fontId="11" fillId="0" borderId="20" xfId="0" applyNumberFormat="1" applyFont="1" applyFill="1" applyBorder="1" applyAlignment="1" applyProtection="1">
      <alignment horizontal="center" vertical="center"/>
      <protection/>
    </xf>
    <xf numFmtId="178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>
      <alignment horizontal="center" vertical="center" wrapText="1"/>
      <protection/>
    </xf>
    <xf numFmtId="176" fontId="11" fillId="0" borderId="12" xfId="64" applyNumberFormat="1" applyFont="1" applyFill="1" applyBorder="1" applyAlignment="1">
      <alignment horizontal="center" vertical="center"/>
      <protection/>
    </xf>
    <xf numFmtId="176" fontId="11" fillId="0" borderId="14" xfId="64" applyNumberFormat="1" applyFont="1" applyFill="1" applyBorder="1" applyAlignment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/>
      <protection/>
    </xf>
    <xf numFmtId="176" fontId="11" fillId="0" borderId="25" xfId="64" applyNumberFormat="1" applyFont="1" applyFill="1" applyBorder="1" applyAlignment="1" applyProtection="1">
      <alignment horizontal="center" vertical="center"/>
      <protection/>
    </xf>
    <xf numFmtId="37" fontId="13" fillId="0" borderId="11" xfId="63" applyFont="1" applyFill="1" applyBorder="1" applyAlignment="1">
      <alignment horizontal="left"/>
      <protection/>
    </xf>
    <xf numFmtId="37" fontId="14" fillId="0" borderId="11" xfId="63" applyFont="1" applyFill="1" applyBorder="1" applyAlignment="1">
      <alignment/>
      <protection/>
    </xf>
    <xf numFmtId="176" fontId="11" fillId="0" borderId="10" xfId="64" applyNumberFormat="1" applyFont="1" applyFill="1" applyBorder="1" applyAlignment="1" applyProtection="1">
      <alignment horizontal="center"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 applyProtection="1">
      <alignment horizontal="center" vertical="center"/>
      <protection/>
    </xf>
    <xf numFmtId="176" fontId="11" fillId="0" borderId="20" xfId="64" applyNumberFormat="1" applyFont="1" applyFill="1" applyBorder="1" applyAlignment="1" applyProtection="1">
      <alignment horizontal="center" vertical="center"/>
      <protection/>
    </xf>
    <xf numFmtId="176" fontId="11" fillId="0" borderId="14" xfId="64" applyNumberFormat="1" applyFont="1" applyFill="1" applyBorder="1" applyAlignment="1" applyProtection="1">
      <alignment horizontal="center" vertical="center"/>
      <protection/>
    </xf>
    <xf numFmtId="176" fontId="11" fillId="0" borderId="16" xfId="64" applyNumberFormat="1" applyFont="1" applyFill="1" applyBorder="1" applyAlignment="1" applyProtection="1">
      <alignment horizontal="center" vertical="center"/>
      <protection/>
    </xf>
    <xf numFmtId="176" fontId="21" fillId="0" borderId="0" xfId="64" applyNumberFormat="1" applyFont="1" applyFill="1" applyAlignment="1" applyProtection="1">
      <alignment horizontal="center" vertical="center"/>
      <protection/>
    </xf>
    <xf numFmtId="37" fontId="13" fillId="0" borderId="11" xfId="63" applyFont="1" applyFill="1" applyBorder="1" applyAlignment="1">
      <alignment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11" fillId="0" borderId="18" xfId="64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/>
      <protection/>
    </xf>
    <xf numFmtId="176" fontId="11" fillId="0" borderId="27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>
      <alignment horizontal="right"/>
      <protection/>
    </xf>
    <xf numFmtId="176" fontId="11" fillId="0" borderId="19" xfId="64" applyNumberFormat="1" applyFont="1" applyFill="1" applyBorder="1" applyAlignment="1" applyProtection="1">
      <alignment horizontal="center" vertical="center" wrapText="1"/>
      <protection/>
    </xf>
    <xf numFmtId="176" fontId="11" fillId="0" borderId="12" xfId="64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 wrapText="1"/>
      <protection/>
    </xf>
    <xf numFmtId="176" fontId="11" fillId="0" borderId="25" xfId="64" applyNumberFormat="1" applyFont="1" applyFill="1" applyBorder="1" applyAlignment="1" applyProtection="1">
      <alignment horizontal="center" vertical="center" wrapText="1"/>
      <protection/>
    </xf>
    <xf numFmtId="176" fontId="11" fillId="0" borderId="26" xfId="64" applyNumberFormat="1" applyFont="1" applyFill="1" applyBorder="1" applyAlignment="1" applyProtection="1">
      <alignment horizontal="center" vertical="center"/>
      <protection/>
    </xf>
    <xf numFmtId="176" fontId="11" fillId="0" borderId="18" xfId="64" applyNumberFormat="1" applyFont="1" applyFill="1" applyBorder="1" applyAlignment="1" applyProtection="1">
      <alignment horizontal="center" vertical="center" shrinkToFit="1"/>
      <protection/>
    </xf>
    <xf numFmtId="176" fontId="11" fillId="0" borderId="27" xfId="64" applyNumberFormat="1" applyFont="1" applyFill="1" applyBorder="1" applyAlignment="1" applyProtection="1">
      <alignment horizontal="center" vertical="center" shrinkToFit="1"/>
      <protection/>
    </xf>
    <xf numFmtId="176" fontId="11" fillId="0" borderId="20" xfId="64" applyNumberFormat="1" applyFont="1" applyFill="1" applyBorder="1" applyAlignment="1" applyProtection="1">
      <alignment horizontal="center" vertical="center" wrapText="1"/>
      <protection/>
    </xf>
    <xf numFmtId="176" fontId="11" fillId="0" borderId="14" xfId="64" applyNumberFormat="1" applyFont="1" applyFill="1" applyBorder="1" applyAlignment="1" applyProtection="1">
      <alignment horizontal="center" vertical="center" wrapText="1"/>
      <protection/>
    </xf>
    <xf numFmtId="176" fontId="11" fillId="0" borderId="16" xfId="64" applyNumberFormat="1" applyFont="1" applyFill="1" applyBorder="1" applyAlignment="1" applyProtection="1">
      <alignment horizontal="center" vertical="center" wrapText="1"/>
      <protection/>
    </xf>
    <xf numFmtId="176" fontId="24" fillId="0" borderId="18" xfId="64" applyNumberFormat="1" applyFont="1" applyFill="1" applyBorder="1" applyAlignment="1" applyProtection="1">
      <alignment horizontal="center" vertical="center" wrapText="1" shrinkToFit="1"/>
      <protection/>
    </xf>
    <xf numFmtId="176" fontId="24" fillId="0" borderId="27" xfId="64" applyNumberFormat="1" applyFont="1" applyFill="1" applyBorder="1" applyAlignment="1" applyProtection="1">
      <alignment horizontal="center" vertical="center" shrinkToFit="1"/>
      <protection/>
    </xf>
    <xf numFmtId="178" fontId="9" fillId="0" borderId="28" xfId="65" applyNumberFormat="1" applyFont="1" applyFill="1" applyBorder="1" applyAlignment="1" applyProtection="1">
      <alignment horizontal="center" vertical="center"/>
      <protection/>
    </xf>
    <xf numFmtId="178" fontId="9" fillId="0" borderId="29" xfId="65" applyNumberFormat="1" applyFont="1" applyFill="1" applyBorder="1" applyAlignment="1" applyProtection="1">
      <alignment horizontal="center" vertical="center"/>
      <protection/>
    </xf>
    <xf numFmtId="178" fontId="9" fillId="0" borderId="30" xfId="65" applyNumberFormat="1" applyFont="1" applyFill="1" applyBorder="1" applyAlignment="1" applyProtection="1">
      <alignment horizontal="center" vertical="center"/>
      <protection/>
    </xf>
    <xf numFmtId="178" fontId="9" fillId="0" borderId="31" xfId="65" applyNumberFormat="1" applyFont="1" applyFill="1" applyBorder="1" applyAlignment="1" applyProtection="1">
      <alignment horizontal="center" vertical="center"/>
      <protection/>
    </xf>
    <xf numFmtId="178" fontId="9" fillId="0" borderId="20" xfId="67" applyNumberFormat="1" applyFont="1" applyFill="1" applyBorder="1" applyAlignment="1" applyProtection="1">
      <alignment horizontal="center" vertical="center"/>
      <protection/>
    </xf>
    <xf numFmtId="178" fontId="9" fillId="0" borderId="16" xfId="67" applyNumberFormat="1" applyFont="1" applyFill="1" applyBorder="1" applyAlignment="1" applyProtection="1">
      <alignment horizontal="center" vertical="center"/>
      <protection/>
    </xf>
    <xf numFmtId="178" fontId="11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37" fontId="9" fillId="0" borderId="0" xfId="67" applyFont="1" applyFill="1" applyBorder="1" applyAlignment="1">
      <alignment horizontal="right" vertical="center"/>
      <protection/>
    </xf>
    <xf numFmtId="178" fontId="11" fillId="0" borderId="19" xfId="66" applyNumberFormat="1" applyFont="1" applyFill="1" applyBorder="1" applyAlignment="1">
      <alignment horizontal="center" vertical="center"/>
      <protection/>
    </xf>
    <xf numFmtId="178" fontId="11" fillId="0" borderId="10" xfId="66" applyNumberFormat="1" applyFont="1" applyFill="1" applyBorder="1" applyAlignment="1">
      <alignment horizontal="center" vertical="center"/>
      <protection/>
    </xf>
    <xf numFmtId="178" fontId="11" fillId="0" borderId="19" xfId="66" applyNumberFormat="1" applyFont="1" applyFill="1" applyBorder="1" applyAlignment="1" applyProtection="1">
      <alignment horizontal="center" vertical="center" wrapText="1"/>
      <protection/>
    </xf>
    <xf numFmtId="178" fontId="11" fillId="0" borderId="14" xfId="66" applyNumberFormat="1" applyFont="1" applyFill="1" applyBorder="1" applyAlignment="1" applyProtection="1">
      <alignment horizontal="center" vertical="center" wrapText="1"/>
      <protection/>
    </xf>
    <xf numFmtId="178" fontId="11" fillId="0" borderId="0" xfId="66" applyNumberFormat="1" applyFont="1" applyFill="1" applyAlignment="1" applyProtection="1">
      <alignment horizontal="center" vertical="center"/>
      <protection/>
    </xf>
    <xf numFmtId="178" fontId="11" fillId="0" borderId="20" xfId="66" applyNumberFormat="1" applyFont="1" applyFill="1" applyBorder="1" applyAlignment="1" applyProtection="1">
      <alignment horizontal="center" vertical="center"/>
      <protection/>
    </xf>
    <xf numFmtId="178" fontId="11" fillId="0" borderId="16" xfId="66" applyNumberFormat="1" applyFont="1" applyFill="1" applyBorder="1" applyAlignment="1" applyProtection="1">
      <alignment horizontal="center" vertical="center"/>
      <protection/>
    </xf>
    <xf numFmtId="178" fontId="77" fillId="0" borderId="10" xfId="66" applyNumberFormat="1" applyFont="1" applyFill="1" applyBorder="1" applyAlignment="1" applyProtection="1">
      <alignment horizontal="left" wrapText="1"/>
      <protection/>
    </xf>
    <xf numFmtId="178" fontId="77" fillId="0" borderId="0" xfId="66" applyNumberFormat="1" applyFont="1" applyFill="1" applyBorder="1" applyAlignment="1" applyProtection="1">
      <alignment horizontal="left" wrapText="1"/>
      <protection/>
    </xf>
    <xf numFmtId="178" fontId="18" fillId="0" borderId="19" xfId="66" applyNumberFormat="1" applyFont="1" applyFill="1" applyBorder="1" applyAlignment="1">
      <alignment horizontal="center" vertical="center" wrapText="1"/>
      <protection/>
    </xf>
    <xf numFmtId="178" fontId="18" fillId="0" borderId="20" xfId="66" applyNumberFormat="1" applyFont="1" applyFill="1" applyBorder="1" applyAlignment="1">
      <alignment horizontal="center" vertical="center"/>
      <protection/>
    </xf>
    <xf numFmtId="178" fontId="18" fillId="0" borderId="14" xfId="66" applyNumberFormat="1" applyFont="1" applyFill="1" applyBorder="1" applyAlignment="1">
      <alignment horizontal="center" vertical="center"/>
      <protection/>
    </xf>
    <xf numFmtId="178" fontId="18" fillId="0" borderId="16" xfId="66" applyNumberFormat="1" applyFont="1" applyFill="1" applyBorder="1" applyAlignment="1">
      <alignment horizontal="center" vertical="center"/>
      <protection/>
    </xf>
    <xf numFmtId="178" fontId="18" fillId="0" borderId="19" xfId="66" applyNumberFormat="1" applyFont="1" applyFill="1" applyBorder="1" applyAlignment="1" applyProtection="1">
      <alignment horizontal="center" vertical="center"/>
      <protection/>
    </xf>
    <xf numFmtId="178" fontId="18" fillId="0" borderId="20" xfId="66" applyNumberFormat="1" applyFont="1" applyFill="1" applyBorder="1" applyAlignment="1" applyProtection="1">
      <alignment horizontal="center" vertical="center"/>
      <protection/>
    </xf>
    <xf numFmtId="178" fontId="18" fillId="0" borderId="14" xfId="66" applyNumberFormat="1" applyFont="1" applyFill="1" applyBorder="1" applyAlignment="1" applyProtection="1">
      <alignment horizontal="center" vertical="center"/>
      <protection/>
    </xf>
    <xf numFmtId="178" fontId="18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>
      <alignment horizontal="center" vertical="center"/>
      <protection/>
    </xf>
    <xf numFmtId="178" fontId="18" fillId="0" borderId="11" xfId="66" applyNumberFormat="1" applyFont="1" applyFill="1" applyBorder="1" applyAlignment="1">
      <alignment horizontal="center" vertical="center"/>
      <protection/>
    </xf>
    <xf numFmtId="178" fontId="18" fillId="0" borderId="10" xfId="66" applyNumberFormat="1" applyFont="1" applyFill="1" applyBorder="1" applyAlignment="1" applyProtection="1">
      <alignment horizontal="center" vertical="center"/>
      <protection/>
    </xf>
    <xf numFmtId="178" fontId="18" fillId="0" borderId="13" xfId="66" applyNumberFormat="1" applyFont="1" applyFill="1" applyBorder="1" applyAlignment="1" applyProtection="1">
      <alignment horizontal="center" vertical="center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 applyProtection="1">
      <alignment horizontal="center" vertical="center"/>
      <protection/>
    </xf>
    <xf numFmtId="178" fontId="18" fillId="0" borderId="0" xfId="66" applyNumberFormat="1" applyFont="1" applyFill="1" applyBorder="1" applyAlignment="1" applyProtection="1">
      <alignment horizontal="center" vertical="center"/>
      <protection/>
    </xf>
    <xf numFmtId="178" fontId="18" fillId="0" borderId="20" xfId="66" applyNumberFormat="1" applyFont="1" applyFill="1" applyBorder="1" applyAlignment="1">
      <alignment horizontal="center" vertical="center" wrapText="1"/>
      <protection/>
    </xf>
    <xf numFmtId="178" fontId="18" fillId="0" borderId="14" xfId="66" applyNumberFormat="1" applyFont="1" applyFill="1" applyBorder="1" applyAlignment="1">
      <alignment horizontal="center" vertical="center" wrapText="1"/>
      <protection/>
    </xf>
    <xf numFmtId="178" fontId="18" fillId="0" borderId="16" xfId="66" applyNumberFormat="1" applyFont="1" applyFill="1" applyBorder="1" applyAlignment="1">
      <alignment horizontal="center" vertical="center" wrapText="1"/>
      <protection/>
    </xf>
    <xf numFmtId="178" fontId="9" fillId="0" borderId="20" xfId="66" applyNumberFormat="1" applyFont="1" applyFill="1" applyBorder="1" applyAlignment="1" applyProtection="1">
      <alignment horizontal="center" vertical="center"/>
      <protection/>
    </xf>
    <xf numFmtId="178" fontId="9" fillId="0" borderId="11" xfId="66" applyNumberFormat="1" applyFont="1" applyFill="1" applyBorder="1" applyAlignment="1" applyProtection="1">
      <alignment horizontal="center" vertical="center"/>
      <protection/>
    </xf>
    <xf numFmtId="178" fontId="9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8" xfId="66" applyNumberFormat="1" applyFont="1" applyFill="1" applyBorder="1" applyAlignment="1" applyProtection="1">
      <alignment horizontal="center" vertical="center" shrinkToFit="1"/>
      <protection/>
    </xf>
    <xf numFmtId="178" fontId="18" fillId="0" borderId="17" xfId="66" applyNumberFormat="1" applyFont="1" applyFill="1" applyBorder="1" applyAlignment="1" applyProtection="1">
      <alignment horizontal="center" vertical="center" shrinkToFit="1"/>
      <protection/>
    </xf>
    <xf numFmtId="178" fontId="18" fillId="0" borderId="18" xfId="66" applyNumberFormat="1" applyFont="1" applyFill="1" applyBorder="1" applyAlignment="1">
      <alignment horizontal="center" vertical="center"/>
      <protection/>
    </xf>
    <xf numFmtId="178" fontId="18" fillId="0" borderId="17" xfId="66" applyNumberFormat="1" applyFont="1" applyFill="1" applyBorder="1" applyAlignment="1">
      <alignment horizontal="center" vertical="center"/>
      <protection/>
    </xf>
    <xf numFmtId="178" fontId="18" fillId="0" borderId="24" xfId="66" applyNumberFormat="1" applyFont="1" applyFill="1" applyBorder="1" applyAlignment="1" applyProtection="1">
      <alignment horizontal="center" vertical="center" wrapText="1"/>
      <protection/>
    </xf>
    <xf numFmtId="178" fontId="18" fillId="0" borderId="25" xfId="66" applyNumberFormat="1" applyFont="1" applyFill="1" applyBorder="1" applyAlignment="1" applyProtection="1">
      <alignment horizontal="center" vertical="center" wrapText="1"/>
      <protection/>
    </xf>
    <xf numFmtId="178" fontId="18" fillId="0" borderId="24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25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19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14" xfId="66" applyNumberFormat="1" applyFont="1" applyFill="1" applyBorder="1" applyAlignment="1" applyProtection="1">
      <alignment horizontal="center" vertical="center" wrapText="1" shrinkToFit="1"/>
      <protection/>
    </xf>
    <xf numFmtId="178" fontId="18" fillId="0" borderId="24" xfId="66" applyNumberFormat="1" applyFont="1" applyFill="1" applyBorder="1" applyAlignment="1" applyProtection="1">
      <alignment horizontal="center" vertical="center"/>
      <protection/>
    </xf>
    <xf numFmtId="178" fontId="18" fillId="0" borderId="25" xfId="66" applyNumberFormat="1" applyFont="1" applyFill="1" applyBorder="1" applyAlignment="1" applyProtection="1">
      <alignment horizontal="center" vertical="center"/>
      <protection/>
    </xf>
    <xf numFmtId="178" fontId="18" fillId="0" borderId="24" xfId="68" applyNumberFormat="1" applyFont="1" applyFill="1" applyBorder="1" applyAlignment="1" applyProtection="1">
      <alignment horizontal="center" vertical="center" wrapText="1"/>
      <protection/>
    </xf>
    <xf numFmtId="178" fontId="18" fillId="0" borderId="25" xfId="68" applyNumberFormat="1" applyFont="1" applyFill="1" applyBorder="1" applyAlignment="1" applyProtection="1">
      <alignment horizontal="center" vertical="center" wrapText="1"/>
      <protection/>
    </xf>
    <xf numFmtId="178" fontId="18" fillId="0" borderId="19" xfId="66" applyNumberFormat="1" applyFont="1" applyFill="1" applyBorder="1" applyAlignment="1" applyProtection="1">
      <alignment horizontal="center" vertical="center" wrapText="1"/>
      <protection/>
    </xf>
    <xf numFmtId="178" fontId="18" fillId="0" borderId="14" xfId="6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標準_第16表 H14" xfId="67"/>
    <cellStyle name="標準_第1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70"/>
  <sheetViews>
    <sheetView showGridLines="0" zoomScalePageLayoutView="0" workbookViewId="0" topLeftCell="A1">
      <pane xSplit="2" ySplit="7" topLeftCell="C8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F85" sqref="F85"/>
    </sheetView>
  </sheetViews>
  <sheetFormatPr defaultColWidth="7.75" defaultRowHeight="13.5" customHeight="1"/>
  <cols>
    <col min="1" max="1" width="3.83203125" style="23" customWidth="1"/>
    <col min="2" max="2" width="10.5" style="23" customWidth="1"/>
    <col min="3" max="26" width="7.75" style="23" customWidth="1"/>
    <col min="27" max="27" width="10.5" style="7" customWidth="1"/>
    <col min="28" max="28" width="3.83203125" style="7" customWidth="1"/>
    <col min="29" max="29" width="7.75" style="7" customWidth="1"/>
    <col min="30" max="16384" width="7.75" style="23" customWidth="1"/>
  </cols>
  <sheetData>
    <row r="1" spans="1:27" ht="16.5" customHeight="1">
      <c r="A1" s="345" t="s">
        <v>214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22" t="s">
        <v>129</v>
      </c>
    </row>
    <row r="2" spans="1:27" ht="16.5" customHeight="1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22"/>
    </row>
    <row r="3" spans="1:28" ht="16.5" customHeight="1">
      <c r="A3" s="24" t="s">
        <v>131</v>
      </c>
      <c r="B3" s="21"/>
      <c r="C3" s="11"/>
      <c r="D3" s="11"/>
      <c r="E3" s="11"/>
      <c r="F3" s="11"/>
      <c r="G3" s="11"/>
      <c r="H3" s="12"/>
      <c r="I3" s="13"/>
      <c r="J3" s="14"/>
      <c r="K3" s="14"/>
      <c r="L3" s="14"/>
      <c r="M3" s="14"/>
      <c r="N3" s="14"/>
      <c r="O3" s="12" t="s">
        <v>162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4"/>
      <c r="AB3" s="25" t="s">
        <v>302</v>
      </c>
    </row>
    <row r="4" spans="1:28" ht="16.5" customHeight="1">
      <c r="A4" s="336" t="s">
        <v>235</v>
      </c>
      <c r="B4" s="331"/>
      <c r="C4" s="330" t="s">
        <v>141</v>
      </c>
      <c r="D4" s="325"/>
      <c r="E4" s="325"/>
      <c r="F4" s="325"/>
      <c r="G4" s="325"/>
      <c r="H4" s="325"/>
      <c r="I4" s="325"/>
      <c r="J4" s="331"/>
      <c r="K4" s="333" t="s">
        <v>142</v>
      </c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5"/>
      <c r="AA4" s="324" t="s">
        <v>235</v>
      </c>
      <c r="AB4" s="325"/>
    </row>
    <row r="5" spans="1:28" ht="16.5" customHeight="1">
      <c r="A5" s="327"/>
      <c r="B5" s="337"/>
      <c r="C5" s="328"/>
      <c r="D5" s="329"/>
      <c r="E5" s="329"/>
      <c r="F5" s="329"/>
      <c r="G5" s="329"/>
      <c r="H5" s="329"/>
      <c r="I5" s="329"/>
      <c r="J5" s="332"/>
      <c r="K5" s="319" t="s">
        <v>102</v>
      </c>
      <c r="L5" s="17" t="s">
        <v>103</v>
      </c>
      <c r="M5" s="333" t="s">
        <v>156</v>
      </c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3" t="s">
        <v>105</v>
      </c>
      <c r="Y5" s="334"/>
      <c r="Z5" s="335"/>
      <c r="AA5" s="326"/>
      <c r="AB5" s="327"/>
    </row>
    <row r="6" spans="1:28" ht="16.5" customHeight="1">
      <c r="A6" s="327"/>
      <c r="B6" s="337"/>
      <c r="C6" s="348" t="s">
        <v>102</v>
      </c>
      <c r="D6" s="349"/>
      <c r="E6" s="350"/>
      <c r="F6" s="16" t="s">
        <v>103</v>
      </c>
      <c r="G6" s="333" t="s">
        <v>104</v>
      </c>
      <c r="H6" s="334"/>
      <c r="I6" s="335"/>
      <c r="J6" s="17" t="s">
        <v>105</v>
      </c>
      <c r="K6" s="323"/>
      <c r="L6" s="319" t="s">
        <v>109</v>
      </c>
      <c r="M6" s="319" t="s">
        <v>102</v>
      </c>
      <c r="N6" s="323" t="s">
        <v>109</v>
      </c>
      <c r="O6" s="17" t="s">
        <v>113</v>
      </c>
      <c r="P6" s="333" t="s">
        <v>191</v>
      </c>
      <c r="Q6" s="334"/>
      <c r="R6" s="334"/>
      <c r="S6" s="334"/>
      <c r="T6" s="334"/>
      <c r="U6" s="334"/>
      <c r="V6" s="334"/>
      <c r="W6" s="335"/>
      <c r="X6" s="340" t="s">
        <v>102</v>
      </c>
      <c r="Y6" s="319" t="s">
        <v>109</v>
      </c>
      <c r="Z6" s="15" t="s">
        <v>113</v>
      </c>
      <c r="AA6" s="326"/>
      <c r="AB6" s="327"/>
    </row>
    <row r="7" spans="1:28" ht="24" customHeight="1">
      <c r="A7" s="329"/>
      <c r="B7" s="332"/>
      <c r="C7" s="15" t="s">
        <v>3</v>
      </c>
      <c r="D7" s="15" t="s">
        <v>90</v>
      </c>
      <c r="E7" s="15" t="s">
        <v>91</v>
      </c>
      <c r="F7" s="15" t="s">
        <v>90</v>
      </c>
      <c r="G7" s="15" t="s">
        <v>3</v>
      </c>
      <c r="H7" s="15" t="s">
        <v>90</v>
      </c>
      <c r="I7" s="15" t="s">
        <v>91</v>
      </c>
      <c r="J7" s="15" t="s">
        <v>90</v>
      </c>
      <c r="K7" s="320"/>
      <c r="L7" s="320"/>
      <c r="M7" s="320"/>
      <c r="N7" s="320"/>
      <c r="O7" s="15" t="s">
        <v>228</v>
      </c>
      <c r="P7" s="15" t="s">
        <v>3</v>
      </c>
      <c r="Q7" s="15" t="s">
        <v>143</v>
      </c>
      <c r="R7" s="28" t="s">
        <v>251</v>
      </c>
      <c r="S7" s="28" t="s">
        <v>190</v>
      </c>
      <c r="T7" s="15" t="s">
        <v>144</v>
      </c>
      <c r="U7" s="15" t="s">
        <v>145</v>
      </c>
      <c r="V7" s="15" t="s">
        <v>146</v>
      </c>
      <c r="W7" s="28" t="s">
        <v>238</v>
      </c>
      <c r="X7" s="341"/>
      <c r="Y7" s="320"/>
      <c r="Z7" s="15" t="s">
        <v>228</v>
      </c>
      <c r="AA7" s="328"/>
      <c r="AB7" s="329"/>
    </row>
    <row r="8" spans="2:27" ht="16.5" customHeight="1">
      <c r="B8" s="19"/>
      <c r="C8" s="18"/>
      <c r="D8" s="89"/>
      <c r="E8" s="89"/>
      <c r="F8" s="1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18"/>
    </row>
    <row r="9" spans="2:27" ht="16.5" customHeight="1">
      <c r="B9" s="20" t="s">
        <v>301</v>
      </c>
      <c r="C9" s="248">
        <f>SUM(D9:E9)</f>
        <v>207</v>
      </c>
      <c r="D9" s="20">
        <f>SUM(F9,H9,J9)</f>
        <v>205</v>
      </c>
      <c r="E9" s="20">
        <f>SUM(I9)</f>
        <v>2</v>
      </c>
      <c r="F9" s="20">
        <v>1</v>
      </c>
      <c r="G9" s="20">
        <f>SUM(H9:I9)</f>
        <v>199</v>
      </c>
      <c r="H9" s="20">
        <v>197</v>
      </c>
      <c r="I9" s="20">
        <v>2</v>
      </c>
      <c r="J9" s="20">
        <v>7</v>
      </c>
      <c r="K9" s="20">
        <f>SUM(L9,M9,X9)</f>
        <v>2303</v>
      </c>
      <c r="L9" s="20">
        <v>12</v>
      </c>
      <c r="M9" s="20">
        <f>SUM(N9:P9)</f>
        <v>2240</v>
      </c>
      <c r="N9" s="20">
        <v>1811</v>
      </c>
      <c r="O9" s="20">
        <v>1</v>
      </c>
      <c r="P9" s="20">
        <f>SUM(Q9:W9)</f>
        <v>428</v>
      </c>
      <c r="Q9" s="20">
        <v>168</v>
      </c>
      <c r="R9" s="20">
        <v>39</v>
      </c>
      <c r="S9" s="20">
        <v>34</v>
      </c>
      <c r="T9" s="20">
        <v>7</v>
      </c>
      <c r="U9" s="20">
        <v>11</v>
      </c>
      <c r="V9" s="20">
        <v>0</v>
      </c>
      <c r="W9" s="20">
        <v>169</v>
      </c>
      <c r="X9" s="20">
        <f>SUM(Y9:Z9)</f>
        <v>51</v>
      </c>
      <c r="Y9" s="20">
        <v>51</v>
      </c>
      <c r="Z9" s="20">
        <v>0</v>
      </c>
      <c r="AA9" s="6" t="s">
        <v>301</v>
      </c>
    </row>
    <row r="10" spans="2:29" s="100" customFormat="1" ht="16.5" customHeight="1">
      <c r="B10" s="249" t="s">
        <v>315</v>
      </c>
      <c r="C10" s="250">
        <f aca="true" t="shared" si="0" ref="C10:Z10">SUM(C13,C33,C36,C41,C43,C46,C50,C54,C57,C60,C62)</f>
        <v>205</v>
      </c>
      <c r="D10" s="249">
        <f t="shared" si="0"/>
        <v>203</v>
      </c>
      <c r="E10" s="249">
        <f t="shared" si="0"/>
        <v>2</v>
      </c>
      <c r="F10" s="249">
        <f t="shared" si="0"/>
        <v>1</v>
      </c>
      <c r="G10" s="249">
        <f t="shared" si="0"/>
        <v>196</v>
      </c>
      <c r="H10" s="249">
        <f t="shared" si="0"/>
        <v>194</v>
      </c>
      <c r="I10" s="249">
        <f t="shared" si="0"/>
        <v>2</v>
      </c>
      <c r="J10" s="249">
        <f t="shared" si="0"/>
        <v>8</v>
      </c>
      <c r="K10" s="249">
        <f t="shared" si="0"/>
        <v>2329</v>
      </c>
      <c r="L10" s="249">
        <f t="shared" si="0"/>
        <v>12</v>
      </c>
      <c r="M10" s="249">
        <f t="shared" si="0"/>
        <v>2264</v>
      </c>
      <c r="N10" s="249">
        <f t="shared" si="0"/>
        <v>1825</v>
      </c>
      <c r="O10" s="249">
        <f t="shared" si="0"/>
        <v>1</v>
      </c>
      <c r="P10" s="249">
        <f>SUM(P13,P33,P36,P41,P43,P46,P50,P54,P57,P60,P62)</f>
        <v>438</v>
      </c>
      <c r="Q10" s="249">
        <f t="shared" si="0"/>
        <v>175</v>
      </c>
      <c r="R10" s="249">
        <f t="shared" si="0"/>
        <v>40</v>
      </c>
      <c r="S10" s="249">
        <f t="shared" si="0"/>
        <v>44</v>
      </c>
      <c r="T10" s="249">
        <f t="shared" si="0"/>
        <v>6</v>
      </c>
      <c r="U10" s="249">
        <f t="shared" si="0"/>
        <v>10</v>
      </c>
      <c r="V10" s="249">
        <f t="shared" si="0"/>
        <v>0</v>
      </c>
      <c r="W10" s="249">
        <f t="shared" si="0"/>
        <v>163</v>
      </c>
      <c r="X10" s="249">
        <f t="shared" si="0"/>
        <v>53</v>
      </c>
      <c r="Y10" s="249">
        <f t="shared" si="0"/>
        <v>53</v>
      </c>
      <c r="Z10" s="249">
        <f t="shared" si="0"/>
        <v>0</v>
      </c>
      <c r="AA10" s="251" t="s">
        <v>315</v>
      </c>
      <c r="AB10" s="101"/>
      <c r="AC10" s="101"/>
    </row>
    <row r="11" spans="2:27" ht="16.5" customHeight="1">
      <c r="B11" s="26"/>
      <c r="C11" s="248"/>
      <c r="D11" s="20"/>
      <c r="E11" s="20"/>
      <c r="F11" s="20"/>
      <c r="G11" s="102" t="s">
        <v>210</v>
      </c>
      <c r="H11" s="102" t="s">
        <v>210</v>
      </c>
      <c r="I11" s="20"/>
      <c r="J11" s="20"/>
      <c r="K11" s="20"/>
      <c r="L11" s="20"/>
      <c r="M11" s="134"/>
      <c r="N11" s="134"/>
      <c r="O11" s="20"/>
      <c r="P11" s="134"/>
      <c r="Q11" s="134"/>
      <c r="R11" s="134"/>
      <c r="S11" s="134"/>
      <c r="T11" s="134"/>
      <c r="U11" s="134"/>
      <c r="V11" s="134"/>
      <c r="W11" s="134"/>
      <c r="X11" s="20"/>
      <c r="Y11" s="20"/>
      <c r="Z11" s="20"/>
      <c r="AA11" s="27"/>
    </row>
    <row r="12" spans="2:27" ht="16.5" customHeight="1">
      <c r="B12" s="7"/>
      <c r="C12" s="248" t="s">
        <v>211</v>
      </c>
      <c r="D12" s="20" t="s">
        <v>211</v>
      </c>
      <c r="E12" s="20" t="s">
        <v>211</v>
      </c>
      <c r="F12" s="20" t="s">
        <v>211</v>
      </c>
      <c r="G12" s="20" t="s">
        <v>211</v>
      </c>
      <c r="H12" s="20"/>
      <c r="I12" s="20" t="s">
        <v>211</v>
      </c>
      <c r="J12" s="20" t="s">
        <v>211</v>
      </c>
      <c r="K12" s="20"/>
      <c r="L12" s="20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20" t="s">
        <v>211</v>
      </c>
      <c r="Y12" s="20" t="s">
        <v>211</v>
      </c>
      <c r="Z12" s="20" t="s">
        <v>211</v>
      </c>
      <c r="AA12" s="29"/>
    </row>
    <row r="13" spans="1:29" s="136" customFormat="1" ht="16.5" customHeight="1">
      <c r="A13" s="321" t="s">
        <v>163</v>
      </c>
      <c r="B13" s="322"/>
      <c r="C13" s="252">
        <f>SUM(C15:C32)</f>
        <v>165</v>
      </c>
      <c r="D13" s="252">
        <f aca="true" t="shared" si="1" ref="D13:Z13">SUM(D15:D32)</f>
        <v>163</v>
      </c>
      <c r="E13" s="252">
        <f t="shared" si="1"/>
        <v>2</v>
      </c>
      <c r="F13" s="252">
        <f t="shared" si="1"/>
        <v>1</v>
      </c>
      <c r="G13" s="252">
        <f t="shared" si="1"/>
        <v>156</v>
      </c>
      <c r="H13" s="252">
        <f t="shared" si="1"/>
        <v>154</v>
      </c>
      <c r="I13" s="252">
        <f t="shared" si="1"/>
        <v>2</v>
      </c>
      <c r="J13" s="252">
        <f t="shared" si="1"/>
        <v>8</v>
      </c>
      <c r="K13" s="252">
        <f t="shared" si="1"/>
        <v>1950</v>
      </c>
      <c r="L13" s="252">
        <f t="shared" si="1"/>
        <v>12</v>
      </c>
      <c r="M13" s="252">
        <f t="shared" si="1"/>
        <v>1885</v>
      </c>
      <c r="N13" s="252">
        <f t="shared" si="1"/>
        <v>1539</v>
      </c>
      <c r="O13" s="252">
        <f t="shared" si="1"/>
        <v>1</v>
      </c>
      <c r="P13" s="252">
        <f t="shared" si="1"/>
        <v>345</v>
      </c>
      <c r="Q13" s="252">
        <f t="shared" si="1"/>
        <v>140</v>
      </c>
      <c r="R13" s="252">
        <f t="shared" si="1"/>
        <v>34</v>
      </c>
      <c r="S13" s="252">
        <f t="shared" si="1"/>
        <v>29</v>
      </c>
      <c r="T13" s="252">
        <f t="shared" si="1"/>
        <v>4</v>
      </c>
      <c r="U13" s="252">
        <f t="shared" si="1"/>
        <v>7</v>
      </c>
      <c r="V13" s="252">
        <f t="shared" si="1"/>
        <v>0</v>
      </c>
      <c r="W13" s="252">
        <f t="shared" si="1"/>
        <v>131</v>
      </c>
      <c r="X13" s="253">
        <f t="shared" si="1"/>
        <v>53</v>
      </c>
      <c r="Y13" s="252">
        <f t="shared" si="1"/>
        <v>53</v>
      </c>
      <c r="Z13" s="252">
        <f t="shared" si="1"/>
        <v>0</v>
      </c>
      <c r="AA13" s="338" t="s">
        <v>163</v>
      </c>
      <c r="AB13" s="342"/>
      <c r="AC13" s="135"/>
    </row>
    <row r="14" spans="1:29" s="136" customFormat="1" ht="16.5" customHeight="1">
      <c r="A14" s="135"/>
      <c r="B14" s="254" t="s">
        <v>164</v>
      </c>
      <c r="C14" s="252">
        <f aca="true" t="shared" si="2" ref="C14:C63">D14+E14</f>
        <v>74</v>
      </c>
      <c r="D14" s="252">
        <f>SUM(F14,H14,J14)</f>
        <v>73</v>
      </c>
      <c r="E14" s="252">
        <f>SUM(E15:E19)</f>
        <v>1</v>
      </c>
      <c r="F14" s="252">
        <f>SUM(F15:F19)</f>
        <v>1</v>
      </c>
      <c r="G14" s="252">
        <f aca="true" t="shared" si="3" ref="G14:G63">H14+I14</f>
        <v>66</v>
      </c>
      <c r="H14" s="252">
        <f>SUM(H15:H19)</f>
        <v>65</v>
      </c>
      <c r="I14" s="252">
        <f>SUM(I15:I19)</f>
        <v>1</v>
      </c>
      <c r="J14" s="252">
        <f>SUM(J15:J19)</f>
        <v>7</v>
      </c>
      <c r="K14" s="252">
        <f>SUM(L14,M14,X14)</f>
        <v>1026</v>
      </c>
      <c r="L14" s="252">
        <f>SUM(L15:L19)</f>
        <v>12</v>
      </c>
      <c r="M14" s="252">
        <f aca="true" t="shared" si="4" ref="M14:M63">SUM(N14:P14)</f>
        <v>967</v>
      </c>
      <c r="N14" s="252">
        <f>SUM(N15:N19)</f>
        <v>809</v>
      </c>
      <c r="O14" s="252">
        <f>SUM(O15:O19)</f>
        <v>1</v>
      </c>
      <c r="P14" s="252">
        <f>SUM(Q14:W14)</f>
        <v>157</v>
      </c>
      <c r="Q14" s="252">
        <f>SUM(Q15:Q19)</f>
        <v>62</v>
      </c>
      <c r="R14" s="252">
        <f aca="true" t="shared" si="5" ref="R14:W14">SUM(R15:R19)</f>
        <v>16</v>
      </c>
      <c r="S14" s="252">
        <f t="shared" si="5"/>
        <v>13</v>
      </c>
      <c r="T14" s="252">
        <f t="shared" si="5"/>
        <v>3</v>
      </c>
      <c r="U14" s="252">
        <f t="shared" si="5"/>
        <v>1</v>
      </c>
      <c r="V14" s="252">
        <f t="shared" si="5"/>
        <v>0</v>
      </c>
      <c r="W14" s="252">
        <f t="shared" si="5"/>
        <v>62</v>
      </c>
      <c r="X14" s="253">
        <f>SUM(X15:X19)</f>
        <v>47</v>
      </c>
      <c r="Y14" s="252">
        <f>SUM(Y15:Y19)</f>
        <v>47</v>
      </c>
      <c r="Z14" s="252">
        <f>SUM(Z15:Z19)</f>
        <v>0</v>
      </c>
      <c r="AA14" s="255" t="s">
        <v>164</v>
      </c>
      <c r="AB14" s="135"/>
      <c r="AC14" s="135"/>
    </row>
    <row r="15" spans="1:29" s="140" customFormat="1" ht="16.5" customHeight="1">
      <c r="A15" s="143"/>
      <c r="B15" s="147" t="s">
        <v>63</v>
      </c>
      <c r="C15" s="137">
        <f>D15+E15</f>
        <v>22</v>
      </c>
      <c r="D15" s="137">
        <f aca="true" t="shared" si="6" ref="D15:D32">SUM(F15,H15,J15)</f>
        <v>21</v>
      </c>
      <c r="E15" s="137">
        <f aca="true" t="shared" si="7" ref="E15:E32">I15</f>
        <v>1</v>
      </c>
      <c r="F15" s="137">
        <v>1</v>
      </c>
      <c r="G15" s="137">
        <f t="shared" si="3"/>
        <v>18</v>
      </c>
      <c r="H15" s="137">
        <v>17</v>
      </c>
      <c r="I15" s="137">
        <v>1</v>
      </c>
      <c r="J15" s="137">
        <v>3</v>
      </c>
      <c r="K15" s="137">
        <f aca="true" t="shared" si="8" ref="K15:K63">SUM(L15,M15,X15)</f>
        <v>273</v>
      </c>
      <c r="L15" s="137">
        <v>12</v>
      </c>
      <c r="M15" s="137">
        <f t="shared" si="4"/>
        <v>249</v>
      </c>
      <c r="N15" s="137">
        <v>205</v>
      </c>
      <c r="O15" s="137">
        <v>0</v>
      </c>
      <c r="P15" s="137">
        <f aca="true" t="shared" si="9" ref="P15:P63">SUM(Q15:W15)</f>
        <v>44</v>
      </c>
      <c r="Q15" s="137">
        <v>15</v>
      </c>
      <c r="R15" s="137">
        <v>3</v>
      </c>
      <c r="S15" s="137">
        <v>6</v>
      </c>
      <c r="T15" s="137">
        <v>3</v>
      </c>
      <c r="U15" s="137">
        <v>0</v>
      </c>
      <c r="V15" s="137">
        <v>0</v>
      </c>
      <c r="W15" s="137">
        <v>17</v>
      </c>
      <c r="X15" s="137">
        <f aca="true" t="shared" si="10" ref="X15:X63">Y15+Z15</f>
        <v>12</v>
      </c>
      <c r="Y15" s="137">
        <v>12</v>
      </c>
      <c r="Z15" s="137">
        <v>0</v>
      </c>
      <c r="AA15" s="138" t="s">
        <v>63</v>
      </c>
      <c r="AB15" s="139"/>
      <c r="AC15" s="139"/>
    </row>
    <row r="16" spans="1:29" s="140" customFormat="1" ht="16.5" customHeight="1">
      <c r="A16" s="143"/>
      <c r="B16" s="147" t="s">
        <v>64</v>
      </c>
      <c r="C16" s="137">
        <f t="shared" si="2"/>
        <v>12</v>
      </c>
      <c r="D16" s="137">
        <f t="shared" si="6"/>
        <v>12</v>
      </c>
      <c r="E16" s="137">
        <f t="shared" si="7"/>
        <v>0</v>
      </c>
      <c r="F16" s="137">
        <v>0</v>
      </c>
      <c r="G16" s="137">
        <f t="shared" si="3"/>
        <v>10</v>
      </c>
      <c r="H16" s="137">
        <v>10</v>
      </c>
      <c r="I16" s="137">
        <v>0</v>
      </c>
      <c r="J16" s="137">
        <v>2</v>
      </c>
      <c r="K16" s="137">
        <f t="shared" si="8"/>
        <v>197</v>
      </c>
      <c r="L16" s="137">
        <v>0</v>
      </c>
      <c r="M16" s="137">
        <f t="shared" si="4"/>
        <v>179</v>
      </c>
      <c r="N16" s="137">
        <v>151</v>
      </c>
      <c r="O16" s="137">
        <v>0</v>
      </c>
      <c r="P16" s="137">
        <f t="shared" si="9"/>
        <v>28</v>
      </c>
      <c r="Q16" s="137">
        <v>11</v>
      </c>
      <c r="R16" s="137">
        <v>4</v>
      </c>
      <c r="S16" s="137">
        <v>2</v>
      </c>
      <c r="T16" s="137">
        <v>0</v>
      </c>
      <c r="U16" s="137">
        <v>0</v>
      </c>
      <c r="V16" s="137">
        <v>0</v>
      </c>
      <c r="W16" s="137">
        <v>11</v>
      </c>
      <c r="X16" s="137">
        <f t="shared" si="10"/>
        <v>18</v>
      </c>
      <c r="Y16" s="137">
        <v>18</v>
      </c>
      <c r="Z16" s="137">
        <v>0</v>
      </c>
      <c r="AA16" s="138" t="s">
        <v>64</v>
      </c>
      <c r="AB16" s="139"/>
      <c r="AC16" s="139"/>
    </row>
    <row r="17" spans="1:29" s="140" customFormat="1" ht="16.5" customHeight="1">
      <c r="A17" s="143"/>
      <c r="B17" s="147" t="s">
        <v>65</v>
      </c>
      <c r="C17" s="137">
        <f t="shared" si="2"/>
        <v>8</v>
      </c>
      <c r="D17" s="137">
        <f t="shared" si="6"/>
        <v>8</v>
      </c>
      <c r="E17" s="137">
        <f t="shared" si="7"/>
        <v>0</v>
      </c>
      <c r="F17" s="137">
        <v>0</v>
      </c>
      <c r="G17" s="137">
        <f t="shared" si="3"/>
        <v>7</v>
      </c>
      <c r="H17" s="137">
        <v>7</v>
      </c>
      <c r="I17" s="137">
        <v>0</v>
      </c>
      <c r="J17" s="137">
        <v>1</v>
      </c>
      <c r="K17" s="137">
        <f t="shared" si="8"/>
        <v>116</v>
      </c>
      <c r="L17" s="137">
        <v>0</v>
      </c>
      <c r="M17" s="137">
        <f t="shared" si="4"/>
        <v>107</v>
      </c>
      <c r="N17" s="137">
        <v>94</v>
      </c>
      <c r="O17" s="137">
        <v>0</v>
      </c>
      <c r="P17" s="137">
        <f t="shared" si="9"/>
        <v>13</v>
      </c>
      <c r="Q17" s="137">
        <v>6</v>
      </c>
      <c r="R17" s="137">
        <v>1</v>
      </c>
      <c r="S17" s="137">
        <v>1</v>
      </c>
      <c r="T17" s="137">
        <v>0</v>
      </c>
      <c r="U17" s="137">
        <v>0</v>
      </c>
      <c r="V17" s="137">
        <v>0</v>
      </c>
      <c r="W17" s="137">
        <v>5</v>
      </c>
      <c r="X17" s="137">
        <f t="shared" si="10"/>
        <v>9</v>
      </c>
      <c r="Y17" s="137">
        <v>9</v>
      </c>
      <c r="Z17" s="137">
        <v>0</v>
      </c>
      <c r="AA17" s="138" t="s">
        <v>65</v>
      </c>
      <c r="AB17" s="139"/>
      <c r="AC17" s="139"/>
    </row>
    <row r="18" spans="1:29" s="140" customFormat="1" ht="16.5" customHeight="1">
      <c r="A18" s="143"/>
      <c r="B18" s="147" t="s">
        <v>66</v>
      </c>
      <c r="C18" s="137">
        <f t="shared" si="2"/>
        <v>14</v>
      </c>
      <c r="D18" s="137">
        <f t="shared" si="6"/>
        <v>14</v>
      </c>
      <c r="E18" s="137">
        <f t="shared" si="7"/>
        <v>0</v>
      </c>
      <c r="F18" s="137">
        <v>0</v>
      </c>
      <c r="G18" s="137">
        <f t="shared" si="3"/>
        <v>14</v>
      </c>
      <c r="H18" s="137">
        <v>14</v>
      </c>
      <c r="I18" s="137">
        <v>0</v>
      </c>
      <c r="J18" s="137">
        <v>0</v>
      </c>
      <c r="K18" s="137">
        <f t="shared" si="8"/>
        <v>222</v>
      </c>
      <c r="L18" s="137">
        <v>0</v>
      </c>
      <c r="M18" s="137">
        <f t="shared" si="4"/>
        <v>222</v>
      </c>
      <c r="N18" s="137">
        <v>184</v>
      </c>
      <c r="O18" s="137">
        <v>1</v>
      </c>
      <c r="P18" s="137">
        <f t="shared" si="9"/>
        <v>37</v>
      </c>
      <c r="Q18" s="137">
        <v>15</v>
      </c>
      <c r="R18" s="137">
        <v>4</v>
      </c>
      <c r="S18" s="137">
        <v>3</v>
      </c>
      <c r="T18" s="137">
        <v>0</v>
      </c>
      <c r="U18" s="137">
        <v>1</v>
      </c>
      <c r="V18" s="137">
        <v>0</v>
      </c>
      <c r="W18" s="137">
        <v>14</v>
      </c>
      <c r="X18" s="137">
        <f t="shared" si="10"/>
        <v>0</v>
      </c>
      <c r="Y18" s="137">
        <v>0</v>
      </c>
      <c r="Z18" s="137">
        <v>0</v>
      </c>
      <c r="AA18" s="138" t="s">
        <v>66</v>
      </c>
      <c r="AB18" s="139"/>
      <c r="AC18" s="139"/>
    </row>
    <row r="19" spans="1:29" s="140" customFormat="1" ht="16.5" customHeight="1">
      <c r="A19" s="143"/>
      <c r="B19" s="147" t="s">
        <v>67</v>
      </c>
      <c r="C19" s="137">
        <f t="shared" si="2"/>
        <v>18</v>
      </c>
      <c r="D19" s="137">
        <f t="shared" si="6"/>
        <v>18</v>
      </c>
      <c r="E19" s="137">
        <f t="shared" si="7"/>
        <v>0</v>
      </c>
      <c r="F19" s="137">
        <v>0</v>
      </c>
      <c r="G19" s="137">
        <f t="shared" si="3"/>
        <v>17</v>
      </c>
      <c r="H19" s="137">
        <v>17</v>
      </c>
      <c r="I19" s="137">
        <v>0</v>
      </c>
      <c r="J19" s="137">
        <v>1</v>
      </c>
      <c r="K19" s="137">
        <f t="shared" si="8"/>
        <v>218</v>
      </c>
      <c r="L19" s="137">
        <v>0</v>
      </c>
      <c r="M19" s="137">
        <f t="shared" si="4"/>
        <v>210</v>
      </c>
      <c r="N19" s="137">
        <v>175</v>
      </c>
      <c r="O19" s="137">
        <v>0</v>
      </c>
      <c r="P19" s="137">
        <f t="shared" si="9"/>
        <v>35</v>
      </c>
      <c r="Q19" s="137">
        <v>15</v>
      </c>
      <c r="R19" s="137">
        <v>4</v>
      </c>
      <c r="S19" s="137">
        <v>1</v>
      </c>
      <c r="T19" s="137">
        <v>0</v>
      </c>
      <c r="U19" s="137">
        <v>0</v>
      </c>
      <c r="V19" s="137">
        <v>0</v>
      </c>
      <c r="W19" s="137">
        <v>15</v>
      </c>
      <c r="X19" s="137">
        <f t="shared" si="10"/>
        <v>8</v>
      </c>
      <c r="Y19" s="137">
        <v>8</v>
      </c>
      <c r="Z19" s="137">
        <v>0</v>
      </c>
      <c r="AA19" s="138" t="s">
        <v>67</v>
      </c>
      <c r="AB19" s="139"/>
      <c r="AC19" s="139"/>
    </row>
    <row r="20" spans="1:29" s="140" customFormat="1" ht="16.5" customHeight="1">
      <c r="A20" s="143"/>
      <c r="B20" s="145" t="s">
        <v>68</v>
      </c>
      <c r="C20" s="137">
        <f t="shared" si="2"/>
        <v>18</v>
      </c>
      <c r="D20" s="137">
        <f t="shared" si="6"/>
        <v>18</v>
      </c>
      <c r="E20" s="137">
        <f t="shared" si="7"/>
        <v>0</v>
      </c>
      <c r="F20" s="137">
        <v>0</v>
      </c>
      <c r="G20" s="137">
        <f t="shared" si="3"/>
        <v>18</v>
      </c>
      <c r="H20" s="137">
        <v>18</v>
      </c>
      <c r="I20" s="137">
        <v>0</v>
      </c>
      <c r="J20" s="137">
        <v>0</v>
      </c>
      <c r="K20" s="137">
        <f t="shared" si="8"/>
        <v>146</v>
      </c>
      <c r="L20" s="137">
        <v>0</v>
      </c>
      <c r="M20" s="137">
        <f t="shared" si="4"/>
        <v>146</v>
      </c>
      <c r="N20" s="137">
        <v>115</v>
      </c>
      <c r="O20" s="137">
        <v>0</v>
      </c>
      <c r="P20" s="137">
        <f t="shared" si="9"/>
        <v>31</v>
      </c>
      <c r="Q20" s="137">
        <v>13</v>
      </c>
      <c r="R20" s="137">
        <v>2</v>
      </c>
      <c r="S20" s="137">
        <v>3</v>
      </c>
      <c r="T20" s="137">
        <v>1</v>
      </c>
      <c r="U20" s="137">
        <v>1</v>
      </c>
      <c r="V20" s="137">
        <v>0</v>
      </c>
      <c r="W20" s="137">
        <v>11</v>
      </c>
      <c r="X20" s="137">
        <f t="shared" si="10"/>
        <v>0</v>
      </c>
      <c r="Y20" s="137">
        <v>0</v>
      </c>
      <c r="Z20" s="137">
        <v>0</v>
      </c>
      <c r="AA20" s="142" t="s">
        <v>68</v>
      </c>
      <c r="AB20" s="139"/>
      <c r="AC20" s="139"/>
    </row>
    <row r="21" spans="1:29" s="140" customFormat="1" ht="16.5" customHeight="1">
      <c r="A21" s="143"/>
      <c r="B21" s="145" t="s">
        <v>154</v>
      </c>
      <c r="C21" s="137">
        <f t="shared" si="2"/>
        <v>5</v>
      </c>
      <c r="D21" s="137">
        <f t="shared" si="6"/>
        <v>5</v>
      </c>
      <c r="E21" s="137">
        <f t="shared" si="7"/>
        <v>0</v>
      </c>
      <c r="F21" s="137">
        <v>0</v>
      </c>
      <c r="G21" s="137">
        <f t="shared" si="3"/>
        <v>5</v>
      </c>
      <c r="H21" s="137">
        <v>5</v>
      </c>
      <c r="I21" s="137">
        <v>0</v>
      </c>
      <c r="J21" s="137">
        <v>0</v>
      </c>
      <c r="K21" s="137">
        <f t="shared" si="8"/>
        <v>48</v>
      </c>
      <c r="L21" s="137">
        <v>0</v>
      </c>
      <c r="M21" s="137">
        <f t="shared" si="4"/>
        <v>48</v>
      </c>
      <c r="N21" s="137">
        <v>39</v>
      </c>
      <c r="O21" s="137">
        <v>0</v>
      </c>
      <c r="P21" s="137">
        <f t="shared" si="9"/>
        <v>9</v>
      </c>
      <c r="Q21" s="137">
        <v>4</v>
      </c>
      <c r="R21" s="137">
        <v>1</v>
      </c>
      <c r="S21" s="137">
        <v>1</v>
      </c>
      <c r="T21" s="137">
        <v>0</v>
      </c>
      <c r="U21" s="137">
        <v>0</v>
      </c>
      <c r="V21" s="137">
        <v>0</v>
      </c>
      <c r="W21" s="137">
        <v>3</v>
      </c>
      <c r="X21" s="137">
        <f t="shared" si="10"/>
        <v>0</v>
      </c>
      <c r="Y21" s="137">
        <v>0</v>
      </c>
      <c r="Z21" s="137">
        <v>0</v>
      </c>
      <c r="AA21" s="142" t="s">
        <v>153</v>
      </c>
      <c r="AB21" s="139"/>
      <c r="AC21" s="139"/>
    </row>
    <row r="22" spans="1:29" s="140" customFormat="1" ht="16.5" customHeight="1">
      <c r="A22" s="143"/>
      <c r="B22" s="145" t="s">
        <v>69</v>
      </c>
      <c r="C22" s="137">
        <f t="shared" si="2"/>
        <v>11</v>
      </c>
      <c r="D22" s="137">
        <f t="shared" si="6"/>
        <v>11</v>
      </c>
      <c r="E22" s="137">
        <f t="shared" si="7"/>
        <v>0</v>
      </c>
      <c r="F22" s="137">
        <v>0</v>
      </c>
      <c r="G22" s="137">
        <f t="shared" si="3"/>
        <v>11</v>
      </c>
      <c r="H22" s="137">
        <v>11</v>
      </c>
      <c r="I22" s="137">
        <v>0</v>
      </c>
      <c r="J22" s="137">
        <v>0</v>
      </c>
      <c r="K22" s="137">
        <f t="shared" si="8"/>
        <v>67</v>
      </c>
      <c r="L22" s="137">
        <v>0</v>
      </c>
      <c r="M22" s="137">
        <f t="shared" si="4"/>
        <v>67</v>
      </c>
      <c r="N22" s="137">
        <v>53</v>
      </c>
      <c r="O22" s="137">
        <v>0</v>
      </c>
      <c r="P22" s="137">
        <f t="shared" si="9"/>
        <v>14</v>
      </c>
      <c r="Q22" s="137">
        <v>7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7</v>
      </c>
      <c r="X22" s="137">
        <f t="shared" si="10"/>
        <v>0</v>
      </c>
      <c r="Y22" s="137">
        <v>0</v>
      </c>
      <c r="Z22" s="137">
        <v>0</v>
      </c>
      <c r="AA22" s="142" t="s">
        <v>69</v>
      </c>
      <c r="AB22" s="139"/>
      <c r="AC22" s="139"/>
    </row>
    <row r="23" spans="1:29" s="140" customFormat="1" ht="16.5" customHeight="1">
      <c r="A23" s="143"/>
      <c r="B23" s="145" t="s">
        <v>70</v>
      </c>
      <c r="C23" s="137">
        <f t="shared" si="2"/>
        <v>5</v>
      </c>
      <c r="D23" s="137">
        <f t="shared" si="6"/>
        <v>4</v>
      </c>
      <c r="E23" s="137">
        <f t="shared" si="7"/>
        <v>1</v>
      </c>
      <c r="F23" s="137">
        <v>0</v>
      </c>
      <c r="G23" s="137">
        <f t="shared" si="3"/>
        <v>5</v>
      </c>
      <c r="H23" s="137">
        <v>4</v>
      </c>
      <c r="I23" s="137">
        <v>1</v>
      </c>
      <c r="J23" s="137">
        <v>0</v>
      </c>
      <c r="K23" s="137">
        <f t="shared" si="8"/>
        <v>35</v>
      </c>
      <c r="L23" s="137">
        <v>0</v>
      </c>
      <c r="M23" s="137">
        <f t="shared" si="4"/>
        <v>35</v>
      </c>
      <c r="N23" s="137">
        <v>30</v>
      </c>
      <c r="O23" s="137">
        <v>0</v>
      </c>
      <c r="P23" s="137">
        <f t="shared" si="9"/>
        <v>5</v>
      </c>
      <c r="Q23" s="137">
        <v>3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137">
        <v>2</v>
      </c>
      <c r="X23" s="137">
        <f t="shared" si="10"/>
        <v>0</v>
      </c>
      <c r="Y23" s="137">
        <v>0</v>
      </c>
      <c r="Z23" s="137">
        <v>0</v>
      </c>
      <c r="AA23" s="142" t="s">
        <v>70</v>
      </c>
      <c r="AB23" s="139"/>
      <c r="AC23" s="139"/>
    </row>
    <row r="24" spans="1:29" s="140" customFormat="1" ht="16.5" customHeight="1">
      <c r="A24" s="143"/>
      <c r="B24" s="145" t="s">
        <v>71</v>
      </c>
      <c r="C24" s="137">
        <f t="shared" si="2"/>
        <v>4</v>
      </c>
      <c r="D24" s="137">
        <f t="shared" si="6"/>
        <v>4</v>
      </c>
      <c r="E24" s="137">
        <f t="shared" si="7"/>
        <v>0</v>
      </c>
      <c r="F24" s="137">
        <v>0</v>
      </c>
      <c r="G24" s="137">
        <f t="shared" si="3"/>
        <v>4</v>
      </c>
      <c r="H24" s="137">
        <v>4</v>
      </c>
      <c r="I24" s="137">
        <v>0</v>
      </c>
      <c r="J24" s="137">
        <v>0</v>
      </c>
      <c r="K24" s="137">
        <f t="shared" si="8"/>
        <v>79</v>
      </c>
      <c r="L24" s="137">
        <v>0</v>
      </c>
      <c r="M24" s="137">
        <f t="shared" si="4"/>
        <v>79</v>
      </c>
      <c r="N24" s="137">
        <v>68</v>
      </c>
      <c r="O24" s="137">
        <v>0</v>
      </c>
      <c r="P24" s="137">
        <f t="shared" si="9"/>
        <v>11</v>
      </c>
      <c r="Q24" s="137">
        <v>4</v>
      </c>
      <c r="R24" s="137">
        <v>1</v>
      </c>
      <c r="S24" s="137">
        <v>2</v>
      </c>
      <c r="T24" s="137">
        <v>0</v>
      </c>
      <c r="U24" s="137">
        <v>0</v>
      </c>
      <c r="V24" s="137">
        <v>0</v>
      </c>
      <c r="W24" s="137">
        <v>4</v>
      </c>
      <c r="X24" s="137">
        <f t="shared" si="10"/>
        <v>0</v>
      </c>
      <c r="Y24" s="137">
        <v>0</v>
      </c>
      <c r="Z24" s="137">
        <v>0</v>
      </c>
      <c r="AA24" s="142" t="s">
        <v>71</v>
      </c>
      <c r="AB24" s="139"/>
      <c r="AC24" s="139"/>
    </row>
    <row r="25" spans="1:29" s="140" customFormat="1" ht="16.5" customHeight="1">
      <c r="A25" s="143"/>
      <c r="B25" s="145" t="s">
        <v>72</v>
      </c>
      <c r="C25" s="137">
        <f t="shared" si="2"/>
        <v>3</v>
      </c>
      <c r="D25" s="137">
        <f t="shared" si="6"/>
        <v>3</v>
      </c>
      <c r="E25" s="137">
        <f t="shared" si="7"/>
        <v>0</v>
      </c>
      <c r="F25" s="137">
        <v>0</v>
      </c>
      <c r="G25" s="137">
        <f t="shared" si="3"/>
        <v>3</v>
      </c>
      <c r="H25" s="137">
        <v>3</v>
      </c>
      <c r="I25" s="137">
        <v>0</v>
      </c>
      <c r="J25" s="137">
        <v>0</v>
      </c>
      <c r="K25" s="137">
        <f t="shared" si="8"/>
        <v>29</v>
      </c>
      <c r="L25" s="137">
        <v>0</v>
      </c>
      <c r="M25" s="137">
        <f t="shared" si="4"/>
        <v>29</v>
      </c>
      <c r="N25" s="137">
        <v>24</v>
      </c>
      <c r="O25" s="137">
        <v>0</v>
      </c>
      <c r="P25" s="137">
        <f t="shared" si="9"/>
        <v>5</v>
      </c>
      <c r="Q25" s="137">
        <v>2</v>
      </c>
      <c r="R25" s="137">
        <v>0</v>
      </c>
      <c r="S25" s="137">
        <v>0</v>
      </c>
      <c r="T25" s="137">
        <v>0</v>
      </c>
      <c r="U25" s="137">
        <v>1</v>
      </c>
      <c r="V25" s="137">
        <v>0</v>
      </c>
      <c r="W25" s="137">
        <v>2</v>
      </c>
      <c r="X25" s="137">
        <f t="shared" si="10"/>
        <v>0</v>
      </c>
      <c r="Y25" s="137">
        <v>0</v>
      </c>
      <c r="Z25" s="137">
        <v>0</v>
      </c>
      <c r="AA25" s="142" t="s">
        <v>72</v>
      </c>
      <c r="AB25" s="139"/>
      <c r="AC25" s="139"/>
    </row>
    <row r="26" spans="1:29" s="140" customFormat="1" ht="16.5" customHeight="1">
      <c r="A26" s="143"/>
      <c r="B26" s="145" t="s">
        <v>73</v>
      </c>
      <c r="C26" s="137">
        <f t="shared" si="2"/>
        <v>4</v>
      </c>
      <c r="D26" s="137">
        <f t="shared" si="6"/>
        <v>4</v>
      </c>
      <c r="E26" s="137">
        <f t="shared" si="7"/>
        <v>0</v>
      </c>
      <c r="F26" s="137">
        <v>0</v>
      </c>
      <c r="G26" s="137">
        <f t="shared" si="3"/>
        <v>4</v>
      </c>
      <c r="H26" s="137">
        <v>4</v>
      </c>
      <c r="I26" s="137">
        <v>0</v>
      </c>
      <c r="J26" s="137">
        <v>0</v>
      </c>
      <c r="K26" s="137">
        <f t="shared" si="8"/>
        <v>57</v>
      </c>
      <c r="L26" s="137">
        <v>0</v>
      </c>
      <c r="M26" s="137">
        <f t="shared" si="4"/>
        <v>57</v>
      </c>
      <c r="N26" s="137">
        <v>47</v>
      </c>
      <c r="O26" s="137">
        <v>0</v>
      </c>
      <c r="P26" s="137">
        <f t="shared" si="9"/>
        <v>10</v>
      </c>
      <c r="Q26" s="137">
        <v>5</v>
      </c>
      <c r="R26" s="137">
        <v>0</v>
      </c>
      <c r="S26" s="137">
        <v>0</v>
      </c>
      <c r="T26" s="137">
        <v>0</v>
      </c>
      <c r="U26" s="137">
        <v>1</v>
      </c>
      <c r="V26" s="137">
        <v>0</v>
      </c>
      <c r="W26" s="137">
        <v>4</v>
      </c>
      <c r="X26" s="137">
        <f t="shared" si="10"/>
        <v>0</v>
      </c>
      <c r="Y26" s="137">
        <v>0</v>
      </c>
      <c r="Z26" s="137">
        <v>0</v>
      </c>
      <c r="AA26" s="142" t="s">
        <v>73</v>
      </c>
      <c r="AB26" s="139"/>
      <c r="AC26" s="139"/>
    </row>
    <row r="27" spans="1:29" s="140" customFormat="1" ht="16.5" customHeight="1">
      <c r="A27" s="143"/>
      <c r="B27" s="145" t="s">
        <v>74</v>
      </c>
      <c r="C27" s="137">
        <f t="shared" si="2"/>
        <v>4</v>
      </c>
      <c r="D27" s="137">
        <f t="shared" si="6"/>
        <v>4</v>
      </c>
      <c r="E27" s="137">
        <f t="shared" si="7"/>
        <v>0</v>
      </c>
      <c r="F27" s="137">
        <v>0</v>
      </c>
      <c r="G27" s="137">
        <f t="shared" si="3"/>
        <v>4</v>
      </c>
      <c r="H27" s="137">
        <v>4</v>
      </c>
      <c r="I27" s="137">
        <v>0</v>
      </c>
      <c r="J27" s="137">
        <v>0</v>
      </c>
      <c r="K27" s="137">
        <f t="shared" si="8"/>
        <v>53</v>
      </c>
      <c r="L27" s="137">
        <v>0</v>
      </c>
      <c r="M27" s="137">
        <f t="shared" si="4"/>
        <v>53</v>
      </c>
      <c r="N27" s="137">
        <v>42</v>
      </c>
      <c r="O27" s="137">
        <v>0</v>
      </c>
      <c r="P27" s="137">
        <f t="shared" si="9"/>
        <v>11</v>
      </c>
      <c r="Q27" s="137">
        <v>4</v>
      </c>
      <c r="R27" s="137">
        <v>2</v>
      </c>
      <c r="S27" s="137">
        <v>1</v>
      </c>
      <c r="T27" s="137">
        <v>0</v>
      </c>
      <c r="U27" s="137">
        <v>0</v>
      </c>
      <c r="V27" s="137">
        <v>0</v>
      </c>
      <c r="W27" s="137">
        <v>4</v>
      </c>
      <c r="X27" s="137">
        <f t="shared" si="10"/>
        <v>0</v>
      </c>
      <c r="Y27" s="137">
        <v>0</v>
      </c>
      <c r="Z27" s="137">
        <v>0</v>
      </c>
      <c r="AA27" s="142" t="s">
        <v>74</v>
      </c>
      <c r="AB27" s="139"/>
      <c r="AC27" s="139"/>
    </row>
    <row r="28" spans="1:29" s="140" customFormat="1" ht="16.5" customHeight="1">
      <c r="A28" s="143"/>
      <c r="B28" s="145" t="s">
        <v>106</v>
      </c>
      <c r="C28" s="137">
        <f t="shared" si="2"/>
        <v>10</v>
      </c>
      <c r="D28" s="137">
        <f t="shared" si="6"/>
        <v>10</v>
      </c>
      <c r="E28" s="137">
        <f t="shared" si="7"/>
        <v>0</v>
      </c>
      <c r="F28" s="137">
        <v>0</v>
      </c>
      <c r="G28" s="137">
        <f t="shared" si="3"/>
        <v>10</v>
      </c>
      <c r="H28" s="137">
        <v>10</v>
      </c>
      <c r="I28" s="137">
        <v>0</v>
      </c>
      <c r="J28" s="137">
        <v>0</v>
      </c>
      <c r="K28" s="137">
        <f t="shared" si="8"/>
        <v>87</v>
      </c>
      <c r="L28" s="137">
        <v>0</v>
      </c>
      <c r="M28" s="137">
        <f t="shared" si="4"/>
        <v>87</v>
      </c>
      <c r="N28" s="137">
        <v>62</v>
      </c>
      <c r="O28" s="137">
        <v>0</v>
      </c>
      <c r="P28" s="137">
        <f t="shared" si="9"/>
        <v>25</v>
      </c>
      <c r="Q28" s="137">
        <v>9</v>
      </c>
      <c r="R28" s="137">
        <v>4</v>
      </c>
      <c r="S28" s="137">
        <v>3</v>
      </c>
      <c r="T28" s="137">
        <v>0</v>
      </c>
      <c r="U28" s="137">
        <v>1</v>
      </c>
      <c r="V28" s="137">
        <v>0</v>
      </c>
      <c r="W28" s="137">
        <v>8</v>
      </c>
      <c r="X28" s="137">
        <f t="shared" si="10"/>
        <v>0</v>
      </c>
      <c r="Y28" s="137">
        <v>0</v>
      </c>
      <c r="Z28" s="137">
        <v>0</v>
      </c>
      <c r="AA28" s="142" t="s">
        <v>126</v>
      </c>
      <c r="AB28" s="139"/>
      <c r="AC28" s="139"/>
    </row>
    <row r="29" spans="1:29" s="140" customFormat="1" ht="16.5" customHeight="1">
      <c r="A29" s="143"/>
      <c r="B29" s="145" t="s">
        <v>107</v>
      </c>
      <c r="C29" s="137">
        <f t="shared" si="2"/>
        <v>6</v>
      </c>
      <c r="D29" s="137">
        <f t="shared" si="6"/>
        <v>6</v>
      </c>
      <c r="E29" s="137">
        <f t="shared" si="7"/>
        <v>0</v>
      </c>
      <c r="F29" s="137">
        <v>0</v>
      </c>
      <c r="G29" s="137">
        <f t="shared" si="3"/>
        <v>6</v>
      </c>
      <c r="H29" s="137">
        <v>6</v>
      </c>
      <c r="I29" s="137">
        <v>0</v>
      </c>
      <c r="J29" s="137">
        <v>0</v>
      </c>
      <c r="K29" s="137">
        <f t="shared" si="8"/>
        <v>62</v>
      </c>
      <c r="L29" s="137">
        <v>0</v>
      </c>
      <c r="M29" s="137">
        <f t="shared" si="4"/>
        <v>62</v>
      </c>
      <c r="N29" s="137">
        <v>47</v>
      </c>
      <c r="O29" s="137">
        <v>0</v>
      </c>
      <c r="P29" s="137">
        <f t="shared" si="9"/>
        <v>15</v>
      </c>
      <c r="Q29" s="137">
        <v>6</v>
      </c>
      <c r="R29" s="137">
        <v>1</v>
      </c>
      <c r="S29" s="137">
        <v>2</v>
      </c>
      <c r="T29" s="137">
        <v>0</v>
      </c>
      <c r="U29" s="137">
        <v>1</v>
      </c>
      <c r="V29" s="137">
        <v>0</v>
      </c>
      <c r="W29" s="137">
        <v>5</v>
      </c>
      <c r="X29" s="137">
        <f t="shared" si="10"/>
        <v>0</v>
      </c>
      <c r="Y29" s="137">
        <v>0</v>
      </c>
      <c r="Z29" s="137">
        <v>0</v>
      </c>
      <c r="AA29" s="142" t="s">
        <v>127</v>
      </c>
      <c r="AB29" s="139"/>
      <c r="AC29" s="139"/>
    </row>
    <row r="30" spans="1:29" s="140" customFormat="1" ht="16.5" customHeight="1">
      <c r="A30" s="143"/>
      <c r="B30" s="145" t="s">
        <v>108</v>
      </c>
      <c r="C30" s="137">
        <f t="shared" si="2"/>
        <v>3</v>
      </c>
      <c r="D30" s="137">
        <f t="shared" si="6"/>
        <v>3</v>
      </c>
      <c r="E30" s="137">
        <f t="shared" si="7"/>
        <v>0</v>
      </c>
      <c r="F30" s="137">
        <v>0</v>
      </c>
      <c r="G30" s="137">
        <f t="shared" si="3"/>
        <v>3</v>
      </c>
      <c r="H30" s="137">
        <v>3</v>
      </c>
      <c r="I30" s="137">
        <v>0</v>
      </c>
      <c r="J30" s="137">
        <v>0</v>
      </c>
      <c r="K30" s="137">
        <f t="shared" si="8"/>
        <v>44</v>
      </c>
      <c r="L30" s="137">
        <v>0</v>
      </c>
      <c r="M30" s="137">
        <f t="shared" si="4"/>
        <v>44</v>
      </c>
      <c r="N30" s="137">
        <v>33</v>
      </c>
      <c r="O30" s="137">
        <v>0</v>
      </c>
      <c r="P30" s="137">
        <f t="shared" si="9"/>
        <v>11</v>
      </c>
      <c r="Q30" s="137">
        <v>4</v>
      </c>
      <c r="R30" s="137">
        <v>3</v>
      </c>
      <c r="S30" s="137">
        <v>0</v>
      </c>
      <c r="T30" s="137">
        <v>0</v>
      </c>
      <c r="U30" s="137">
        <v>1</v>
      </c>
      <c r="V30" s="137">
        <v>0</v>
      </c>
      <c r="W30" s="137">
        <v>3</v>
      </c>
      <c r="X30" s="137">
        <f t="shared" si="10"/>
        <v>0</v>
      </c>
      <c r="Y30" s="137">
        <v>0</v>
      </c>
      <c r="Z30" s="137">
        <v>0</v>
      </c>
      <c r="AA30" s="142" t="s">
        <v>128</v>
      </c>
      <c r="AB30" s="139"/>
      <c r="AC30" s="139"/>
    </row>
    <row r="31" spans="1:29" s="140" customFormat="1" ht="16.5" customHeight="1">
      <c r="A31" s="143"/>
      <c r="B31" s="145" t="s">
        <v>158</v>
      </c>
      <c r="C31" s="137">
        <f t="shared" si="2"/>
        <v>13</v>
      </c>
      <c r="D31" s="137">
        <f t="shared" si="6"/>
        <v>13</v>
      </c>
      <c r="E31" s="137">
        <f t="shared" si="7"/>
        <v>0</v>
      </c>
      <c r="F31" s="137">
        <v>0</v>
      </c>
      <c r="G31" s="137">
        <f t="shared" si="3"/>
        <v>12</v>
      </c>
      <c r="H31" s="137">
        <v>12</v>
      </c>
      <c r="I31" s="137">
        <v>0</v>
      </c>
      <c r="J31" s="137">
        <v>1</v>
      </c>
      <c r="K31" s="137">
        <f t="shared" si="8"/>
        <v>147</v>
      </c>
      <c r="L31" s="137">
        <v>0</v>
      </c>
      <c r="M31" s="137">
        <f t="shared" si="4"/>
        <v>141</v>
      </c>
      <c r="N31" s="137">
        <v>111</v>
      </c>
      <c r="O31" s="137">
        <v>0</v>
      </c>
      <c r="P31" s="137">
        <f t="shared" si="9"/>
        <v>30</v>
      </c>
      <c r="Q31" s="137">
        <v>12</v>
      </c>
      <c r="R31" s="137">
        <v>3</v>
      </c>
      <c r="S31" s="137">
        <v>4</v>
      </c>
      <c r="T31" s="137">
        <v>0</v>
      </c>
      <c r="U31" s="137">
        <v>0</v>
      </c>
      <c r="V31" s="137">
        <v>0</v>
      </c>
      <c r="W31" s="137">
        <v>11</v>
      </c>
      <c r="X31" s="137">
        <f t="shared" si="10"/>
        <v>6</v>
      </c>
      <c r="Y31" s="137">
        <v>6</v>
      </c>
      <c r="Z31" s="137">
        <v>0</v>
      </c>
      <c r="AA31" s="142" t="s">
        <v>161</v>
      </c>
      <c r="AB31" s="139"/>
      <c r="AC31" s="139"/>
    </row>
    <row r="32" spans="1:29" s="140" customFormat="1" ht="16.5" customHeight="1">
      <c r="A32" s="143"/>
      <c r="B32" s="145" t="s">
        <v>220</v>
      </c>
      <c r="C32" s="137">
        <f>D32+E32</f>
        <v>5</v>
      </c>
      <c r="D32" s="137">
        <f t="shared" si="6"/>
        <v>5</v>
      </c>
      <c r="E32" s="137">
        <f t="shared" si="7"/>
        <v>0</v>
      </c>
      <c r="F32" s="137">
        <v>0</v>
      </c>
      <c r="G32" s="137">
        <f>H32+I32</f>
        <v>5</v>
      </c>
      <c r="H32" s="137">
        <v>5</v>
      </c>
      <c r="I32" s="137">
        <v>0</v>
      </c>
      <c r="J32" s="137">
        <v>0</v>
      </c>
      <c r="K32" s="137">
        <f>SUM(L32,M32,X32)</f>
        <v>70</v>
      </c>
      <c r="L32" s="137">
        <v>0</v>
      </c>
      <c r="M32" s="137">
        <f>SUM(N32:P32)</f>
        <v>70</v>
      </c>
      <c r="N32" s="137">
        <v>59</v>
      </c>
      <c r="O32" s="137">
        <v>0</v>
      </c>
      <c r="P32" s="137">
        <f>SUM(Q32:W32)</f>
        <v>11</v>
      </c>
      <c r="Q32" s="137">
        <v>5</v>
      </c>
      <c r="R32" s="137">
        <v>1</v>
      </c>
      <c r="S32" s="137">
        <v>0</v>
      </c>
      <c r="T32" s="137">
        <v>0</v>
      </c>
      <c r="U32" s="137">
        <v>0</v>
      </c>
      <c r="V32" s="137">
        <v>0</v>
      </c>
      <c r="W32" s="137">
        <v>5</v>
      </c>
      <c r="X32" s="137">
        <f>Y32+Z32</f>
        <v>0</v>
      </c>
      <c r="Y32" s="137">
        <v>0</v>
      </c>
      <c r="Z32" s="137">
        <v>0</v>
      </c>
      <c r="AA32" s="142" t="s">
        <v>220</v>
      </c>
      <c r="AB32" s="139"/>
      <c r="AC32" s="139"/>
    </row>
    <row r="33" spans="1:29" s="136" customFormat="1" ht="16.5" customHeight="1">
      <c r="A33" s="346" t="s">
        <v>165</v>
      </c>
      <c r="B33" s="347"/>
      <c r="C33" s="252">
        <f t="shared" si="2"/>
        <v>4</v>
      </c>
      <c r="D33" s="252">
        <f aca="true" t="shared" si="11" ref="D33:D62">SUM(F33,H33,J33)</f>
        <v>4</v>
      </c>
      <c r="E33" s="252">
        <f aca="true" t="shared" si="12" ref="E33:E63">I33</f>
        <v>0</v>
      </c>
      <c r="F33" s="252">
        <f aca="true" t="shared" si="13" ref="F33:Z33">SUM(F34:F35)</f>
        <v>0</v>
      </c>
      <c r="G33" s="252">
        <f t="shared" si="3"/>
        <v>4</v>
      </c>
      <c r="H33" s="252">
        <f t="shared" si="13"/>
        <v>4</v>
      </c>
      <c r="I33" s="252">
        <f t="shared" si="13"/>
        <v>0</v>
      </c>
      <c r="J33" s="252">
        <f t="shared" si="13"/>
        <v>0</v>
      </c>
      <c r="K33" s="256">
        <f t="shared" si="8"/>
        <v>20</v>
      </c>
      <c r="L33" s="252">
        <f t="shared" si="13"/>
        <v>0</v>
      </c>
      <c r="M33" s="256">
        <f t="shared" si="4"/>
        <v>20</v>
      </c>
      <c r="N33" s="252">
        <f t="shared" si="13"/>
        <v>15</v>
      </c>
      <c r="O33" s="252">
        <f t="shared" si="13"/>
        <v>0</v>
      </c>
      <c r="P33" s="257">
        <f t="shared" si="9"/>
        <v>5</v>
      </c>
      <c r="Q33" s="252">
        <f t="shared" si="13"/>
        <v>4</v>
      </c>
      <c r="R33" s="252">
        <f t="shared" si="13"/>
        <v>0</v>
      </c>
      <c r="S33" s="252">
        <f t="shared" si="13"/>
        <v>0</v>
      </c>
      <c r="T33" s="252">
        <f t="shared" si="13"/>
        <v>0</v>
      </c>
      <c r="U33" s="252">
        <f t="shared" si="13"/>
        <v>0</v>
      </c>
      <c r="V33" s="252">
        <f t="shared" si="13"/>
        <v>0</v>
      </c>
      <c r="W33" s="252">
        <f t="shared" si="13"/>
        <v>1</v>
      </c>
      <c r="X33" s="257">
        <f t="shared" si="10"/>
        <v>0</v>
      </c>
      <c r="Y33" s="252">
        <f t="shared" si="13"/>
        <v>0</v>
      </c>
      <c r="Z33" s="252">
        <f t="shared" si="13"/>
        <v>0</v>
      </c>
      <c r="AA33" s="338" t="s">
        <v>165</v>
      </c>
      <c r="AB33" s="343"/>
      <c r="AC33" s="135"/>
    </row>
    <row r="34" spans="1:29" s="140" customFormat="1" ht="16.5" customHeight="1">
      <c r="A34" s="143"/>
      <c r="B34" s="145" t="s">
        <v>75</v>
      </c>
      <c r="C34" s="137">
        <f t="shared" si="2"/>
        <v>3</v>
      </c>
      <c r="D34" s="137">
        <f t="shared" si="11"/>
        <v>3</v>
      </c>
      <c r="E34" s="137">
        <f t="shared" si="12"/>
        <v>0</v>
      </c>
      <c r="F34" s="137">
        <v>0</v>
      </c>
      <c r="G34" s="137">
        <f t="shared" si="3"/>
        <v>3</v>
      </c>
      <c r="H34" s="137">
        <v>3</v>
      </c>
      <c r="I34" s="137">
        <v>0</v>
      </c>
      <c r="J34" s="137">
        <v>0</v>
      </c>
      <c r="K34" s="137">
        <f t="shared" si="8"/>
        <v>16</v>
      </c>
      <c r="L34" s="137">
        <v>0</v>
      </c>
      <c r="M34" s="137">
        <f t="shared" si="4"/>
        <v>16</v>
      </c>
      <c r="N34" s="137">
        <v>12</v>
      </c>
      <c r="O34" s="137">
        <v>0</v>
      </c>
      <c r="P34" s="137">
        <f t="shared" si="9"/>
        <v>4</v>
      </c>
      <c r="Q34" s="137">
        <v>3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>
        <v>1</v>
      </c>
      <c r="X34" s="137">
        <f t="shared" si="10"/>
        <v>0</v>
      </c>
      <c r="Y34" s="137">
        <v>0</v>
      </c>
      <c r="Z34" s="137">
        <v>0</v>
      </c>
      <c r="AA34" s="142" t="s">
        <v>75</v>
      </c>
      <c r="AB34" s="139"/>
      <c r="AC34" s="139"/>
    </row>
    <row r="35" spans="1:29" s="140" customFormat="1" ht="16.5" customHeight="1">
      <c r="A35" s="143"/>
      <c r="B35" s="145" t="s">
        <v>76</v>
      </c>
      <c r="C35" s="137">
        <f t="shared" si="2"/>
        <v>1</v>
      </c>
      <c r="D35" s="137">
        <f t="shared" si="11"/>
        <v>1</v>
      </c>
      <c r="E35" s="137">
        <f t="shared" si="12"/>
        <v>0</v>
      </c>
      <c r="F35" s="137">
        <v>0</v>
      </c>
      <c r="G35" s="137">
        <f t="shared" si="3"/>
        <v>1</v>
      </c>
      <c r="H35" s="137">
        <v>1</v>
      </c>
      <c r="I35" s="137">
        <v>0</v>
      </c>
      <c r="J35" s="137">
        <v>0</v>
      </c>
      <c r="K35" s="137">
        <f t="shared" si="8"/>
        <v>4</v>
      </c>
      <c r="L35" s="137">
        <v>0</v>
      </c>
      <c r="M35" s="137">
        <f t="shared" si="4"/>
        <v>4</v>
      </c>
      <c r="N35" s="137">
        <v>3</v>
      </c>
      <c r="O35" s="137">
        <v>0</v>
      </c>
      <c r="P35" s="137">
        <f t="shared" si="9"/>
        <v>1</v>
      </c>
      <c r="Q35" s="137">
        <v>1</v>
      </c>
      <c r="R35" s="137">
        <v>0</v>
      </c>
      <c r="S35" s="137">
        <v>0</v>
      </c>
      <c r="T35" s="137">
        <v>0</v>
      </c>
      <c r="U35" s="137">
        <v>0</v>
      </c>
      <c r="V35" s="137">
        <v>0</v>
      </c>
      <c r="W35" s="137">
        <v>0</v>
      </c>
      <c r="X35" s="137">
        <f t="shared" si="10"/>
        <v>0</v>
      </c>
      <c r="Y35" s="137">
        <v>0</v>
      </c>
      <c r="Z35" s="137">
        <v>0</v>
      </c>
      <c r="AA35" s="142" t="s">
        <v>76</v>
      </c>
      <c r="AB35" s="139"/>
      <c r="AC35" s="139"/>
    </row>
    <row r="36" spans="1:29" s="136" customFormat="1" ht="16.5" customHeight="1">
      <c r="A36" s="321" t="s">
        <v>166</v>
      </c>
      <c r="B36" s="322"/>
      <c r="C36" s="252">
        <f t="shared" si="2"/>
        <v>9</v>
      </c>
      <c r="D36" s="252">
        <f t="shared" si="11"/>
        <v>9</v>
      </c>
      <c r="E36" s="252">
        <f t="shared" si="12"/>
        <v>0</v>
      </c>
      <c r="F36" s="252">
        <f aca="true" t="shared" si="14" ref="F36:Z36">SUM(F37:F40)</f>
        <v>0</v>
      </c>
      <c r="G36" s="252">
        <f t="shared" si="3"/>
        <v>9</v>
      </c>
      <c r="H36" s="252">
        <f t="shared" si="14"/>
        <v>9</v>
      </c>
      <c r="I36" s="252">
        <f t="shared" si="14"/>
        <v>0</v>
      </c>
      <c r="J36" s="252">
        <f t="shared" si="14"/>
        <v>0</v>
      </c>
      <c r="K36" s="256">
        <f t="shared" si="8"/>
        <v>91</v>
      </c>
      <c r="L36" s="252">
        <f t="shared" si="14"/>
        <v>0</v>
      </c>
      <c r="M36" s="257">
        <f t="shared" si="4"/>
        <v>91</v>
      </c>
      <c r="N36" s="252">
        <f t="shared" si="14"/>
        <v>70</v>
      </c>
      <c r="O36" s="252">
        <f t="shared" si="14"/>
        <v>0</v>
      </c>
      <c r="P36" s="257">
        <f t="shared" si="9"/>
        <v>21</v>
      </c>
      <c r="Q36" s="252">
        <f t="shared" si="14"/>
        <v>6</v>
      </c>
      <c r="R36" s="252">
        <f t="shared" si="14"/>
        <v>0</v>
      </c>
      <c r="S36" s="252">
        <f t="shared" si="14"/>
        <v>7</v>
      </c>
      <c r="T36" s="252">
        <f t="shared" si="14"/>
        <v>0</v>
      </c>
      <c r="U36" s="252">
        <f t="shared" si="14"/>
        <v>1</v>
      </c>
      <c r="V36" s="252">
        <f t="shared" si="14"/>
        <v>0</v>
      </c>
      <c r="W36" s="252">
        <f t="shared" si="14"/>
        <v>7</v>
      </c>
      <c r="X36" s="257">
        <f t="shared" si="10"/>
        <v>0</v>
      </c>
      <c r="Y36" s="252">
        <f t="shared" si="14"/>
        <v>0</v>
      </c>
      <c r="Z36" s="252">
        <f t="shared" si="14"/>
        <v>0</v>
      </c>
      <c r="AA36" s="338" t="s">
        <v>166</v>
      </c>
      <c r="AB36" s="343"/>
      <c r="AC36" s="135"/>
    </row>
    <row r="37" spans="1:29" s="140" customFormat="1" ht="16.5" customHeight="1">
      <c r="A37" s="143"/>
      <c r="B37" s="145" t="s">
        <v>100</v>
      </c>
      <c r="C37" s="137">
        <f t="shared" si="2"/>
        <v>2</v>
      </c>
      <c r="D37" s="137">
        <f t="shared" si="11"/>
        <v>2</v>
      </c>
      <c r="E37" s="137">
        <f t="shared" si="12"/>
        <v>0</v>
      </c>
      <c r="F37" s="137">
        <v>0</v>
      </c>
      <c r="G37" s="137">
        <f t="shared" si="3"/>
        <v>2</v>
      </c>
      <c r="H37" s="137">
        <v>2</v>
      </c>
      <c r="I37" s="137">
        <v>0</v>
      </c>
      <c r="J37" s="137">
        <v>0</v>
      </c>
      <c r="K37" s="137">
        <f t="shared" si="8"/>
        <v>27</v>
      </c>
      <c r="L37" s="137">
        <v>0</v>
      </c>
      <c r="M37" s="137">
        <f t="shared" si="4"/>
        <v>27</v>
      </c>
      <c r="N37" s="137">
        <v>23</v>
      </c>
      <c r="O37" s="137">
        <v>0</v>
      </c>
      <c r="P37" s="137">
        <f t="shared" si="9"/>
        <v>4</v>
      </c>
      <c r="Q37" s="137">
        <v>1</v>
      </c>
      <c r="R37" s="137">
        <v>0</v>
      </c>
      <c r="S37" s="137">
        <v>2</v>
      </c>
      <c r="T37" s="137">
        <v>0</v>
      </c>
      <c r="U37" s="137">
        <v>0</v>
      </c>
      <c r="V37" s="137">
        <v>0</v>
      </c>
      <c r="W37" s="137">
        <v>1</v>
      </c>
      <c r="X37" s="137">
        <f t="shared" si="10"/>
        <v>0</v>
      </c>
      <c r="Y37" s="137">
        <v>0</v>
      </c>
      <c r="Z37" s="137">
        <v>0</v>
      </c>
      <c r="AA37" s="142" t="s">
        <v>92</v>
      </c>
      <c r="AB37" s="139"/>
      <c r="AC37" s="139"/>
    </row>
    <row r="38" spans="1:29" s="140" customFormat="1" ht="16.5" customHeight="1">
      <c r="A38" s="143"/>
      <c r="B38" s="145" t="s">
        <v>95</v>
      </c>
      <c r="C38" s="137">
        <f t="shared" si="2"/>
        <v>2</v>
      </c>
      <c r="D38" s="137">
        <f t="shared" si="11"/>
        <v>2</v>
      </c>
      <c r="E38" s="137">
        <f t="shared" si="12"/>
        <v>0</v>
      </c>
      <c r="F38" s="137">
        <v>0</v>
      </c>
      <c r="G38" s="137">
        <f t="shared" si="3"/>
        <v>2</v>
      </c>
      <c r="H38" s="137">
        <v>2</v>
      </c>
      <c r="I38" s="137">
        <v>0</v>
      </c>
      <c r="J38" s="137">
        <v>0</v>
      </c>
      <c r="K38" s="137">
        <f t="shared" si="8"/>
        <v>14</v>
      </c>
      <c r="L38" s="137">
        <v>0</v>
      </c>
      <c r="M38" s="137">
        <f t="shared" si="4"/>
        <v>14</v>
      </c>
      <c r="N38" s="137">
        <v>10</v>
      </c>
      <c r="O38" s="137">
        <v>0</v>
      </c>
      <c r="P38" s="137">
        <f t="shared" si="9"/>
        <v>4</v>
      </c>
      <c r="Q38" s="137">
        <v>1</v>
      </c>
      <c r="R38" s="137">
        <v>0</v>
      </c>
      <c r="S38" s="137">
        <v>1</v>
      </c>
      <c r="T38" s="137">
        <v>0</v>
      </c>
      <c r="U38" s="137">
        <v>0</v>
      </c>
      <c r="V38" s="137">
        <v>0</v>
      </c>
      <c r="W38" s="137">
        <v>2</v>
      </c>
      <c r="X38" s="137">
        <f t="shared" si="10"/>
        <v>0</v>
      </c>
      <c r="Y38" s="137">
        <v>0</v>
      </c>
      <c r="Z38" s="137">
        <v>0</v>
      </c>
      <c r="AA38" s="142" t="s">
        <v>94</v>
      </c>
      <c r="AB38" s="139"/>
      <c r="AC38" s="139"/>
    </row>
    <row r="39" spans="1:29" s="140" customFormat="1" ht="16.5" customHeight="1">
      <c r="A39" s="143"/>
      <c r="B39" s="145" t="s">
        <v>97</v>
      </c>
      <c r="C39" s="137">
        <f t="shared" si="2"/>
        <v>3</v>
      </c>
      <c r="D39" s="137">
        <f t="shared" si="11"/>
        <v>3</v>
      </c>
      <c r="E39" s="137">
        <f t="shared" si="12"/>
        <v>0</v>
      </c>
      <c r="F39" s="137">
        <v>0</v>
      </c>
      <c r="G39" s="137">
        <f t="shared" si="3"/>
        <v>3</v>
      </c>
      <c r="H39" s="137">
        <v>3</v>
      </c>
      <c r="I39" s="137">
        <v>0</v>
      </c>
      <c r="J39" s="137">
        <v>0</v>
      </c>
      <c r="K39" s="137">
        <f t="shared" si="8"/>
        <v>37</v>
      </c>
      <c r="L39" s="137">
        <v>0</v>
      </c>
      <c r="M39" s="137">
        <f t="shared" si="4"/>
        <v>37</v>
      </c>
      <c r="N39" s="137">
        <v>28</v>
      </c>
      <c r="O39" s="137">
        <v>0</v>
      </c>
      <c r="P39" s="137">
        <f t="shared" si="9"/>
        <v>9</v>
      </c>
      <c r="Q39" s="137">
        <v>3</v>
      </c>
      <c r="R39" s="137">
        <v>0</v>
      </c>
      <c r="S39" s="137">
        <v>3</v>
      </c>
      <c r="T39" s="137">
        <v>0</v>
      </c>
      <c r="U39" s="137">
        <v>0</v>
      </c>
      <c r="V39" s="137">
        <v>0</v>
      </c>
      <c r="W39" s="137">
        <v>3</v>
      </c>
      <c r="X39" s="137">
        <f t="shared" si="10"/>
        <v>0</v>
      </c>
      <c r="Y39" s="137">
        <v>0</v>
      </c>
      <c r="Z39" s="137">
        <v>0</v>
      </c>
      <c r="AA39" s="142" t="s">
        <v>96</v>
      </c>
      <c r="AB39" s="139"/>
      <c r="AC39" s="139"/>
    </row>
    <row r="40" spans="1:29" s="140" customFormat="1" ht="16.5" customHeight="1">
      <c r="A40" s="143"/>
      <c r="B40" s="145" t="s">
        <v>99</v>
      </c>
      <c r="C40" s="137">
        <f t="shared" si="2"/>
        <v>2</v>
      </c>
      <c r="D40" s="137">
        <f t="shared" si="11"/>
        <v>2</v>
      </c>
      <c r="E40" s="137">
        <f t="shared" si="12"/>
        <v>0</v>
      </c>
      <c r="F40" s="137">
        <v>0</v>
      </c>
      <c r="G40" s="137">
        <f t="shared" si="3"/>
        <v>2</v>
      </c>
      <c r="H40" s="137">
        <v>2</v>
      </c>
      <c r="I40" s="137">
        <v>0</v>
      </c>
      <c r="J40" s="137">
        <v>0</v>
      </c>
      <c r="K40" s="137">
        <f t="shared" si="8"/>
        <v>13</v>
      </c>
      <c r="L40" s="137">
        <v>0</v>
      </c>
      <c r="M40" s="137">
        <f t="shared" si="4"/>
        <v>13</v>
      </c>
      <c r="N40" s="137">
        <v>9</v>
      </c>
      <c r="O40" s="137">
        <v>0</v>
      </c>
      <c r="P40" s="137">
        <f t="shared" si="9"/>
        <v>4</v>
      </c>
      <c r="Q40" s="137">
        <v>1</v>
      </c>
      <c r="R40" s="137">
        <v>0</v>
      </c>
      <c r="S40" s="137">
        <v>1</v>
      </c>
      <c r="T40" s="137">
        <v>0</v>
      </c>
      <c r="U40" s="137">
        <v>1</v>
      </c>
      <c r="V40" s="137">
        <v>0</v>
      </c>
      <c r="W40" s="137">
        <v>1</v>
      </c>
      <c r="X40" s="137">
        <f t="shared" si="10"/>
        <v>0</v>
      </c>
      <c r="Y40" s="137">
        <v>0</v>
      </c>
      <c r="Z40" s="137">
        <v>0</v>
      </c>
      <c r="AA40" s="142" t="s">
        <v>98</v>
      </c>
      <c r="AB40" s="139"/>
      <c r="AC40" s="139"/>
    </row>
    <row r="41" spans="1:29" s="136" customFormat="1" ht="16.5" customHeight="1">
      <c r="A41" s="321" t="s">
        <v>167</v>
      </c>
      <c r="B41" s="322"/>
      <c r="C41" s="252">
        <f t="shared" si="2"/>
        <v>1</v>
      </c>
      <c r="D41" s="252">
        <f t="shared" si="11"/>
        <v>1</v>
      </c>
      <c r="E41" s="252">
        <f t="shared" si="12"/>
        <v>0</v>
      </c>
      <c r="F41" s="252">
        <f aca="true" t="shared" si="15" ref="F41:Z41">F42</f>
        <v>0</v>
      </c>
      <c r="G41" s="252">
        <f t="shared" si="3"/>
        <v>1</v>
      </c>
      <c r="H41" s="252">
        <f t="shared" si="15"/>
        <v>1</v>
      </c>
      <c r="I41" s="252">
        <f t="shared" si="15"/>
        <v>0</v>
      </c>
      <c r="J41" s="252">
        <f t="shared" si="15"/>
        <v>0</v>
      </c>
      <c r="K41" s="256">
        <f t="shared" si="8"/>
        <v>11</v>
      </c>
      <c r="L41" s="252">
        <f t="shared" si="15"/>
        <v>0</v>
      </c>
      <c r="M41" s="257">
        <f t="shared" si="4"/>
        <v>11</v>
      </c>
      <c r="N41" s="252">
        <f t="shared" si="15"/>
        <v>8</v>
      </c>
      <c r="O41" s="252">
        <f t="shared" si="15"/>
        <v>0</v>
      </c>
      <c r="P41" s="257">
        <f t="shared" si="9"/>
        <v>3</v>
      </c>
      <c r="Q41" s="252">
        <f t="shared" si="15"/>
        <v>1</v>
      </c>
      <c r="R41" s="252">
        <f t="shared" si="15"/>
        <v>1</v>
      </c>
      <c r="S41" s="252">
        <f t="shared" si="15"/>
        <v>0</v>
      </c>
      <c r="T41" s="252">
        <f t="shared" si="15"/>
        <v>0</v>
      </c>
      <c r="U41" s="252">
        <f t="shared" si="15"/>
        <v>0</v>
      </c>
      <c r="V41" s="252">
        <f t="shared" si="15"/>
        <v>0</v>
      </c>
      <c r="W41" s="252">
        <f t="shared" si="15"/>
        <v>1</v>
      </c>
      <c r="X41" s="257">
        <f t="shared" si="10"/>
        <v>0</v>
      </c>
      <c r="Y41" s="252">
        <f t="shared" si="15"/>
        <v>0</v>
      </c>
      <c r="Z41" s="252">
        <f t="shared" si="15"/>
        <v>0</v>
      </c>
      <c r="AA41" s="344" t="s">
        <v>77</v>
      </c>
      <c r="AB41" s="343"/>
      <c r="AC41" s="135"/>
    </row>
    <row r="42" spans="1:29" s="140" customFormat="1" ht="16.5" customHeight="1">
      <c r="A42" s="143"/>
      <c r="B42" s="145" t="s">
        <v>78</v>
      </c>
      <c r="C42" s="137">
        <f t="shared" si="2"/>
        <v>1</v>
      </c>
      <c r="D42" s="137">
        <f t="shared" si="11"/>
        <v>1</v>
      </c>
      <c r="E42" s="137">
        <f t="shared" si="12"/>
        <v>0</v>
      </c>
      <c r="F42" s="137">
        <v>0</v>
      </c>
      <c r="G42" s="137">
        <f t="shared" si="3"/>
        <v>1</v>
      </c>
      <c r="H42" s="137">
        <v>1</v>
      </c>
      <c r="I42" s="137">
        <v>0</v>
      </c>
      <c r="J42" s="137">
        <v>0</v>
      </c>
      <c r="K42" s="137">
        <f t="shared" si="8"/>
        <v>11</v>
      </c>
      <c r="L42" s="137">
        <v>0</v>
      </c>
      <c r="M42" s="137">
        <f t="shared" si="4"/>
        <v>11</v>
      </c>
      <c r="N42" s="137">
        <v>8</v>
      </c>
      <c r="O42" s="137">
        <v>0</v>
      </c>
      <c r="P42" s="137">
        <f t="shared" si="9"/>
        <v>3</v>
      </c>
      <c r="Q42" s="137">
        <v>1</v>
      </c>
      <c r="R42" s="137">
        <v>1</v>
      </c>
      <c r="S42" s="137">
        <v>0</v>
      </c>
      <c r="T42" s="137">
        <v>0</v>
      </c>
      <c r="U42" s="137">
        <v>0</v>
      </c>
      <c r="V42" s="137">
        <v>0</v>
      </c>
      <c r="W42" s="137">
        <v>1</v>
      </c>
      <c r="X42" s="137">
        <f t="shared" si="10"/>
        <v>0</v>
      </c>
      <c r="Y42" s="137">
        <v>0</v>
      </c>
      <c r="Z42" s="137">
        <v>0</v>
      </c>
      <c r="AA42" s="142" t="s">
        <v>78</v>
      </c>
      <c r="AB42" s="139"/>
      <c r="AC42" s="139"/>
    </row>
    <row r="43" spans="1:29" s="136" customFormat="1" ht="16.5" customHeight="1">
      <c r="A43" s="321" t="s">
        <v>168</v>
      </c>
      <c r="B43" s="322"/>
      <c r="C43" s="252">
        <f t="shared" si="2"/>
        <v>5</v>
      </c>
      <c r="D43" s="252">
        <f t="shared" si="11"/>
        <v>5</v>
      </c>
      <c r="E43" s="252">
        <f t="shared" si="12"/>
        <v>0</v>
      </c>
      <c r="F43" s="252">
        <f aca="true" t="shared" si="16" ref="F43:Z43">SUM(F44:F45)</f>
        <v>0</v>
      </c>
      <c r="G43" s="252">
        <f t="shared" si="3"/>
        <v>5</v>
      </c>
      <c r="H43" s="252">
        <f t="shared" si="16"/>
        <v>5</v>
      </c>
      <c r="I43" s="252">
        <f t="shared" si="16"/>
        <v>0</v>
      </c>
      <c r="J43" s="252">
        <f t="shared" si="16"/>
        <v>0</v>
      </c>
      <c r="K43" s="256">
        <f t="shared" si="8"/>
        <v>48</v>
      </c>
      <c r="L43" s="252">
        <f t="shared" si="16"/>
        <v>0</v>
      </c>
      <c r="M43" s="258">
        <f t="shared" si="4"/>
        <v>48</v>
      </c>
      <c r="N43" s="252">
        <f t="shared" si="16"/>
        <v>37</v>
      </c>
      <c r="O43" s="252">
        <f t="shared" si="16"/>
        <v>0</v>
      </c>
      <c r="P43" s="257">
        <f t="shared" si="9"/>
        <v>11</v>
      </c>
      <c r="Q43" s="252">
        <f t="shared" si="16"/>
        <v>4</v>
      </c>
      <c r="R43" s="252">
        <f t="shared" si="16"/>
        <v>0</v>
      </c>
      <c r="S43" s="252">
        <f t="shared" si="16"/>
        <v>1</v>
      </c>
      <c r="T43" s="252">
        <f t="shared" si="16"/>
        <v>1</v>
      </c>
      <c r="U43" s="252">
        <f t="shared" si="16"/>
        <v>0</v>
      </c>
      <c r="V43" s="252">
        <f t="shared" si="16"/>
        <v>0</v>
      </c>
      <c r="W43" s="252">
        <f t="shared" si="16"/>
        <v>5</v>
      </c>
      <c r="X43" s="257">
        <f t="shared" si="10"/>
        <v>0</v>
      </c>
      <c r="Y43" s="252">
        <f t="shared" si="16"/>
        <v>0</v>
      </c>
      <c r="Z43" s="252">
        <f t="shared" si="16"/>
        <v>0</v>
      </c>
      <c r="AA43" s="338" t="s">
        <v>168</v>
      </c>
      <c r="AB43" s="339"/>
      <c r="AC43" s="135"/>
    </row>
    <row r="44" spans="1:29" s="140" customFormat="1" ht="16.5" customHeight="1">
      <c r="A44" s="143"/>
      <c r="B44" s="145" t="s">
        <v>79</v>
      </c>
      <c r="C44" s="137">
        <f t="shared" si="2"/>
        <v>4</v>
      </c>
      <c r="D44" s="137">
        <f t="shared" si="11"/>
        <v>4</v>
      </c>
      <c r="E44" s="137">
        <f t="shared" si="12"/>
        <v>0</v>
      </c>
      <c r="F44" s="137">
        <v>0</v>
      </c>
      <c r="G44" s="137">
        <f t="shared" si="3"/>
        <v>4</v>
      </c>
      <c r="H44" s="137">
        <v>4</v>
      </c>
      <c r="I44" s="137">
        <v>0</v>
      </c>
      <c r="J44" s="137">
        <v>0</v>
      </c>
      <c r="K44" s="137">
        <f t="shared" si="8"/>
        <v>38</v>
      </c>
      <c r="L44" s="137">
        <v>0</v>
      </c>
      <c r="M44" s="137">
        <f t="shared" si="4"/>
        <v>38</v>
      </c>
      <c r="N44" s="137">
        <v>29</v>
      </c>
      <c r="O44" s="137">
        <v>0</v>
      </c>
      <c r="P44" s="137">
        <f t="shared" si="9"/>
        <v>9</v>
      </c>
      <c r="Q44" s="137">
        <v>3</v>
      </c>
      <c r="R44" s="137">
        <v>0</v>
      </c>
      <c r="S44" s="137">
        <v>1</v>
      </c>
      <c r="T44" s="137">
        <v>1</v>
      </c>
      <c r="U44" s="137">
        <v>0</v>
      </c>
      <c r="V44" s="137">
        <v>0</v>
      </c>
      <c r="W44" s="137">
        <v>4</v>
      </c>
      <c r="X44" s="137">
        <f t="shared" si="10"/>
        <v>0</v>
      </c>
      <c r="Y44" s="137">
        <v>0</v>
      </c>
      <c r="Z44" s="137">
        <v>0</v>
      </c>
      <c r="AA44" s="142" t="s">
        <v>79</v>
      </c>
      <c r="AB44" s="139"/>
      <c r="AC44" s="139"/>
    </row>
    <row r="45" spans="1:29" s="140" customFormat="1" ht="16.5" customHeight="1">
      <c r="A45" s="143"/>
      <c r="B45" s="145" t="s">
        <v>80</v>
      </c>
      <c r="C45" s="137">
        <f t="shared" si="2"/>
        <v>1</v>
      </c>
      <c r="D45" s="137">
        <f t="shared" si="11"/>
        <v>1</v>
      </c>
      <c r="E45" s="137">
        <f t="shared" si="12"/>
        <v>0</v>
      </c>
      <c r="F45" s="137">
        <v>0</v>
      </c>
      <c r="G45" s="137">
        <f t="shared" si="3"/>
        <v>1</v>
      </c>
      <c r="H45" s="137">
        <v>1</v>
      </c>
      <c r="I45" s="137">
        <v>0</v>
      </c>
      <c r="J45" s="137">
        <v>0</v>
      </c>
      <c r="K45" s="137">
        <f t="shared" si="8"/>
        <v>10</v>
      </c>
      <c r="L45" s="137">
        <v>0</v>
      </c>
      <c r="M45" s="137">
        <f t="shared" si="4"/>
        <v>10</v>
      </c>
      <c r="N45" s="137">
        <v>8</v>
      </c>
      <c r="O45" s="137">
        <v>0</v>
      </c>
      <c r="P45" s="137">
        <f t="shared" si="9"/>
        <v>2</v>
      </c>
      <c r="Q45" s="137">
        <v>1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137">
        <v>1</v>
      </c>
      <c r="X45" s="137">
        <f t="shared" si="10"/>
        <v>0</v>
      </c>
      <c r="Y45" s="137">
        <v>0</v>
      </c>
      <c r="Z45" s="137">
        <v>0</v>
      </c>
      <c r="AA45" s="142" t="s">
        <v>80</v>
      </c>
      <c r="AB45" s="139"/>
      <c r="AC45" s="139"/>
    </row>
    <row r="46" spans="1:29" s="136" customFormat="1" ht="16.5" customHeight="1">
      <c r="A46" s="321" t="s">
        <v>169</v>
      </c>
      <c r="B46" s="322"/>
      <c r="C46" s="252">
        <f t="shared" si="2"/>
        <v>6</v>
      </c>
      <c r="D46" s="252">
        <f t="shared" si="11"/>
        <v>6</v>
      </c>
      <c r="E46" s="252">
        <f t="shared" si="12"/>
        <v>0</v>
      </c>
      <c r="F46" s="252">
        <f aca="true" t="shared" si="17" ref="F46:Z46">SUM(F47:F49)</f>
        <v>0</v>
      </c>
      <c r="G46" s="252">
        <f t="shared" si="3"/>
        <v>6</v>
      </c>
      <c r="H46" s="252">
        <f t="shared" si="17"/>
        <v>6</v>
      </c>
      <c r="I46" s="252">
        <f t="shared" si="17"/>
        <v>0</v>
      </c>
      <c r="J46" s="252">
        <f t="shared" si="17"/>
        <v>0</v>
      </c>
      <c r="K46" s="256">
        <f t="shared" si="8"/>
        <v>76</v>
      </c>
      <c r="L46" s="252">
        <f t="shared" si="17"/>
        <v>0</v>
      </c>
      <c r="M46" s="257">
        <f t="shared" si="4"/>
        <v>76</v>
      </c>
      <c r="N46" s="252">
        <f t="shared" si="17"/>
        <v>58</v>
      </c>
      <c r="O46" s="252">
        <f t="shared" si="17"/>
        <v>0</v>
      </c>
      <c r="P46" s="257">
        <f t="shared" si="9"/>
        <v>18</v>
      </c>
      <c r="Q46" s="252">
        <f t="shared" si="17"/>
        <v>6</v>
      </c>
      <c r="R46" s="252">
        <f t="shared" si="17"/>
        <v>3</v>
      </c>
      <c r="S46" s="252">
        <f t="shared" si="17"/>
        <v>2</v>
      </c>
      <c r="T46" s="252">
        <f t="shared" si="17"/>
        <v>0</v>
      </c>
      <c r="U46" s="252">
        <f t="shared" si="17"/>
        <v>1</v>
      </c>
      <c r="V46" s="252">
        <f t="shared" si="17"/>
        <v>0</v>
      </c>
      <c r="W46" s="252">
        <f t="shared" si="17"/>
        <v>6</v>
      </c>
      <c r="X46" s="257">
        <f t="shared" si="10"/>
        <v>0</v>
      </c>
      <c r="Y46" s="252">
        <f t="shared" si="17"/>
        <v>0</v>
      </c>
      <c r="Z46" s="252">
        <f t="shared" si="17"/>
        <v>0</v>
      </c>
      <c r="AA46" s="338" t="s">
        <v>169</v>
      </c>
      <c r="AB46" s="339"/>
      <c r="AC46" s="135"/>
    </row>
    <row r="47" spans="1:29" s="140" customFormat="1" ht="16.5" customHeight="1">
      <c r="A47" s="143"/>
      <c r="B47" s="145" t="s">
        <v>81</v>
      </c>
      <c r="C47" s="137">
        <f t="shared" si="2"/>
        <v>1</v>
      </c>
      <c r="D47" s="137">
        <f t="shared" si="11"/>
        <v>1</v>
      </c>
      <c r="E47" s="137">
        <f t="shared" si="12"/>
        <v>0</v>
      </c>
      <c r="F47" s="137">
        <v>0</v>
      </c>
      <c r="G47" s="137">
        <f t="shared" si="3"/>
        <v>1</v>
      </c>
      <c r="H47" s="137">
        <v>1</v>
      </c>
      <c r="I47" s="137">
        <v>0</v>
      </c>
      <c r="J47" s="137">
        <v>0</v>
      </c>
      <c r="K47" s="137">
        <f t="shared" si="8"/>
        <v>11</v>
      </c>
      <c r="L47" s="137">
        <v>0</v>
      </c>
      <c r="M47" s="137">
        <f t="shared" si="4"/>
        <v>11</v>
      </c>
      <c r="N47" s="137">
        <v>9</v>
      </c>
      <c r="O47" s="137">
        <v>0</v>
      </c>
      <c r="P47" s="137">
        <f t="shared" si="9"/>
        <v>2</v>
      </c>
      <c r="Q47" s="137">
        <v>1</v>
      </c>
      <c r="R47" s="137">
        <v>0</v>
      </c>
      <c r="S47" s="137">
        <v>0</v>
      </c>
      <c r="T47" s="137">
        <v>0</v>
      </c>
      <c r="U47" s="137">
        <v>0</v>
      </c>
      <c r="V47" s="137">
        <v>0</v>
      </c>
      <c r="W47" s="137">
        <v>1</v>
      </c>
      <c r="X47" s="137">
        <f t="shared" si="10"/>
        <v>0</v>
      </c>
      <c r="Y47" s="137">
        <v>0</v>
      </c>
      <c r="Z47" s="137">
        <v>0</v>
      </c>
      <c r="AA47" s="142" t="s">
        <v>81</v>
      </c>
      <c r="AB47" s="139"/>
      <c r="AC47" s="139"/>
    </row>
    <row r="48" spans="1:29" s="140" customFormat="1" ht="16.5" customHeight="1">
      <c r="A48" s="143"/>
      <c r="B48" s="145" t="s">
        <v>82</v>
      </c>
      <c r="C48" s="137">
        <f t="shared" si="2"/>
        <v>2</v>
      </c>
      <c r="D48" s="137">
        <f t="shared" si="11"/>
        <v>2</v>
      </c>
      <c r="E48" s="137">
        <f t="shared" si="12"/>
        <v>0</v>
      </c>
      <c r="F48" s="137">
        <v>0</v>
      </c>
      <c r="G48" s="137">
        <f t="shared" si="3"/>
        <v>2</v>
      </c>
      <c r="H48" s="137">
        <v>2</v>
      </c>
      <c r="I48" s="137">
        <v>0</v>
      </c>
      <c r="J48" s="137">
        <v>0</v>
      </c>
      <c r="K48" s="137">
        <f t="shared" si="8"/>
        <v>21</v>
      </c>
      <c r="L48" s="137">
        <v>0</v>
      </c>
      <c r="M48" s="137">
        <f t="shared" si="4"/>
        <v>21</v>
      </c>
      <c r="N48" s="137">
        <v>15</v>
      </c>
      <c r="O48" s="137">
        <v>0</v>
      </c>
      <c r="P48" s="137">
        <f t="shared" si="9"/>
        <v>6</v>
      </c>
      <c r="Q48" s="137">
        <v>2</v>
      </c>
      <c r="R48" s="137">
        <v>2</v>
      </c>
      <c r="S48" s="137">
        <v>0</v>
      </c>
      <c r="T48" s="137">
        <v>0</v>
      </c>
      <c r="U48" s="137">
        <v>1</v>
      </c>
      <c r="V48" s="137">
        <v>0</v>
      </c>
      <c r="W48" s="137">
        <v>1</v>
      </c>
      <c r="X48" s="137">
        <f t="shared" si="10"/>
        <v>0</v>
      </c>
      <c r="Y48" s="137">
        <v>0</v>
      </c>
      <c r="Z48" s="137">
        <v>0</v>
      </c>
      <c r="AA48" s="142" t="s">
        <v>82</v>
      </c>
      <c r="AB48" s="139"/>
      <c r="AC48" s="139"/>
    </row>
    <row r="49" spans="1:29" s="140" customFormat="1" ht="16.5" customHeight="1">
      <c r="A49" s="143"/>
      <c r="B49" s="145" t="s">
        <v>83</v>
      </c>
      <c r="C49" s="137">
        <f t="shared" si="2"/>
        <v>3</v>
      </c>
      <c r="D49" s="137">
        <f t="shared" si="11"/>
        <v>3</v>
      </c>
      <c r="E49" s="137">
        <f t="shared" si="12"/>
        <v>0</v>
      </c>
      <c r="F49" s="137">
        <v>0</v>
      </c>
      <c r="G49" s="137">
        <f t="shared" si="3"/>
        <v>3</v>
      </c>
      <c r="H49" s="137">
        <v>3</v>
      </c>
      <c r="I49" s="137">
        <v>0</v>
      </c>
      <c r="J49" s="137">
        <v>0</v>
      </c>
      <c r="K49" s="137">
        <f t="shared" si="8"/>
        <v>44</v>
      </c>
      <c r="L49" s="137">
        <v>0</v>
      </c>
      <c r="M49" s="137">
        <f t="shared" si="4"/>
        <v>44</v>
      </c>
      <c r="N49" s="137">
        <v>34</v>
      </c>
      <c r="O49" s="137">
        <v>0</v>
      </c>
      <c r="P49" s="137">
        <f t="shared" si="9"/>
        <v>10</v>
      </c>
      <c r="Q49" s="137">
        <v>3</v>
      </c>
      <c r="R49" s="137">
        <v>1</v>
      </c>
      <c r="S49" s="137">
        <v>2</v>
      </c>
      <c r="T49" s="137">
        <v>0</v>
      </c>
      <c r="U49" s="137">
        <v>0</v>
      </c>
      <c r="V49" s="137">
        <v>0</v>
      </c>
      <c r="W49" s="137">
        <v>4</v>
      </c>
      <c r="X49" s="137">
        <f t="shared" si="10"/>
        <v>0</v>
      </c>
      <c r="Y49" s="137">
        <v>0</v>
      </c>
      <c r="Z49" s="137">
        <v>0</v>
      </c>
      <c r="AA49" s="142" t="s">
        <v>83</v>
      </c>
      <c r="AB49" s="139"/>
      <c r="AC49" s="139"/>
    </row>
    <row r="50" spans="1:29" s="136" customFormat="1" ht="16.5" customHeight="1">
      <c r="A50" s="321" t="s">
        <v>170</v>
      </c>
      <c r="B50" s="322"/>
      <c r="C50" s="252">
        <f t="shared" si="2"/>
        <v>4</v>
      </c>
      <c r="D50" s="252">
        <f t="shared" si="11"/>
        <v>4</v>
      </c>
      <c r="E50" s="252">
        <f t="shared" si="12"/>
        <v>0</v>
      </c>
      <c r="F50" s="252">
        <f>SUM(F51:F53)</f>
        <v>0</v>
      </c>
      <c r="G50" s="252">
        <f t="shared" si="3"/>
        <v>4</v>
      </c>
      <c r="H50" s="252">
        <f>SUM(H51:H53)</f>
        <v>4</v>
      </c>
      <c r="I50" s="252">
        <f>SUM(I51:I53)</f>
        <v>0</v>
      </c>
      <c r="J50" s="252">
        <f>SUM(J51:J53)</f>
        <v>0</v>
      </c>
      <c r="K50" s="256">
        <f t="shared" si="8"/>
        <v>46</v>
      </c>
      <c r="L50" s="252">
        <f>SUM(L51:L53)</f>
        <v>0</v>
      </c>
      <c r="M50" s="257">
        <f t="shared" si="4"/>
        <v>46</v>
      </c>
      <c r="N50" s="252">
        <f>SUM(N51:N53)</f>
        <v>36</v>
      </c>
      <c r="O50" s="252">
        <f>SUM(O51:O53)</f>
        <v>0</v>
      </c>
      <c r="P50" s="257">
        <f t="shared" si="9"/>
        <v>10</v>
      </c>
      <c r="Q50" s="252">
        <f aca="true" t="shared" si="18" ref="Q50:W50">SUM(Q51:Q53)</f>
        <v>5</v>
      </c>
      <c r="R50" s="252">
        <f t="shared" si="18"/>
        <v>0</v>
      </c>
      <c r="S50" s="252">
        <f t="shared" si="18"/>
        <v>1</v>
      </c>
      <c r="T50" s="252">
        <f t="shared" si="18"/>
        <v>0</v>
      </c>
      <c r="U50" s="252">
        <f t="shared" si="18"/>
        <v>1</v>
      </c>
      <c r="V50" s="252">
        <f t="shared" si="18"/>
        <v>0</v>
      </c>
      <c r="W50" s="252">
        <f t="shared" si="18"/>
        <v>3</v>
      </c>
      <c r="X50" s="257">
        <f t="shared" si="10"/>
        <v>0</v>
      </c>
      <c r="Y50" s="252">
        <f>SUM(Y51:Y53)</f>
        <v>0</v>
      </c>
      <c r="Z50" s="252">
        <f>SUM(Z51:Z53)</f>
        <v>0</v>
      </c>
      <c r="AA50" s="338" t="s">
        <v>170</v>
      </c>
      <c r="AB50" s="339"/>
      <c r="AC50" s="135"/>
    </row>
    <row r="51" spans="1:29" s="140" customFormat="1" ht="16.5" customHeight="1">
      <c r="A51" s="143"/>
      <c r="B51" s="145" t="s">
        <v>84</v>
      </c>
      <c r="C51" s="137">
        <f t="shared" si="2"/>
        <v>2</v>
      </c>
      <c r="D51" s="137">
        <f t="shared" si="11"/>
        <v>2</v>
      </c>
      <c r="E51" s="137">
        <f t="shared" si="12"/>
        <v>0</v>
      </c>
      <c r="F51" s="137">
        <v>0</v>
      </c>
      <c r="G51" s="137">
        <f t="shared" si="3"/>
        <v>2</v>
      </c>
      <c r="H51" s="137">
        <v>2</v>
      </c>
      <c r="I51" s="137">
        <v>0</v>
      </c>
      <c r="J51" s="137">
        <v>0</v>
      </c>
      <c r="K51" s="137">
        <f t="shared" si="8"/>
        <v>30</v>
      </c>
      <c r="L51" s="137">
        <v>0</v>
      </c>
      <c r="M51" s="137">
        <f t="shared" si="4"/>
        <v>30</v>
      </c>
      <c r="N51" s="137">
        <v>24</v>
      </c>
      <c r="O51" s="137">
        <v>0</v>
      </c>
      <c r="P51" s="137">
        <f t="shared" si="9"/>
        <v>6</v>
      </c>
      <c r="Q51" s="137">
        <v>3</v>
      </c>
      <c r="R51" s="137">
        <v>0</v>
      </c>
      <c r="S51" s="137">
        <v>0</v>
      </c>
      <c r="T51" s="137">
        <v>0</v>
      </c>
      <c r="U51" s="137">
        <v>1</v>
      </c>
      <c r="V51" s="137">
        <v>0</v>
      </c>
      <c r="W51" s="137">
        <v>2</v>
      </c>
      <c r="X51" s="137">
        <f t="shared" si="10"/>
        <v>0</v>
      </c>
      <c r="Y51" s="137">
        <v>0</v>
      </c>
      <c r="Z51" s="137">
        <v>0</v>
      </c>
      <c r="AA51" s="142" t="s">
        <v>84</v>
      </c>
      <c r="AB51" s="139"/>
      <c r="AC51" s="139"/>
    </row>
    <row r="52" spans="1:29" s="140" customFormat="1" ht="16.5" customHeight="1">
      <c r="A52" s="143"/>
      <c r="B52" s="145" t="s">
        <v>85</v>
      </c>
      <c r="C52" s="137">
        <f t="shared" si="2"/>
        <v>1</v>
      </c>
      <c r="D52" s="137">
        <f t="shared" si="11"/>
        <v>1</v>
      </c>
      <c r="E52" s="137">
        <f t="shared" si="12"/>
        <v>0</v>
      </c>
      <c r="F52" s="137">
        <v>0</v>
      </c>
      <c r="G52" s="137">
        <f t="shared" si="3"/>
        <v>1</v>
      </c>
      <c r="H52" s="137">
        <v>1</v>
      </c>
      <c r="I52" s="137">
        <v>0</v>
      </c>
      <c r="J52" s="137">
        <v>0</v>
      </c>
      <c r="K52" s="137">
        <f t="shared" si="8"/>
        <v>8</v>
      </c>
      <c r="L52" s="137">
        <v>0</v>
      </c>
      <c r="M52" s="137">
        <f t="shared" si="4"/>
        <v>8</v>
      </c>
      <c r="N52" s="137">
        <v>6</v>
      </c>
      <c r="O52" s="137">
        <v>0</v>
      </c>
      <c r="P52" s="137">
        <f t="shared" si="9"/>
        <v>2</v>
      </c>
      <c r="Q52" s="137">
        <v>1</v>
      </c>
      <c r="R52" s="137">
        <v>0</v>
      </c>
      <c r="S52" s="137">
        <v>1</v>
      </c>
      <c r="T52" s="137">
        <v>0</v>
      </c>
      <c r="U52" s="137">
        <v>0</v>
      </c>
      <c r="V52" s="137">
        <v>0</v>
      </c>
      <c r="W52" s="137">
        <v>0</v>
      </c>
      <c r="X52" s="137">
        <f t="shared" si="10"/>
        <v>0</v>
      </c>
      <c r="Y52" s="137">
        <v>0</v>
      </c>
      <c r="Z52" s="137">
        <v>0</v>
      </c>
      <c r="AA52" s="142" t="s">
        <v>85</v>
      </c>
      <c r="AB52" s="139"/>
      <c r="AC52" s="139"/>
    </row>
    <row r="53" spans="1:29" s="140" customFormat="1" ht="16.5" customHeight="1">
      <c r="A53" s="143"/>
      <c r="B53" s="145" t="s">
        <v>86</v>
      </c>
      <c r="C53" s="137">
        <f t="shared" si="2"/>
        <v>1</v>
      </c>
      <c r="D53" s="137">
        <f t="shared" si="11"/>
        <v>1</v>
      </c>
      <c r="E53" s="137">
        <f t="shared" si="12"/>
        <v>0</v>
      </c>
      <c r="F53" s="137">
        <v>0</v>
      </c>
      <c r="G53" s="137">
        <f t="shared" si="3"/>
        <v>1</v>
      </c>
      <c r="H53" s="137">
        <v>1</v>
      </c>
      <c r="I53" s="137">
        <v>0</v>
      </c>
      <c r="J53" s="137">
        <v>0</v>
      </c>
      <c r="K53" s="137">
        <f t="shared" si="8"/>
        <v>8</v>
      </c>
      <c r="L53" s="137">
        <v>0</v>
      </c>
      <c r="M53" s="137">
        <f t="shared" si="4"/>
        <v>8</v>
      </c>
      <c r="N53" s="137">
        <v>6</v>
      </c>
      <c r="O53" s="137">
        <v>0</v>
      </c>
      <c r="P53" s="137">
        <f t="shared" si="9"/>
        <v>2</v>
      </c>
      <c r="Q53" s="137">
        <v>1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  <c r="W53" s="137">
        <v>1</v>
      </c>
      <c r="X53" s="137">
        <f t="shared" si="10"/>
        <v>0</v>
      </c>
      <c r="Y53" s="137">
        <v>0</v>
      </c>
      <c r="Z53" s="137">
        <v>0</v>
      </c>
      <c r="AA53" s="142" t="s">
        <v>86</v>
      </c>
      <c r="AB53" s="139"/>
      <c r="AC53" s="139"/>
    </row>
    <row r="54" spans="1:29" s="136" customFormat="1" ht="16.5" customHeight="1">
      <c r="A54" s="321" t="s">
        <v>171</v>
      </c>
      <c r="B54" s="322"/>
      <c r="C54" s="252">
        <f t="shared" si="2"/>
        <v>4</v>
      </c>
      <c r="D54" s="252">
        <f t="shared" si="11"/>
        <v>4</v>
      </c>
      <c r="E54" s="252">
        <f t="shared" si="12"/>
        <v>0</v>
      </c>
      <c r="F54" s="252">
        <f aca="true" t="shared" si="19" ref="F54:Z54">SUM(F55:F56)</f>
        <v>0</v>
      </c>
      <c r="G54" s="252">
        <f t="shared" si="3"/>
        <v>4</v>
      </c>
      <c r="H54" s="252">
        <f t="shared" si="19"/>
        <v>4</v>
      </c>
      <c r="I54" s="252">
        <f t="shared" si="19"/>
        <v>0</v>
      </c>
      <c r="J54" s="252">
        <f t="shared" si="19"/>
        <v>0</v>
      </c>
      <c r="K54" s="256">
        <f t="shared" si="8"/>
        <v>33</v>
      </c>
      <c r="L54" s="252">
        <f t="shared" si="19"/>
        <v>0</v>
      </c>
      <c r="M54" s="257">
        <f t="shared" si="4"/>
        <v>33</v>
      </c>
      <c r="N54" s="252">
        <f t="shared" si="19"/>
        <v>23</v>
      </c>
      <c r="O54" s="252">
        <f t="shared" si="19"/>
        <v>0</v>
      </c>
      <c r="P54" s="257">
        <f t="shared" si="9"/>
        <v>10</v>
      </c>
      <c r="Q54" s="252">
        <f t="shared" si="19"/>
        <v>4</v>
      </c>
      <c r="R54" s="252">
        <f t="shared" si="19"/>
        <v>1</v>
      </c>
      <c r="S54" s="252">
        <f t="shared" si="19"/>
        <v>1</v>
      </c>
      <c r="T54" s="252">
        <f t="shared" si="19"/>
        <v>0</v>
      </c>
      <c r="U54" s="252">
        <f t="shared" si="19"/>
        <v>0</v>
      </c>
      <c r="V54" s="252">
        <f t="shared" si="19"/>
        <v>0</v>
      </c>
      <c r="W54" s="252">
        <f t="shared" si="19"/>
        <v>4</v>
      </c>
      <c r="X54" s="257">
        <f t="shared" si="10"/>
        <v>0</v>
      </c>
      <c r="Y54" s="252">
        <f t="shared" si="19"/>
        <v>0</v>
      </c>
      <c r="Z54" s="252">
        <f t="shared" si="19"/>
        <v>0</v>
      </c>
      <c r="AA54" s="338" t="s">
        <v>171</v>
      </c>
      <c r="AB54" s="339"/>
      <c r="AC54" s="135"/>
    </row>
    <row r="55" spans="1:29" s="140" customFormat="1" ht="16.5" customHeight="1">
      <c r="A55" s="143"/>
      <c r="B55" s="145" t="s">
        <v>87</v>
      </c>
      <c r="C55" s="137">
        <f t="shared" si="2"/>
        <v>1</v>
      </c>
      <c r="D55" s="137">
        <f t="shared" si="11"/>
        <v>1</v>
      </c>
      <c r="E55" s="137">
        <f t="shared" si="12"/>
        <v>0</v>
      </c>
      <c r="F55" s="137">
        <v>0</v>
      </c>
      <c r="G55" s="137">
        <f t="shared" si="3"/>
        <v>1</v>
      </c>
      <c r="H55" s="137">
        <v>1</v>
      </c>
      <c r="I55" s="137">
        <v>0</v>
      </c>
      <c r="J55" s="137">
        <v>0</v>
      </c>
      <c r="K55" s="137">
        <f t="shared" si="8"/>
        <v>8</v>
      </c>
      <c r="L55" s="137">
        <v>0</v>
      </c>
      <c r="M55" s="137">
        <f t="shared" si="4"/>
        <v>8</v>
      </c>
      <c r="N55" s="137">
        <v>6</v>
      </c>
      <c r="O55" s="137">
        <v>0</v>
      </c>
      <c r="P55" s="137">
        <f t="shared" si="9"/>
        <v>2</v>
      </c>
      <c r="Q55" s="137">
        <v>1</v>
      </c>
      <c r="R55" s="137">
        <v>0</v>
      </c>
      <c r="S55" s="137">
        <v>0</v>
      </c>
      <c r="T55" s="137">
        <v>0</v>
      </c>
      <c r="U55" s="137">
        <v>0</v>
      </c>
      <c r="V55" s="137">
        <v>0</v>
      </c>
      <c r="W55" s="137">
        <v>1</v>
      </c>
      <c r="X55" s="137">
        <f t="shared" si="10"/>
        <v>0</v>
      </c>
      <c r="Y55" s="137">
        <v>0</v>
      </c>
      <c r="Z55" s="137">
        <v>0</v>
      </c>
      <c r="AA55" s="142" t="s">
        <v>87</v>
      </c>
      <c r="AB55" s="139"/>
      <c r="AC55" s="139"/>
    </row>
    <row r="56" spans="1:27" s="139" customFormat="1" ht="16.5" customHeight="1">
      <c r="A56" s="143"/>
      <c r="B56" s="145" t="s">
        <v>101</v>
      </c>
      <c r="C56" s="137">
        <f t="shared" si="2"/>
        <v>3</v>
      </c>
      <c r="D56" s="137">
        <f t="shared" si="11"/>
        <v>3</v>
      </c>
      <c r="E56" s="137">
        <f t="shared" si="12"/>
        <v>0</v>
      </c>
      <c r="F56" s="137">
        <v>0</v>
      </c>
      <c r="G56" s="137">
        <f t="shared" si="3"/>
        <v>3</v>
      </c>
      <c r="H56" s="137">
        <v>3</v>
      </c>
      <c r="I56" s="137">
        <v>0</v>
      </c>
      <c r="J56" s="137">
        <v>0</v>
      </c>
      <c r="K56" s="137">
        <f t="shared" si="8"/>
        <v>25</v>
      </c>
      <c r="L56" s="137">
        <v>0</v>
      </c>
      <c r="M56" s="137">
        <f t="shared" si="4"/>
        <v>25</v>
      </c>
      <c r="N56" s="137">
        <v>17</v>
      </c>
      <c r="O56" s="137">
        <v>0</v>
      </c>
      <c r="P56" s="137">
        <f t="shared" si="9"/>
        <v>8</v>
      </c>
      <c r="Q56" s="137">
        <v>3</v>
      </c>
      <c r="R56" s="137">
        <v>1</v>
      </c>
      <c r="S56" s="137">
        <v>1</v>
      </c>
      <c r="T56" s="137">
        <v>0</v>
      </c>
      <c r="U56" s="137">
        <v>0</v>
      </c>
      <c r="V56" s="137">
        <v>0</v>
      </c>
      <c r="W56" s="137">
        <v>3</v>
      </c>
      <c r="X56" s="137">
        <f t="shared" si="10"/>
        <v>0</v>
      </c>
      <c r="Y56" s="137">
        <v>0</v>
      </c>
      <c r="Z56" s="137">
        <v>0</v>
      </c>
      <c r="AA56" s="142" t="s">
        <v>101</v>
      </c>
    </row>
    <row r="57" spans="1:29" s="136" customFormat="1" ht="16.5" customHeight="1">
      <c r="A57" s="321" t="s">
        <v>172</v>
      </c>
      <c r="B57" s="322"/>
      <c r="C57" s="252">
        <f t="shared" si="2"/>
        <v>4</v>
      </c>
      <c r="D57" s="252">
        <f t="shared" si="11"/>
        <v>4</v>
      </c>
      <c r="E57" s="252">
        <f t="shared" si="12"/>
        <v>0</v>
      </c>
      <c r="F57" s="252">
        <f aca="true" t="shared" si="20" ref="F57:Z57">SUM(F58:F59)</f>
        <v>0</v>
      </c>
      <c r="G57" s="252">
        <f t="shared" si="3"/>
        <v>4</v>
      </c>
      <c r="H57" s="252">
        <f t="shared" si="20"/>
        <v>4</v>
      </c>
      <c r="I57" s="252">
        <f t="shared" si="20"/>
        <v>0</v>
      </c>
      <c r="J57" s="252">
        <f t="shared" si="20"/>
        <v>0</v>
      </c>
      <c r="K57" s="256">
        <f t="shared" si="8"/>
        <v>36</v>
      </c>
      <c r="L57" s="252">
        <f t="shared" si="20"/>
        <v>0</v>
      </c>
      <c r="M57" s="257">
        <f t="shared" si="4"/>
        <v>36</v>
      </c>
      <c r="N57" s="252">
        <f t="shared" si="20"/>
        <v>27</v>
      </c>
      <c r="O57" s="252">
        <f t="shared" si="20"/>
        <v>0</v>
      </c>
      <c r="P57" s="257">
        <f t="shared" si="9"/>
        <v>9</v>
      </c>
      <c r="Q57" s="252">
        <f t="shared" si="20"/>
        <v>3</v>
      </c>
      <c r="R57" s="252">
        <f t="shared" si="20"/>
        <v>0</v>
      </c>
      <c r="S57" s="252">
        <f t="shared" si="20"/>
        <v>2</v>
      </c>
      <c r="T57" s="252">
        <f t="shared" si="20"/>
        <v>1</v>
      </c>
      <c r="U57" s="252">
        <f t="shared" si="20"/>
        <v>0</v>
      </c>
      <c r="V57" s="252">
        <f t="shared" si="20"/>
        <v>0</v>
      </c>
      <c r="W57" s="252">
        <f t="shared" si="20"/>
        <v>3</v>
      </c>
      <c r="X57" s="257">
        <f t="shared" si="10"/>
        <v>0</v>
      </c>
      <c r="Y57" s="252">
        <f t="shared" si="20"/>
        <v>0</v>
      </c>
      <c r="Z57" s="252">
        <f t="shared" si="20"/>
        <v>0</v>
      </c>
      <c r="AA57" s="338" t="s">
        <v>172</v>
      </c>
      <c r="AB57" s="339"/>
      <c r="AC57" s="135"/>
    </row>
    <row r="58" spans="1:29" s="140" customFormat="1" ht="16.5" customHeight="1">
      <c r="A58" s="144"/>
      <c r="B58" s="145" t="s">
        <v>88</v>
      </c>
      <c r="C58" s="137">
        <f t="shared" si="2"/>
        <v>1</v>
      </c>
      <c r="D58" s="137">
        <f t="shared" si="11"/>
        <v>1</v>
      </c>
      <c r="E58" s="137">
        <f t="shared" si="12"/>
        <v>0</v>
      </c>
      <c r="F58" s="137">
        <v>0</v>
      </c>
      <c r="G58" s="137">
        <f t="shared" si="3"/>
        <v>1</v>
      </c>
      <c r="H58" s="137">
        <v>1</v>
      </c>
      <c r="I58" s="137">
        <v>0</v>
      </c>
      <c r="J58" s="137">
        <v>0</v>
      </c>
      <c r="K58" s="137">
        <f t="shared" si="8"/>
        <v>12</v>
      </c>
      <c r="L58" s="137">
        <v>0</v>
      </c>
      <c r="M58" s="137">
        <f t="shared" si="4"/>
        <v>12</v>
      </c>
      <c r="N58" s="137">
        <v>9</v>
      </c>
      <c r="O58" s="137">
        <v>0</v>
      </c>
      <c r="P58" s="137">
        <f t="shared" si="9"/>
        <v>3</v>
      </c>
      <c r="Q58" s="137">
        <v>1</v>
      </c>
      <c r="R58" s="137">
        <v>0</v>
      </c>
      <c r="S58" s="137">
        <v>1</v>
      </c>
      <c r="T58" s="137">
        <v>0</v>
      </c>
      <c r="U58" s="137">
        <v>0</v>
      </c>
      <c r="V58" s="137">
        <v>0</v>
      </c>
      <c r="W58" s="137">
        <v>1</v>
      </c>
      <c r="X58" s="137">
        <f t="shared" si="10"/>
        <v>0</v>
      </c>
      <c r="Y58" s="137">
        <v>0</v>
      </c>
      <c r="Z58" s="137">
        <v>0</v>
      </c>
      <c r="AA58" s="142" t="s">
        <v>88</v>
      </c>
      <c r="AB58" s="139"/>
      <c r="AC58" s="139"/>
    </row>
    <row r="59" spans="1:29" s="140" customFormat="1" ht="16.5" customHeight="1">
      <c r="A59" s="144"/>
      <c r="B59" s="145" t="s">
        <v>159</v>
      </c>
      <c r="C59" s="137">
        <f t="shared" si="2"/>
        <v>3</v>
      </c>
      <c r="D59" s="137">
        <f t="shared" si="11"/>
        <v>3</v>
      </c>
      <c r="E59" s="137">
        <f t="shared" si="12"/>
        <v>0</v>
      </c>
      <c r="F59" s="137">
        <v>0</v>
      </c>
      <c r="G59" s="137">
        <f t="shared" si="3"/>
        <v>3</v>
      </c>
      <c r="H59" s="137">
        <v>3</v>
      </c>
      <c r="I59" s="137">
        <v>0</v>
      </c>
      <c r="J59" s="137">
        <v>0</v>
      </c>
      <c r="K59" s="137">
        <f t="shared" si="8"/>
        <v>24</v>
      </c>
      <c r="L59" s="137">
        <v>0</v>
      </c>
      <c r="M59" s="137">
        <f t="shared" si="4"/>
        <v>24</v>
      </c>
      <c r="N59" s="137">
        <v>18</v>
      </c>
      <c r="O59" s="137">
        <v>0</v>
      </c>
      <c r="P59" s="137">
        <f t="shared" si="9"/>
        <v>6</v>
      </c>
      <c r="Q59" s="137">
        <v>2</v>
      </c>
      <c r="R59" s="137">
        <v>0</v>
      </c>
      <c r="S59" s="137">
        <v>1</v>
      </c>
      <c r="T59" s="137">
        <v>1</v>
      </c>
      <c r="U59" s="137">
        <v>0</v>
      </c>
      <c r="V59" s="137">
        <v>0</v>
      </c>
      <c r="W59" s="137">
        <v>2</v>
      </c>
      <c r="X59" s="137">
        <f t="shared" si="10"/>
        <v>0</v>
      </c>
      <c r="Y59" s="137">
        <v>0</v>
      </c>
      <c r="Z59" s="137">
        <v>0</v>
      </c>
      <c r="AA59" s="142" t="s">
        <v>159</v>
      </c>
      <c r="AB59" s="139"/>
      <c r="AC59" s="139"/>
    </row>
    <row r="60" spans="1:29" s="136" customFormat="1" ht="16.5" customHeight="1">
      <c r="A60" s="321" t="s">
        <v>173</v>
      </c>
      <c r="B60" s="322"/>
      <c r="C60" s="252">
        <f t="shared" si="2"/>
        <v>1</v>
      </c>
      <c r="D60" s="252">
        <f t="shared" si="11"/>
        <v>1</v>
      </c>
      <c r="E60" s="252">
        <f t="shared" si="12"/>
        <v>0</v>
      </c>
      <c r="F60" s="252">
        <f aca="true" t="shared" si="21" ref="F60:Z60">F61</f>
        <v>0</v>
      </c>
      <c r="G60" s="252">
        <f t="shared" si="3"/>
        <v>1</v>
      </c>
      <c r="H60" s="252">
        <f t="shared" si="21"/>
        <v>1</v>
      </c>
      <c r="I60" s="252">
        <f t="shared" si="21"/>
        <v>0</v>
      </c>
      <c r="J60" s="252">
        <f t="shared" si="21"/>
        <v>0</v>
      </c>
      <c r="K60" s="256">
        <f t="shared" si="8"/>
        <v>6</v>
      </c>
      <c r="L60" s="252">
        <f t="shared" si="21"/>
        <v>0</v>
      </c>
      <c r="M60" s="257">
        <f t="shared" si="4"/>
        <v>6</v>
      </c>
      <c r="N60" s="252">
        <f t="shared" si="21"/>
        <v>3</v>
      </c>
      <c r="O60" s="252">
        <f t="shared" si="21"/>
        <v>0</v>
      </c>
      <c r="P60" s="257">
        <f t="shared" si="9"/>
        <v>3</v>
      </c>
      <c r="Q60" s="252">
        <f t="shared" si="21"/>
        <v>1</v>
      </c>
      <c r="R60" s="252">
        <f t="shared" si="21"/>
        <v>1</v>
      </c>
      <c r="S60" s="252">
        <f t="shared" si="21"/>
        <v>0</v>
      </c>
      <c r="T60" s="252">
        <f t="shared" si="21"/>
        <v>0</v>
      </c>
      <c r="U60" s="252">
        <f t="shared" si="21"/>
        <v>0</v>
      </c>
      <c r="V60" s="252">
        <f t="shared" si="21"/>
        <v>0</v>
      </c>
      <c r="W60" s="252">
        <f t="shared" si="21"/>
        <v>1</v>
      </c>
      <c r="X60" s="257">
        <f t="shared" si="10"/>
        <v>0</v>
      </c>
      <c r="Y60" s="252">
        <f t="shared" si="21"/>
        <v>0</v>
      </c>
      <c r="Z60" s="252">
        <f t="shared" si="21"/>
        <v>0</v>
      </c>
      <c r="AA60" s="338" t="s">
        <v>173</v>
      </c>
      <c r="AB60" s="339"/>
      <c r="AC60" s="135"/>
    </row>
    <row r="61" spans="1:29" s="140" customFormat="1" ht="16.5" customHeight="1">
      <c r="A61" s="144"/>
      <c r="B61" s="145" t="s">
        <v>89</v>
      </c>
      <c r="C61" s="137">
        <f t="shared" si="2"/>
        <v>1</v>
      </c>
      <c r="D61" s="137">
        <f t="shared" si="11"/>
        <v>1</v>
      </c>
      <c r="E61" s="137">
        <f t="shared" si="12"/>
        <v>0</v>
      </c>
      <c r="F61" s="137">
        <v>0</v>
      </c>
      <c r="G61" s="137">
        <f t="shared" si="3"/>
        <v>1</v>
      </c>
      <c r="H61" s="137">
        <v>1</v>
      </c>
      <c r="I61" s="137">
        <v>0</v>
      </c>
      <c r="J61" s="137">
        <v>0</v>
      </c>
      <c r="K61" s="137">
        <f t="shared" si="8"/>
        <v>6</v>
      </c>
      <c r="L61" s="137">
        <v>0</v>
      </c>
      <c r="M61" s="137">
        <f t="shared" si="4"/>
        <v>6</v>
      </c>
      <c r="N61" s="137">
        <v>3</v>
      </c>
      <c r="O61" s="137">
        <v>0</v>
      </c>
      <c r="P61" s="137">
        <f t="shared" si="9"/>
        <v>3</v>
      </c>
      <c r="Q61" s="137">
        <v>1</v>
      </c>
      <c r="R61" s="137">
        <v>1</v>
      </c>
      <c r="S61" s="137">
        <v>0</v>
      </c>
      <c r="T61" s="137">
        <v>0</v>
      </c>
      <c r="U61" s="137">
        <v>0</v>
      </c>
      <c r="V61" s="137">
        <v>0</v>
      </c>
      <c r="W61" s="137">
        <v>1</v>
      </c>
      <c r="X61" s="137">
        <f t="shared" si="10"/>
        <v>0</v>
      </c>
      <c r="Y61" s="137">
        <v>0</v>
      </c>
      <c r="Z61" s="137">
        <v>0</v>
      </c>
      <c r="AA61" s="142" t="s">
        <v>89</v>
      </c>
      <c r="AB61" s="139"/>
      <c r="AC61" s="139"/>
    </row>
    <row r="62" spans="1:28" s="135" customFormat="1" ht="16.5" customHeight="1">
      <c r="A62" s="321" t="s">
        <v>174</v>
      </c>
      <c r="B62" s="322"/>
      <c r="C62" s="252">
        <f t="shared" si="2"/>
        <v>2</v>
      </c>
      <c r="D62" s="252">
        <f t="shared" si="11"/>
        <v>2</v>
      </c>
      <c r="E62" s="252">
        <f t="shared" si="12"/>
        <v>0</v>
      </c>
      <c r="F62" s="252">
        <f aca="true" t="shared" si="22" ref="F62:Z62">F63</f>
        <v>0</v>
      </c>
      <c r="G62" s="252">
        <f t="shared" si="3"/>
        <v>2</v>
      </c>
      <c r="H62" s="252">
        <f t="shared" si="22"/>
        <v>2</v>
      </c>
      <c r="I62" s="252">
        <f t="shared" si="22"/>
        <v>0</v>
      </c>
      <c r="J62" s="252">
        <f t="shared" si="22"/>
        <v>0</v>
      </c>
      <c r="K62" s="256">
        <f t="shared" si="8"/>
        <v>12</v>
      </c>
      <c r="L62" s="252">
        <f t="shared" si="22"/>
        <v>0</v>
      </c>
      <c r="M62" s="257">
        <f t="shared" si="4"/>
        <v>12</v>
      </c>
      <c r="N62" s="252">
        <f t="shared" si="22"/>
        <v>9</v>
      </c>
      <c r="O62" s="252">
        <f t="shared" si="22"/>
        <v>0</v>
      </c>
      <c r="P62" s="257">
        <f t="shared" si="9"/>
        <v>3</v>
      </c>
      <c r="Q62" s="252">
        <f t="shared" si="22"/>
        <v>1</v>
      </c>
      <c r="R62" s="252">
        <f t="shared" si="22"/>
        <v>0</v>
      </c>
      <c r="S62" s="252">
        <f t="shared" si="22"/>
        <v>1</v>
      </c>
      <c r="T62" s="252">
        <f t="shared" si="22"/>
        <v>0</v>
      </c>
      <c r="U62" s="252">
        <f t="shared" si="22"/>
        <v>0</v>
      </c>
      <c r="V62" s="252">
        <f t="shared" si="22"/>
        <v>0</v>
      </c>
      <c r="W62" s="252">
        <f t="shared" si="22"/>
        <v>1</v>
      </c>
      <c r="X62" s="257">
        <f t="shared" si="10"/>
        <v>0</v>
      </c>
      <c r="Y62" s="252">
        <f t="shared" si="22"/>
        <v>0</v>
      </c>
      <c r="Z62" s="252">
        <f t="shared" si="22"/>
        <v>0</v>
      </c>
      <c r="AA62" s="338" t="s">
        <v>174</v>
      </c>
      <c r="AB62" s="339"/>
    </row>
    <row r="63" spans="1:29" s="140" customFormat="1" ht="16.5" customHeight="1">
      <c r="A63" s="144"/>
      <c r="B63" s="145" t="s">
        <v>160</v>
      </c>
      <c r="C63" s="137">
        <f t="shared" si="2"/>
        <v>2</v>
      </c>
      <c r="D63" s="137">
        <f>SUM(F63,H63,J63)</f>
        <v>2</v>
      </c>
      <c r="E63" s="137">
        <f t="shared" si="12"/>
        <v>0</v>
      </c>
      <c r="F63" s="137">
        <v>0</v>
      </c>
      <c r="G63" s="137">
        <f t="shared" si="3"/>
        <v>2</v>
      </c>
      <c r="H63" s="137">
        <v>2</v>
      </c>
      <c r="I63" s="137">
        <v>0</v>
      </c>
      <c r="J63" s="137">
        <v>0</v>
      </c>
      <c r="K63" s="137">
        <f t="shared" si="8"/>
        <v>12</v>
      </c>
      <c r="L63" s="137">
        <v>0</v>
      </c>
      <c r="M63" s="137">
        <f t="shared" si="4"/>
        <v>12</v>
      </c>
      <c r="N63" s="137">
        <v>9</v>
      </c>
      <c r="O63" s="137">
        <v>0</v>
      </c>
      <c r="P63" s="137">
        <f t="shared" si="9"/>
        <v>3</v>
      </c>
      <c r="Q63" s="137">
        <v>1</v>
      </c>
      <c r="R63" s="137">
        <v>0</v>
      </c>
      <c r="S63" s="137">
        <v>1</v>
      </c>
      <c r="T63" s="137">
        <v>0</v>
      </c>
      <c r="U63" s="137">
        <v>0</v>
      </c>
      <c r="V63" s="137">
        <v>0</v>
      </c>
      <c r="W63" s="137">
        <v>1</v>
      </c>
      <c r="X63" s="137">
        <f t="shared" si="10"/>
        <v>0</v>
      </c>
      <c r="Y63" s="137">
        <v>0</v>
      </c>
      <c r="Z63" s="137">
        <v>0</v>
      </c>
      <c r="AA63" s="142" t="s">
        <v>160</v>
      </c>
      <c r="AB63" s="139"/>
      <c r="AC63" s="139"/>
    </row>
    <row r="64" spans="1:28" ht="16.5" customHeight="1">
      <c r="A64" s="21"/>
      <c r="B64" s="3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1"/>
      <c r="AB64" s="21"/>
    </row>
    <row r="65" spans="2:27" ht="16.5" customHeight="1">
      <c r="B65" s="22"/>
      <c r="C65" s="22" t="s">
        <v>303</v>
      </c>
      <c r="D65" s="22"/>
      <c r="E65" s="22"/>
      <c r="F65" s="22"/>
      <c r="G65" s="22"/>
      <c r="H65" s="7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2:27" ht="13.5" customHeight="1">
      <c r="B66" s="22"/>
      <c r="C66" s="103"/>
      <c r="D66" s="103"/>
      <c r="E66" s="103"/>
      <c r="F66" s="103"/>
      <c r="G66" s="103"/>
      <c r="I66" s="103"/>
      <c r="J66" s="103"/>
      <c r="K66" s="103"/>
      <c r="L66" s="103"/>
      <c r="M66" s="103"/>
      <c r="N66" s="134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22"/>
    </row>
    <row r="67" spans="2:27" ht="13.5" customHeight="1">
      <c r="B67" s="22"/>
      <c r="C67" s="103"/>
      <c r="D67" s="103"/>
      <c r="E67" s="103"/>
      <c r="F67" s="103"/>
      <c r="G67" s="103"/>
      <c r="I67" s="103"/>
      <c r="J67" s="103"/>
      <c r="K67" s="103"/>
      <c r="L67" s="103"/>
      <c r="M67" s="103"/>
      <c r="N67" s="134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22"/>
    </row>
    <row r="68" spans="2:27" ht="13.5" customHeight="1">
      <c r="B68" s="22"/>
      <c r="C68" s="103"/>
      <c r="D68" s="103"/>
      <c r="E68" s="103"/>
      <c r="F68" s="103"/>
      <c r="G68" s="103"/>
      <c r="I68" s="103"/>
      <c r="J68" s="103"/>
      <c r="K68" s="103"/>
      <c r="L68" s="103"/>
      <c r="M68" s="103"/>
      <c r="N68" s="134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22"/>
    </row>
    <row r="69" spans="2:27" ht="13.5" customHeight="1">
      <c r="B69" s="22"/>
      <c r="C69" s="103"/>
      <c r="D69" s="103"/>
      <c r="E69" s="103"/>
      <c r="F69" s="103"/>
      <c r="G69" s="103"/>
      <c r="I69" s="103"/>
      <c r="J69" s="103"/>
      <c r="K69" s="103"/>
      <c r="L69" s="103"/>
      <c r="M69" s="103"/>
      <c r="N69" s="134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22"/>
    </row>
    <row r="70" ht="13.5" customHeight="1">
      <c r="B70" s="7"/>
    </row>
  </sheetData>
  <sheetProtection/>
  <mergeCells count="38">
    <mergeCell ref="A41:B41"/>
    <mergeCell ref="A62:B62"/>
    <mergeCell ref="A60:B60"/>
    <mergeCell ref="A43:B43"/>
    <mergeCell ref="A46:B46"/>
    <mergeCell ref="A50:B50"/>
    <mergeCell ref="A57:B57"/>
    <mergeCell ref="A54:B54"/>
    <mergeCell ref="AA54:AB54"/>
    <mergeCell ref="AA60:AB60"/>
    <mergeCell ref="AA62:AB62"/>
    <mergeCell ref="AA57:AB57"/>
    <mergeCell ref="A1:N1"/>
    <mergeCell ref="M6:M7"/>
    <mergeCell ref="A33:B33"/>
    <mergeCell ref="A13:B13"/>
    <mergeCell ref="G6:I6"/>
    <mergeCell ref="C6:E6"/>
    <mergeCell ref="AA43:AB43"/>
    <mergeCell ref="M5:W5"/>
    <mergeCell ref="P6:W6"/>
    <mergeCell ref="X6:X7"/>
    <mergeCell ref="AA46:AB46"/>
    <mergeCell ref="AA50:AB50"/>
    <mergeCell ref="AA13:AB13"/>
    <mergeCell ref="AA33:AB33"/>
    <mergeCell ref="AA36:AB36"/>
    <mergeCell ref="AA41:AB41"/>
    <mergeCell ref="L6:L7"/>
    <mergeCell ref="A36:B36"/>
    <mergeCell ref="K5:K7"/>
    <mergeCell ref="Y6:Y7"/>
    <mergeCell ref="AA4:AB7"/>
    <mergeCell ref="C4:J5"/>
    <mergeCell ref="N6:N7"/>
    <mergeCell ref="K4:Z4"/>
    <mergeCell ref="A4:B7"/>
    <mergeCell ref="X5:Z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4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J72"/>
  <sheetViews>
    <sheetView showGridLines="0" zoomScaleSheetLayoutView="100" workbookViewId="0" topLeftCell="A1">
      <selection activeCell="O60" sqref="O60"/>
    </sheetView>
  </sheetViews>
  <sheetFormatPr defaultColWidth="7.66015625" defaultRowHeight="15" customHeight="1"/>
  <cols>
    <col min="1" max="1" width="10.5" style="35" bestFit="1" customWidth="1"/>
    <col min="2" max="11" width="7.5" style="35" customWidth="1"/>
    <col min="12" max="16384" width="7.58203125" style="35" customWidth="1"/>
  </cols>
  <sheetData>
    <row r="1" spans="1:7" s="191" customFormat="1" ht="15" customHeight="1">
      <c r="A1" s="405" t="s">
        <v>312</v>
      </c>
      <c r="B1" s="405"/>
      <c r="C1" s="405"/>
      <c r="D1" s="405"/>
      <c r="E1" s="405"/>
      <c r="F1" s="405"/>
      <c r="G1" s="190"/>
    </row>
    <row r="2" spans="1:7" s="191" customFormat="1" ht="15" customHeight="1">
      <c r="A2" s="244"/>
      <c r="B2" s="244"/>
      <c r="C2" s="244"/>
      <c r="D2" s="244"/>
      <c r="E2" s="244"/>
      <c r="F2" s="244"/>
      <c r="G2" s="190"/>
    </row>
    <row r="3" spans="1:7" s="191" customFormat="1" ht="15" customHeight="1">
      <c r="A3" s="192" t="s">
        <v>131</v>
      </c>
      <c r="B3" s="193"/>
      <c r="C3" s="193"/>
      <c r="D3" s="193"/>
      <c r="E3" s="194"/>
      <c r="F3" s="195" t="s">
        <v>280</v>
      </c>
      <c r="G3" s="196"/>
    </row>
    <row r="4" spans="1:10" s="191" customFormat="1" ht="15" customHeight="1">
      <c r="A4" s="406" t="s">
        <v>281</v>
      </c>
      <c r="B4" s="403" t="s">
        <v>155</v>
      </c>
      <c r="C4" s="401" t="s">
        <v>196</v>
      </c>
      <c r="D4" s="402"/>
      <c r="E4" s="402"/>
      <c r="F4" s="402"/>
      <c r="G4" s="196"/>
      <c r="I4" s="196"/>
      <c r="J4" s="196"/>
    </row>
    <row r="5" spans="1:7" s="191" customFormat="1" ht="15" customHeight="1">
      <c r="A5" s="407"/>
      <c r="B5" s="404"/>
      <c r="C5" s="305" t="s">
        <v>102</v>
      </c>
      <c r="D5" s="197" t="s">
        <v>110</v>
      </c>
      <c r="E5" s="197" t="s">
        <v>111</v>
      </c>
      <c r="F5" s="198" t="s">
        <v>112</v>
      </c>
      <c r="G5" s="194" t="s">
        <v>188</v>
      </c>
    </row>
    <row r="6" spans="1:7" s="191" customFormat="1" ht="15" customHeight="1">
      <c r="A6" s="193"/>
      <c r="B6" s="199"/>
      <c r="C6" s="193"/>
      <c r="D6" s="193"/>
      <c r="E6" s="193"/>
      <c r="F6" s="193"/>
      <c r="G6" s="196"/>
    </row>
    <row r="7" spans="1:7" s="191" customFormat="1" ht="15" customHeight="1">
      <c r="A7" s="200" t="s">
        <v>304</v>
      </c>
      <c r="B7" s="201">
        <v>66</v>
      </c>
      <c r="C7" s="200">
        <f>SUM(D7:F7)</f>
        <v>11</v>
      </c>
      <c r="D7" s="200">
        <v>3</v>
      </c>
      <c r="E7" s="200">
        <v>4</v>
      </c>
      <c r="F7" s="200">
        <v>4</v>
      </c>
      <c r="G7" s="202"/>
    </row>
    <row r="8" spans="1:7" s="204" customFormat="1" ht="15" customHeight="1">
      <c r="A8" s="306" t="s">
        <v>316</v>
      </c>
      <c r="B8" s="307">
        <f>SUM(B10:B12)</f>
        <v>85</v>
      </c>
      <c r="C8" s="306">
        <f>SUM(C10:C12)</f>
        <v>13</v>
      </c>
      <c r="D8" s="306">
        <f>SUM(D10:D12)</f>
        <v>2</v>
      </c>
      <c r="E8" s="306">
        <f>SUM(E10:E12)</f>
        <v>5</v>
      </c>
      <c r="F8" s="306">
        <f>SUM(F10:F12)</f>
        <v>6</v>
      </c>
      <c r="G8" s="203"/>
    </row>
    <row r="9" spans="1:7" s="191" customFormat="1" ht="15" customHeight="1">
      <c r="A9" s="194"/>
      <c r="B9" s="201"/>
      <c r="C9" s="200"/>
      <c r="D9" s="200"/>
      <c r="E9" s="200"/>
      <c r="F9" s="200"/>
      <c r="G9" s="205"/>
    </row>
    <row r="10" spans="1:8" s="191" customFormat="1" ht="15" customHeight="1">
      <c r="A10" s="200" t="s">
        <v>305</v>
      </c>
      <c r="B10" s="201">
        <v>1</v>
      </c>
      <c r="C10" s="200">
        <f>SUM(D10:F10)</f>
        <v>0</v>
      </c>
      <c r="D10" s="200">
        <v>0</v>
      </c>
      <c r="E10" s="200">
        <v>0</v>
      </c>
      <c r="F10" s="200">
        <v>0</v>
      </c>
      <c r="G10" s="205"/>
      <c r="H10" s="308"/>
    </row>
    <row r="11" spans="1:7" s="191" customFormat="1" ht="15" customHeight="1">
      <c r="A11" s="200" t="s">
        <v>306</v>
      </c>
      <c r="B11" s="201">
        <v>82</v>
      </c>
      <c r="C11" s="200">
        <f>SUM(D11:F11)</f>
        <v>12</v>
      </c>
      <c r="D11" s="200">
        <v>2</v>
      </c>
      <c r="E11" s="200">
        <v>5</v>
      </c>
      <c r="F11" s="200">
        <v>5</v>
      </c>
      <c r="G11" s="205"/>
    </row>
    <row r="12" spans="1:7" s="191" customFormat="1" ht="15" customHeight="1">
      <c r="A12" s="235" t="s">
        <v>307</v>
      </c>
      <c r="B12" s="201">
        <v>2</v>
      </c>
      <c r="C12" s="200">
        <f>SUM(D12:F12)</f>
        <v>1</v>
      </c>
      <c r="D12" s="206">
        <v>0</v>
      </c>
      <c r="E12" s="206">
        <v>0</v>
      </c>
      <c r="F12" s="206">
        <v>1</v>
      </c>
      <c r="G12" s="206"/>
    </row>
    <row r="13" spans="1:9" s="208" customFormat="1" ht="15" customHeight="1">
      <c r="A13" s="207"/>
      <c r="B13" s="408" t="s">
        <v>318</v>
      </c>
      <c r="C13" s="408"/>
      <c r="D13" s="408"/>
      <c r="E13" s="408"/>
      <c r="F13" s="408"/>
      <c r="G13" s="210"/>
      <c r="H13" s="210"/>
      <c r="I13" s="210"/>
    </row>
    <row r="14" spans="1:9" s="191" customFormat="1" ht="15" customHeight="1">
      <c r="A14" s="209"/>
      <c r="B14" s="409"/>
      <c r="C14" s="409"/>
      <c r="D14" s="409"/>
      <c r="E14" s="409"/>
      <c r="F14" s="409"/>
      <c r="G14" s="210"/>
      <c r="H14" s="210"/>
      <c r="I14" s="210"/>
    </row>
    <row r="15" spans="1:7" ht="15" customHeight="1">
      <c r="A15" s="48"/>
      <c r="B15" s="409"/>
      <c r="C15" s="409"/>
      <c r="D15" s="409"/>
      <c r="E15" s="409"/>
      <c r="F15" s="409"/>
      <c r="G15" s="37"/>
    </row>
    <row r="16" spans="1:7" ht="15" customHeight="1">
      <c r="A16" s="48"/>
      <c r="B16" s="48"/>
      <c r="C16" s="48"/>
      <c r="D16" s="48"/>
      <c r="E16" s="97"/>
      <c r="F16" s="97"/>
      <c r="G16" s="37"/>
    </row>
    <row r="17" spans="1:7" ht="15" customHeight="1">
      <c r="A17" s="48"/>
      <c r="B17" s="48"/>
      <c r="C17" s="48"/>
      <c r="D17" s="48"/>
      <c r="E17" s="97"/>
      <c r="F17" s="97"/>
      <c r="G17" s="37"/>
    </row>
    <row r="18" spans="1:7" ht="15" customHeight="1">
      <c r="A18" s="48"/>
      <c r="B18" s="48"/>
      <c r="C18" s="48"/>
      <c r="D18" s="48"/>
      <c r="E18" s="97"/>
      <c r="F18" s="97"/>
      <c r="G18" s="37"/>
    </row>
    <row r="19" spans="1:7" ht="15" customHeight="1">
      <c r="A19" s="48"/>
      <c r="B19" s="48"/>
      <c r="C19" s="48"/>
      <c r="D19" s="48"/>
      <c r="E19" s="97"/>
      <c r="F19" s="97"/>
      <c r="G19" s="37"/>
    </row>
    <row r="20" spans="1:7" ht="15" customHeight="1">
      <c r="A20" s="48"/>
      <c r="B20" s="48"/>
      <c r="C20" s="48"/>
      <c r="D20" s="48"/>
      <c r="E20" s="97"/>
      <c r="F20" s="97"/>
      <c r="G20" s="37"/>
    </row>
    <row r="21" spans="1:7" ht="15" customHeight="1">
      <c r="A21" s="48"/>
      <c r="B21" s="48"/>
      <c r="C21" s="48"/>
      <c r="D21" s="48"/>
      <c r="E21" s="97"/>
      <c r="F21" s="97"/>
      <c r="G21" s="37"/>
    </row>
    <row r="22" spans="1:7" ht="15" customHeight="1">
      <c r="A22" s="48"/>
      <c r="B22" s="48"/>
      <c r="C22" s="48"/>
      <c r="D22" s="48"/>
      <c r="E22" s="97"/>
      <c r="F22" s="97"/>
      <c r="G22" s="37"/>
    </row>
    <row r="23" spans="1:6" ht="15" customHeight="1">
      <c r="A23" s="2"/>
      <c r="B23" s="2"/>
      <c r="C23" s="2"/>
      <c r="D23" s="2"/>
      <c r="E23" s="2"/>
      <c r="F23" s="2"/>
    </row>
    <row r="24" spans="1:7" ht="15" customHeight="1">
      <c r="A24" s="2"/>
      <c r="B24" s="2"/>
      <c r="C24" s="2"/>
      <c r="D24" s="2"/>
      <c r="E24" s="2"/>
      <c r="F24" s="2"/>
      <c r="G24" s="2"/>
    </row>
    <row r="25" spans="1:7" ht="15" customHeight="1">
      <c r="A25" s="2"/>
      <c r="B25" s="2"/>
      <c r="C25" s="2"/>
      <c r="D25" s="2"/>
      <c r="E25" s="2"/>
      <c r="F25" s="2"/>
      <c r="G25" s="2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2"/>
      <c r="B29" s="2"/>
      <c r="C29" s="2"/>
      <c r="D29" s="2"/>
      <c r="E29" s="2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5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>
      <c r="A36" s="2"/>
      <c r="B36" s="2"/>
      <c r="C36" s="2"/>
      <c r="D36" s="2"/>
      <c r="E36" s="2"/>
      <c r="F36" s="2"/>
      <c r="G36" s="2"/>
    </row>
    <row r="37" spans="1:7" ht="15" customHeight="1">
      <c r="A37" s="2"/>
      <c r="B37" s="2"/>
      <c r="C37" s="2"/>
      <c r="D37" s="2"/>
      <c r="E37" s="2"/>
      <c r="F37" s="2"/>
      <c r="G37" s="2"/>
    </row>
    <row r="38" spans="1:7" ht="15" customHeight="1">
      <c r="A38" s="2"/>
      <c r="B38" s="2"/>
      <c r="C38" s="2"/>
      <c r="D38" s="2"/>
      <c r="E38" s="2"/>
      <c r="F38" s="2"/>
      <c r="G38" s="2"/>
    </row>
    <row r="39" spans="1:7" ht="15" customHeight="1">
      <c r="A39" s="2"/>
      <c r="B39" s="2"/>
      <c r="C39" s="2"/>
      <c r="D39" s="2"/>
      <c r="E39" s="2"/>
      <c r="F39" s="2"/>
      <c r="G39" s="2"/>
    </row>
    <row r="40" spans="1:7" ht="15" customHeight="1">
      <c r="A40" s="2"/>
      <c r="B40" s="2"/>
      <c r="C40" s="2"/>
      <c r="D40" s="2"/>
      <c r="E40" s="2"/>
      <c r="F40" s="2"/>
      <c r="G40" s="2"/>
    </row>
    <row r="41" spans="1:7" ht="15" customHeight="1">
      <c r="A41" s="2"/>
      <c r="B41" s="2"/>
      <c r="C41" s="2"/>
      <c r="D41" s="2"/>
      <c r="E41" s="2"/>
      <c r="F41" s="2"/>
      <c r="G41" s="2"/>
    </row>
    <row r="42" spans="1:7" ht="15" customHeight="1">
      <c r="A42" s="2"/>
      <c r="B42" s="2"/>
      <c r="C42" s="2"/>
      <c r="D42" s="2"/>
      <c r="E42" s="2"/>
      <c r="F42" s="2"/>
      <c r="G42" s="2"/>
    </row>
    <row r="43" spans="1:7" ht="15" customHeight="1">
      <c r="A43" s="2"/>
      <c r="B43" s="2"/>
      <c r="C43" s="2"/>
      <c r="D43" s="2"/>
      <c r="E43" s="2"/>
      <c r="F43" s="2"/>
      <c r="G43" s="2"/>
    </row>
    <row r="44" spans="1:7" ht="15" customHeight="1">
      <c r="A44" s="2"/>
      <c r="B44" s="2"/>
      <c r="C44" s="2"/>
      <c r="D44" s="2"/>
      <c r="E44" s="2"/>
      <c r="F44" s="2"/>
      <c r="G44" s="2"/>
    </row>
    <row r="45" spans="1:7" ht="15" customHeight="1">
      <c r="A45" s="2"/>
      <c r="B45" s="2"/>
      <c r="C45" s="2"/>
      <c r="D45" s="2"/>
      <c r="E45" s="2"/>
      <c r="F45" s="2"/>
      <c r="G45" s="2"/>
    </row>
    <row r="46" spans="1:7" ht="15" customHeight="1">
      <c r="A46" s="2"/>
      <c r="B46" s="2"/>
      <c r="C46" s="2"/>
      <c r="D46" s="2"/>
      <c r="E46" s="2"/>
      <c r="F46" s="2"/>
      <c r="G46" s="2"/>
    </row>
    <row r="47" spans="1:7" ht="15" customHeight="1">
      <c r="A47" s="2"/>
      <c r="B47" s="2"/>
      <c r="C47" s="2"/>
      <c r="D47" s="2"/>
      <c r="E47" s="2"/>
      <c r="F47" s="2"/>
      <c r="G47" s="2"/>
    </row>
    <row r="48" spans="1:7" ht="15" customHeight="1">
      <c r="A48" s="2"/>
      <c r="B48" s="2"/>
      <c r="C48" s="2"/>
      <c r="D48" s="2"/>
      <c r="E48" s="2"/>
      <c r="F48" s="2"/>
      <c r="G48" s="2"/>
    </row>
    <row r="49" spans="1:7" ht="15" customHeight="1">
      <c r="A49" s="2"/>
      <c r="B49" s="2"/>
      <c r="C49" s="2"/>
      <c r="D49" s="2"/>
      <c r="E49" s="2"/>
      <c r="F49" s="2"/>
      <c r="G49" s="2"/>
    </row>
    <row r="50" spans="1:7" ht="15" customHeight="1">
      <c r="A50" s="2"/>
      <c r="B50" s="2"/>
      <c r="C50" s="2"/>
      <c r="D50" s="2"/>
      <c r="E50" s="2"/>
      <c r="F50" s="2"/>
      <c r="G50" s="2"/>
    </row>
    <row r="51" spans="1:7" ht="15" customHeight="1">
      <c r="A51" s="2"/>
      <c r="B51" s="2"/>
      <c r="C51" s="2"/>
      <c r="D51" s="2"/>
      <c r="E51" s="2"/>
      <c r="F51" s="2"/>
      <c r="G51" s="2"/>
    </row>
    <row r="52" spans="1:7" ht="15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2"/>
      <c r="B53" s="2"/>
      <c r="C53" s="2"/>
      <c r="D53" s="2"/>
      <c r="E53" s="2"/>
      <c r="F53" s="2"/>
      <c r="G53" s="2"/>
    </row>
    <row r="54" spans="1:7" ht="15" customHeight="1">
      <c r="A54" s="2"/>
      <c r="B54" s="2"/>
      <c r="C54" s="2"/>
      <c r="D54" s="2"/>
      <c r="E54" s="2"/>
      <c r="F54" s="2"/>
      <c r="G54" s="2"/>
    </row>
    <row r="55" spans="1:7" ht="15" customHeight="1">
      <c r="A55" s="2"/>
      <c r="B55" s="2"/>
      <c r="C55" s="2"/>
      <c r="D55" s="2"/>
      <c r="E55" s="2"/>
      <c r="F55" s="2"/>
      <c r="G55" s="2"/>
    </row>
    <row r="56" spans="1:7" ht="15" customHeight="1">
      <c r="A56" s="2"/>
      <c r="B56" s="2"/>
      <c r="C56" s="2"/>
      <c r="D56" s="2"/>
      <c r="E56" s="2"/>
      <c r="F56" s="2"/>
      <c r="G56" s="2"/>
    </row>
    <row r="57" spans="1:7" ht="15" customHeight="1">
      <c r="A57" s="2"/>
      <c r="B57" s="2"/>
      <c r="C57" s="2"/>
      <c r="D57" s="2"/>
      <c r="E57" s="2"/>
      <c r="F57" s="2"/>
      <c r="G57" s="2"/>
    </row>
    <row r="58" spans="1:7" ht="15" customHeight="1">
      <c r="A58" s="2"/>
      <c r="B58" s="2"/>
      <c r="C58" s="2"/>
      <c r="D58" s="2"/>
      <c r="E58" s="2"/>
      <c r="F58" s="2"/>
      <c r="G58" s="2"/>
    </row>
    <row r="59" spans="1:7" ht="15" customHeight="1">
      <c r="A59" s="2"/>
      <c r="B59" s="2"/>
      <c r="C59" s="2"/>
      <c r="D59" s="2"/>
      <c r="E59" s="2"/>
      <c r="F59" s="2"/>
      <c r="G59" s="2"/>
    </row>
    <row r="60" spans="1:7" ht="15" customHeight="1">
      <c r="A60" s="2"/>
      <c r="B60" s="2"/>
      <c r="C60" s="2"/>
      <c r="D60" s="2"/>
      <c r="E60" s="2"/>
      <c r="F60" s="2"/>
      <c r="G60" s="2"/>
    </row>
    <row r="61" spans="1:7" ht="15" customHeight="1">
      <c r="A61" s="2"/>
      <c r="B61" s="2"/>
      <c r="C61" s="2"/>
      <c r="D61" s="2"/>
      <c r="E61" s="2"/>
      <c r="F61" s="2"/>
      <c r="G61" s="2"/>
    </row>
    <row r="62" spans="1:7" ht="15" customHeight="1">
      <c r="A62" s="2"/>
      <c r="B62" s="2"/>
      <c r="C62" s="2"/>
      <c r="D62" s="2"/>
      <c r="E62" s="2"/>
      <c r="F62" s="2"/>
      <c r="G62" s="2"/>
    </row>
    <row r="63" spans="1:7" ht="15" customHeight="1">
      <c r="A63" s="2"/>
      <c r="B63" s="2"/>
      <c r="C63" s="2"/>
      <c r="D63" s="2"/>
      <c r="E63" s="2"/>
      <c r="F63" s="2"/>
      <c r="G63" s="2"/>
    </row>
    <row r="64" spans="1:7" ht="15" customHeight="1">
      <c r="A64" s="2"/>
      <c r="B64" s="2"/>
      <c r="C64" s="2"/>
      <c r="D64" s="2"/>
      <c r="E64" s="2"/>
      <c r="F64" s="2"/>
      <c r="G64" s="2"/>
    </row>
    <row r="65" spans="1:7" ht="15" customHeight="1">
      <c r="A65" s="2"/>
      <c r="B65" s="2"/>
      <c r="C65" s="2"/>
      <c r="D65" s="2"/>
      <c r="E65" s="2"/>
      <c r="F65" s="2"/>
      <c r="G65" s="2"/>
    </row>
    <row r="66" spans="1:7" ht="15" customHeight="1">
      <c r="A66" s="2"/>
      <c r="B66" s="2"/>
      <c r="C66" s="2"/>
      <c r="D66" s="2"/>
      <c r="E66" s="2"/>
      <c r="F66" s="2"/>
      <c r="G66" s="2"/>
    </row>
    <row r="67" spans="1:7" ht="15" customHeight="1">
      <c r="A67" s="2"/>
      <c r="B67" s="2"/>
      <c r="C67" s="2"/>
      <c r="D67" s="2"/>
      <c r="E67" s="2"/>
      <c r="F67" s="2"/>
      <c r="G67" s="2"/>
    </row>
    <row r="68" spans="1:7" ht="15" customHeight="1">
      <c r="A68" s="2"/>
      <c r="B68" s="2"/>
      <c r="C68" s="2"/>
      <c r="D68" s="2"/>
      <c r="E68" s="2"/>
      <c r="F68" s="2"/>
      <c r="G68" s="2"/>
    </row>
    <row r="69" spans="1:7" ht="15" customHeight="1">
      <c r="A69" s="2"/>
      <c r="B69" s="2"/>
      <c r="C69" s="2"/>
      <c r="D69" s="2"/>
      <c r="E69" s="2"/>
      <c r="F69" s="2"/>
      <c r="G69" s="2"/>
    </row>
    <row r="70" spans="1:7" ht="15" customHeight="1">
      <c r="A70" s="2"/>
      <c r="B70" s="2"/>
      <c r="C70" s="2"/>
      <c r="D70" s="2"/>
      <c r="E70" s="2"/>
      <c r="F70" s="2"/>
      <c r="G70" s="2"/>
    </row>
    <row r="71" spans="1:7" ht="15" customHeight="1">
      <c r="A71" s="2"/>
      <c r="B71" s="2"/>
      <c r="C71" s="2"/>
      <c r="D71" s="2"/>
      <c r="E71" s="2"/>
      <c r="F71" s="2"/>
      <c r="G71" s="2"/>
    </row>
    <row r="72" spans="1:7" ht="15" customHeight="1">
      <c r="A72" s="2"/>
      <c r="B72" s="2"/>
      <c r="C72" s="2"/>
      <c r="D72" s="2"/>
      <c r="E72" s="2"/>
      <c r="F72" s="2"/>
      <c r="G72" s="2"/>
    </row>
  </sheetData>
  <sheetProtection/>
  <mergeCells count="5">
    <mergeCell ref="C4:F4"/>
    <mergeCell ref="B4:B5"/>
    <mergeCell ref="A1:F1"/>
    <mergeCell ref="A4:A5"/>
    <mergeCell ref="B13:F1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5"/>
  <sheetViews>
    <sheetView showGridLines="0" zoomScalePageLayoutView="0" workbookViewId="0" topLeftCell="A1">
      <selection activeCell="A1" sqref="A1:IV16384"/>
    </sheetView>
  </sheetViews>
  <sheetFormatPr defaultColWidth="7.66015625" defaultRowHeight="13.5" customHeight="1"/>
  <cols>
    <col min="1" max="1" width="9.58203125" style="35" customWidth="1"/>
    <col min="2" max="4" width="4.33203125" style="35" customWidth="1"/>
    <col min="5" max="14" width="3.08203125" style="35" customWidth="1"/>
    <col min="15" max="16" width="3.33203125" style="35" customWidth="1"/>
    <col min="17" max="24" width="3.08203125" style="35" customWidth="1"/>
    <col min="25" max="26" width="3.33203125" style="35" customWidth="1"/>
    <col min="27" max="16384" width="7.58203125" style="35" customWidth="1"/>
  </cols>
  <sheetData>
    <row r="1" spans="1:26" ht="15" customHeight="1">
      <c r="A1" s="422" t="s">
        <v>313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ht="1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</row>
    <row r="3" spans="1:26" ht="15" customHeight="1">
      <c r="A3" s="36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8"/>
      <c r="Z3" s="38" t="s">
        <v>282</v>
      </c>
    </row>
    <row r="4" spans="1:26" ht="15" customHeight="1">
      <c r="A4" s="237"/>
      <c r="B4" s="414" t="s">
        <v>231</v>
      </c>
      <c r="C4" s="420"/>
      <c r="D4" s="420"/>
      <c r="E4" s="414" t="s">
        <v>283</v>
      </c>
      <c r="F4" s="415"/>
      <c r="G4" s="414" t="s">
        <v>200</v>
      </c>
      <c r="H4" s="415"/>
      <c r="I4" s="414" t="s">
        <v>284</v>
      </c>
      <c r="J4" s="415"/>
      <c r="K4" s="410" t="s">
        <v>285</v>
      </c>
      <c r="L4" s="411"/>
      <c r="M4" s="410" t="s">
        <v>286</v>
      </c>
      <c r="N4" s="425"/>
      <c r="O4" s="414" t="s">
        <v>287</v>
      </c>
      <c r="P4" s="415"/>
      <c r="Q4" s="414" t="s">
        <v>230</v>
      </c>
      <c r="R4" s="415"/>
      <c r="S4" s="410" t="s">
        <v>288</v>
      </c>
      <c r="T4" s="411"/>
      <c r="U4" s="410" t="s">
        <v>289</v>
      </c>
      <c r="V4" s="411"/>
      <c r="W4" s="410" t="s">
        <v>290</v>
      </c>
      <c r="X4" s="411"/>
      <c r="Y4" s="414" t="s">
        <v>291</v>
      </c>
      <c r="Z4" s="420"/>
    </row>
    <row r="5" spans="1:26" ht="15" customHeight="1">
      <c r="A5" s="238" t="s">
        <v>201</v>
      </c>
      <c r="B5" s="423"/>
      <c r="C5" s="424"/>
      <c r="D5" s="424"/>
      <c r="E5" s="416"/>
      <c r="F5" s="417"/>
      <c r="G5" s="416"/>
      <c r="H5" s="417"/>
      <c r="I5" s="416"/>
      <c r="J5" s="417"/>
      <c r="K5" s="412"/>
      <c r="L5" s="413"/>
      <c r="M5" s="426"/>
      <c r="N5" s="427"/>
      <c r="O5" s="416"/>
      <c r="P5" s="417"/>
      <c r="Q5" s="416"/>
      <c r="R5" s="417"/>
      <c r="S5" s="412"/>
      <c r="T5" s="413"/>
      <c r="U5" s="412"/>
      <c r="V5" s="413"/>
      <c r="W5" s="418"/>
      <c r="X5" s="419"/>
      <c r="Y5" s="416"/>
      <c r="Z5" s="421"/>
    </row>
    <row r="6" spans="1:26" ht="15" customHeight="1">
      <c r="A6" s="239"/>
      <c r="B6" s="44" t="s">
        <v>231</v>
      </c>
      <c r="C6" s="45" t="s">
        <v>1</v>
      </c>
      <c r="D6" s="46" t="s">
        <v>2</v>
      </c>
      <c r="E6" s="44" t="s">
        <v>1</v>
      </c>
      <c r="F6" s="45" t="s">
        <v>2</v>
      </c>
      <c r="G6" s="44" t="s">
        <v>1</v>
      </c>
      <c r="H6" s="45" t="s">
        <v>2</v>
      </c>
      <c r="I6" s="46" t="s">
        <v>1</v>
      </c>
      <c r="J6" s="45" t="s">
        <v>2</v>
      </c>
      <c r="K6" s="44" t="s">
        <v>1</v>
      </c>
      <c r="L6" s="45" t="s">
        <v>2</v>
      </c>
      <c r="M6" s="44" t="s">
        <v>1</v>
      </c>
      <c r="N6" s="45" t="s">
        <v>2</v>
      </c>
      <c r="O6" s="44" t="s">
        <v>1</v>
      </c>
      <c r="P6" s="45" t="s">
        <v>2</v>
      </c>
      <c r="Q6" s="46" t="s">
        <v>1</v>
      </c>
      <c r="R6" s="45" t="s">
        <v>2</v>
      </c>
      <c r="S6" s="46" t="s">
        <v>1</v>
      </c>
      <c r="T6" s="45" t="s">
        <v>2</v>
      </c>
      <c r="U6" s="46" t="s">
        <v>1</v>
      </c>
      <c r="V6" s="45" t="s">
        <v>2</v>
      </c>
      <c r="W6" s="44" t="s">
        <v>1</v>
      </c>
      <c r="X6" s="45" t="s">
        <v>2</v>
      </c>
      <c r="Y6" s="45" t="s">
        <v>1</v>
      </c>
      <c r="Z6" s="46" t="s">
        <v>2</v>
      </c>
    </row>
    <row r="7" spans="1:26" ht="15" customHeight="1">
      <c r="A7" s="43"/>
      <c r="B7" s="30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246" t="s">
        <v>308</v>
      </c>
      <c r="B8" s="310">
        <f>SUM(C8:D8)</f>
        <v>525</v>
      </c>
      <c r="C8" s="41">
        <f>SUM(E8,G8,I8,K8,M8,O8,Q8,S8,U8,W8,Y8)</f>
        <v>285</v>
      </c>
      <c r="D8" s="41">
        <f>SUM(F8,H8,J8,L8,N8,P8,R8,T8,V8,X8,Z8)</f>
        <v>240</v>
      </c>
      <c r="E8" s="41">
        <v>10</v>
      </c>
      <c r="F8" s="41">
        <v>2</v>
      </c>
      <c r="G8" s="41">
        <v>2</v>
      </c>
      <c r="H8" s="41">
        <v>0</v>
      </c>
      <c r="I8" s="41">
        <v>4</v>
      </c>
      <c r="J8" s="41">
        <v>1</v>
      </c>
      <c r="K8" s="41">
        <v>4</v>
      </c>
      <c r="L8" s="41">
        <v>0</v>
      </c>
      <c r="M8" s="41">
        <v>0</v>
      </c>
      <c r="N8" s="41">
        <v>0</v>
      </c>
      <c r="O8" s="41">
        <v>141</v>
      </c>
      <c r="P8" s="41">
        <v>58</v>
      </c>
      <c r="Q8" s="41">
        <v>0</v>
      </c>
      <c r="R8" s="41">
        <v>0</v>
      </c>
      <c r="S8" s="41">
        <v>0</v>
      </c>
      <c r="T8" s="41">
        <v>10</v>
      </c>
      <c r="U8" s="41">
        <v>0</v>
      </c>
      <c r="V8" s="41">
        <v>0</v>
      </c>
      <c r="W8" s="41">
        <v>0</v>
      </c>
      <c r="X8" s="41">
        <v>0</v>
      </c>
      <c r="Y8" s="41">
        <v>124</v>
      </c>
      <c r="Z8" s="41">
        <v>169</v>
      </c>
    </row>
    <row r="9" spans="1:26" s="98" customFormat="1" ht="15" customHeight="1">
      <c r="A9" s="311" t="s">
        <v>317</v>
      </c>
      <c r="B9" s="312">
        <f>SUM(B11:B13)</f>
        <v>555</v>
      </c>
      <c r="C9" s="313">
        <f aca="true" t="shared" si="0" ref="C9:Z9">SUM(C11:C13)</f>
        <v>286</v>
      </c>
      <c r="D9" s="313">
        <f t="shared" si="0"/>
        <v>269</v>
      </c>
      <c r="E9" s="313">
        <f t="shared" si="0"/>
        <v>11</v>
      </c>
      <c r="F9" s="313">
        <f t="shared" si="0"/>
        <v>2</v>
      </c>
      <c r="G9" s="313">
        <f t="shared" si="0"/>
        <v>1</v>
      </c>
      <c r="H9" s="313">
        <f t="shared" si="0"/>
        <v>0</v>
      </c>
      <c r="I9" s="313">
        <f t="shared" si="0"/>
        <v>4</v>
      </c>
      <c r="J9" s="313">
        <f t="shared" si="0"/>
        <v>1</v>
      </c>
      <c r="K9" s="313">
        <f t="shared" si="0"/>
        <v>3</v>
      </c>
      <c r="L9" s="313">
        <f t="shared" si="0"/>
        <v>1</v>
      </c>
      <c r="M9" s="313">
        <f t="shared" si="0"/>
        <v>0</v>
      </c>
      <c r="N9" s="313">
        <f t="shared" si="0"/>
        <v>0</v>
      </c>
      <c r="O9" s="313">
        <f t="shared" si="0"/>
        <v>136</v>
      </c>
      <c r="P9" s="313">
        <f t="shared" si="0"/>
        <v>77</v>
      </c>
      <c r="Q9" s="313">
        <f t="shared" si="0"/>
        <v>0</v>
      </c>
      <c r="R9" s="313">
        <f>SUM(R11:R13)</f>
        <v>0</v>
      </c>
      <c r="S9" s="313">
        <f>SUM(S11:S13)</f>
        <v>1</v>
      </c>
      <c r="T9" s="313">
        <f t="shared" si="0"/>
        <v>9</v>
      </c>
      <c r="U9" s="313">
        <f>SUM(U11:U13)</f>
        <v>0</v>
      </c>
      <c r="V9" s="313">
        <f t="shared" si="0"/>
        <v>0</v>
      </c>
      <c r="W9" s="313">
        <f t="shared" si="0"/>
        <v>0</v>
      </c>
      <c r="X9" s="313">
        <f t="shared" si="0"/>
        <v>0</v>
      </c>
      <c r="Y9" s="313">
        <f t="shared" si="0"/>
        <v>130</v>
      </c>
      <c r="Z9" s="313">
        <f t="shared" si="0"/>
        <v>179</v>
      </c>
    </row>
    <row r="10" spans="1:26" ht="15" customHeight="1">
      <c r="A10" s="40"/>
      <c r="B10" s="31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5" customHeight="1">
      <c r="A11" s="41" t="s">
        <v>309</v>
      </c>
      <c r="B11" s="310">
        <f>C11+D11</f>
        <v>10</v>
      </c>
      <c r="C11" s="41">
        <f>SUM(E11,G11,I11,K11,M11,O11,Q11,W11,Y11)</f>
        <v>6</v>
      </c>
      <c r="D11" s="41">
        <f>SUM(F11,H11,J11,L11,N11,P11,R11,T11,V11,X11,Z11)</f>
        <v>4</v>
      </c>
      <c r="E11" s="133">
        <v>1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1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5</v>
      </c>
      <c r="Z11" s="133">
        <v>3</v>
      </c>
    </row>
    <row r="12" spans="1:26" ht="15" customHeight="1">
      <c r="A12" s="41" t="s">
        <v>310</v>
      </c>
      <c r="B12" s="310">
        <f>C12+D12</f>
        <v>352</v>
      </c>
      <c r="C12" s="41">
        <f>SUM(E12,G12,I12,K12,M12,O12,Q12,W12,Y12,S12)</f>
        <v>162</v>
      </c>
      <c r="D12" s="41">
        <f>SUM(F12,H12,J12,L12,N12,P12,R12,T12,V12,X12,Z12)</f>
        <v>190</v>
      </c>
      <c r="E12" s="133">
        <v>4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1</v>
      </c>
      <c r="L12" s="133">
        <v>1</v>
      </c>
      <c r="M12" s="133">
        <v>0</v>
      </c>
      <c r="N12" s="133">
        <v>0</v>
      </c>
      <c r="O12" s="133">
        <v>65</v>
      </c>
      <c r="P12" s="133">
        <v>45</v>
      </c>
      <c r="Q12" s="133">
        <v>0</v>
      </c>
      <c r="R12" s="133">
        <v>0</v>
      </c>
      <c r="S12" s="133">
        <v>1</v>
      </c>
      <c r="T12" s="133">
        <v>3</v>
      </c>
      <c r="U12" s="133">
        <v>0</v>
      </c>
      <c r="V12" s="133">
        <v>0</v>
      </c>
      <c r="W12" s="133">
        <v>0</v>
      </c>
      <c r="X12" s="133">
        <v>0</v>
      </c>
      <c r="Y12" s="133">
        <v>91</v>
      </c>
      <c r="Z12" s="133">
        <v>141</v>
      </c>
    </row>
    <row r="13" spans="1:26" ht="15" customHeight="1">
      <c r="A13" s="247" t="s">
        <v>311</v>
      </c>
      <c r="B13" s="315">
        <f>C13+D13</f>
        <v>193</v>
      </c>
      <c r="C13" s="247">
        <f>SUM(E13,G13,I13,K13,M13,O13,Q13,W13,Y13)</f>
        <v>118</v>
      </c>
      <c r="D13" s="247">
        <f>SUM(F13,H13,J13,L13,N13,P13,R13,T13,V13,X13,Z13)</f>
        <v>75</v>
      </c>
      <c r="E13" s="236">
        <v>6</v>
      </c>
      <c r="F13" s="236">
        <v>2</v>
      </c>
      <c r="G13" s="236">
        <v>1</v>
      </c>
      <c r="H13" s="236">
        <v>0</v>
      </c>
      <c r="I13" s="236">
        <v>4</v>
      </c>
      <c r="J13" s="236">
        <v>1</v>
      </c>
      <c r="K13" s="236">
        <v>2</v>
      </c>
      <c r="L13" s="236">
        <v>0</v>
      </c>
      <c r="M13" s="236">
        <v>0</v>
      </c>
      <c r="N13" s="236">
        <v>0</v>
      </c>
      <c r="O13" s="236">
        <v>71</v>
      </c>
      <c r="P13" s="236">
        <v>31</v>
      </c>
      <c r="Q13" s="236">
        <v>0</v>
      </c>
      <c r="R13" s="236">
        <v>0</v>
      </c>
      <c r="S13" s="236">
        <v>0</v>
      </c>
      <c r="T13" s="236">
        <v>6</v>
      </c>
      <c r="U13" s="236">
        <v>0</v>
      </c>
      <c r="V13" s="236">
        <v>0</v>
      </c>
      <c r="W13" s="236">
        <v>0</v>
      </c>
      <c r="X13" s="236">
        <v>0</v>
      </c>
      <c r="Y13" s="236">
        <v>34</v>
      </c>
      <c r="Z13" s="236">
        <v>35</v>
      </c>
    </row>
    <row r="14" spans="2:26" ht="13.5" customHeight="1">
      <c r="B14" s="37"/>
      <c r="C14" s="37"/>
      <c r="D14" s="37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2:26" ht="13.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2:26" ht="13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3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3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3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3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3.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3.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3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3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3.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3.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3.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3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3.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3.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3.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3.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3.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3.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3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3.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3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3.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3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3.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3.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3.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</sheetData>
  <sheetProtection/>
  <mergeCells count="13">
    <mergeCell ref="K4:L5"/>
    <mergeCell ref="M4:N5"/>
    <mergeCell ref="S4:T5"/>
    <mergeCell ref="U4:V5"/>
    <mergeCell ref="O4:P5"/>
    <mergeCell ref="Q4:R5"/>
    <mergeCell ref="W4:X5"/>
    <mergeCell ref="Y4:Z5"/>
    <mergeCell ref="A1:Z1"/>
    <mergeCell ref="B4:D5"/>
    <mergeCell ref="E4:F5"/>
    <mergeCell ref="G4:H5"/>
    <mergeCell ref="I4:J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0"/>
  <sheetViews>
    <sheetView showGridLines="0" zoomScaleSheetLayoutView="98" zoomScalePageLayoutView="0" workbookViewId="0" topLeftCell="A1">
      <selection activeCell="AD33" sqref="AD33"/>
    </sheetView>
  </sheetViews>
  <sheetFormatPr defaultColWidth="7.66015625" defaultRowHeight="13.5" customHeight="1"/>
  <cols>
    <col min="1" max="1" width="7.83203125" style="35" customWidth="1"/>
    <col min="2" max="2" width="4.58203125" style="35" customWidth="1"/>
    <col min="3" max="3" width="3.33203125" style="35" customWidth="1"/>
    <col min="4" max="4" width="3" style="35" customWidth="1"/>
    <col min="5" max="5" width="3.25" style="35" customWidth="1"/>
    <col min="6" max="6" width="3" style="35" customWidth="1"/>
    <col min="7" max="8" width="4.58203125" style="35" customWidth="1"/>
    <col min="9" max="10" width="3" style="35" customWidth="1"/>
    <col min="11" max="11" width="3.5" style="35" customWidth="1"/>
    <col min="12" max="12" width="4.33203125" style="35" customWidth="1"/>
    <col min="13" max="13" width="3.5" style="35" customWidth="1"/>
    <col min="14" max="14" width="3.75" style="35" customWidth="1"/>
    <col min="15" max="15" width="5.75" style="35" customWidth="1"/>
    <col min="16" max="16" width="9.58203125" style="35" customWidth="1"/>
    <col min="17" max="17" width="5.83203125" style="35" customWidth="1"/>
    <col min="18" max="24" width="5.58203125" style="35" customWidth="1"/>
    <col min="25" max="25" width="5.83203125" style="35" customWidth="1"/>
    <col min="26" max="27" width="5.58203125" style="35" customWidth="1"/>
    <col min="28" max="28" width="5.83203125" style="35" customWidth="1"/>
    <col min="29" max="32" width="5.58203125" style="35" customWidth="1"/>
    <col min="33" max="33" width="5.83203125" style="35" customWidth="1"/>
    <col min="34" max="35" width="5.58203125" style="35" customWidth="1"/>
    <col min="36" max="16384" width="7.58203125" style="35" customWidth="1"/>
  </cols>
  <sheetData>
    <row r="1" spans="1:20" ht="15" customHeight="1">
      <c r="A1" s="422" t="s">
        <v>314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0" ht="1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</row>
    <row r="3" spans="1:20" ht="15" customHeight="1">
      <c r="A3" s="36" t="s">
        <v>131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7"/>
      <c r="T3" s="38" t="s">
        <v>292</v>
      </c>
    </row>
    <row r="4" spans="1:20" ht="15" customHeight="1">
      <c r="A4" s="428" t="s">
        <v>209</v>
      </c>
      <c r="B4" s="433" t="s">
        <v>295</v>
      </c>
      <c r="C4" s="434"/>
      <c r="D4" s="434"/>
      <c r="E4" s="434"/>
      <c r="F4" s="434"/>
      <c r="G4" s="434"/>
      <c r="H4" s="434"/>
      <c r="I4" s="434"/>
      <c r="J4" s="240" t="s">
        <v>207</v>
      </c>
      <c r="K4" s="39"/>
      <c r="L4" s="39"/>
      <c r="M4" s="240" t="s">
        <v>208</v>
      </c>
      <c r="N4" s="39"/>
      <c r="O4" s="39"/>
      <c r="P4" s="39"/>
      <c r="Q4" s="39"/>
      <c r="R4" s="431" t="s">
        <v>212</v>
      </c>
      <c r="S4" s="432"/>
      <c r="T4" s="432"/>
    </row>
    <row r="5" spans="1:20" ht="15" customHeight="1">
      <c r="A5" s="429"/>
      <c r="B5" s="441" t="s">
        <v>234</v>
      </c>
      <c r="C5" s="435" t="s">
        <v>202</v>
      </c>
      <c r="D5" s="435" t="s">
        <v>203</v>
      </c>
      <c r="E5" s="435" t="s">
        <v>204</v>
      </c>
      <c r="F5" s="443" t="s">
        <v>293</v>
      </c>
      <c r="G5" s="443" t="s">
        <v>294</v>
      </c>
      <c r="H5" s="435" t="s">
        <v>205</v>
      </c>
      <c r="I5" s="414" t="s">
        <v>206</v>
      </c>
      <c r="J5" s="441" t="s">
        <v>3</v>
      </c>
      <c r="K5" s="437" t="s">
        <v>296</v>
      </c>
      <c r="L5" s="439" t="s">
        <v>297</v>
      </c>
      <c r="M5" s="441" t="s">
        <v>3</v>
      </c>
      <c r="N5" s="437" t="s">
        <v>298</v>
      </c>
      <c r="O5" s="437" t="s">
        <v>299</v>
      </c>
      <c r="P5" s="437" t="s">
        <v>233</v>
      </c>
      <c r="Q5" s="439" t="s">
        <v>300</v>
      </c>
      <c r="R5" s="445" t="s">
        <v>231</v>
      </c>
      <c r="S5" s="435" t="s">
        <v>298</v>
      </c>
      <c r="T5" s="445" t="s">
        <v>299</v>
      </c>
    </row>
    <row r="6" spans="1:20" ht="15" customHeight="1">
      <c r="A6" s="430"/>
      <c r="B6" s="442"/>
      <c r="C6" s="436"/>
      <c r="D6" s="436"/>
      <c r="E6" s="436"/>
      <c r="F6" s="444"/>
      <c r="G6" s="444"/>
      <c r="H6" s="436"/>
      <c r="I6" s="416"/>
      <c r="J6" s="442"/>
      <c r="K6" s="438"/>
      <c r="L6" s="440"/>
      <c r="M6" s="442"/>
      <c r="N6" s="438"/>
      <c r="O6" s="438"/>
      <c r="P6" s="438"/>
      <c r="Q6" s="440"/>
      <c r="R6" s="446"/>
      <c r="S6" s="436"/>
      <c r="T6" s="446"/>
    </row>
    <row r="7" spans="1:19" ht="15" customHeight="1">
      <c r="A7" s="3"/>
      <c r="B7" s="30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0" ht="15" customHeight="1">
      <c r="A8" s="246" t="s">
        <v>308</v>
      </c>
      <c r="B8" s="310">
        <f>SUM(C8:I8)</f>
        <v>1539</v>
      </c>
      <c r="C8" s="41">
        <v>199</v>
      </c>
      <c r="D8" s="41">
        <v>608</v>
      </c>
      <c r="E8" s="41">
        <v>198</v>
      </c>
      <c r="F8" s="41">
        <v>202</v>
      </c>
      <c r="G8" s="41">
        <v>199</v>
      </c>
      <c r="H8" s="41">
        <v>132</v>
      </c>
      <c r="I8" s="41">
        <v>1</v>
      </c>
      <c r="J8" s="41">
        <f>SUM(K8:L8)</f>
        <v>441</v>
      </c>
      <c r="K8" s="41">
        <v>104</v>
      </c>
      <c r="L8" s="41">
        <v>337</v>
      </c>
      <c r="M8" s="41">
        <f>SUM(N8:Q8)</f>
        <v>19</v>
      </c>
      <c r="N8" s="41">
        <v>11</v>
      </c>
      <c r="O8" s="41">
        <v>5</v>
      </c>
      <c r="P8" s="41">
        <v>3</v>
      </c>
      <c r="Q8" s="132">
        <v>0</v>
      </c>
      <c r="R8" s="132">
        <f>SUM(S8:T8)</f>
        <v>94</v>
      </c>
      <c r="S8" s="41">
        <v>82</v>
      </c>
      <c r="T8" s="41">
        <v>12</v>
      </c>
    </row>
    <row r="9" spans="1:20" s="98" customFormat="1" ht="15" customHeight="1">
      <c r="A9" s="311" t="s">
        <v>317</v>
      </c>
      <c r="B9" s="312">
        <f aca="true" t="shared" si="0" ref="B9:T9">SUM(B11:B13)</f>
        <v>1508</v>
      </c>
      <c r="C9" s="313">
        <f t="shared" si="0"/>
        <v>197</v>
      </c>
      <c r="D9" s="313">
        <f t="shared" si="0"/>
        <v>601</v>
      </c>
      <c r="E9" s="313">
        <f t="shared" si="0"/>
        <v>195</v>
      </c>
      <c r="F9" s="313">
        <f t="shared" si="0"/>
        <v>199</v>
      </c>
      <c r="G9" s="313">
        <f t="shared" si="0"/>
        <v>194</v>
      </c>
      <c r="H9" s="313">
        <f t="shared" si="0"/>
        <v>121</v>
      </c>
      <c r="I9" s="313">
        <f t="shared" si="0"/>
        <v>1</v>
      </c>
      <c r="J9" s="313">
        <f t="shared" si="0"/>
        <v>478</v>
      </c>
      <c r="K9" s="313">
        <f t="shared" si="0"/>
        <v>125</v>
      </c>
      <c r="L9" s="313">
        <f t="shared" si="0"/>
        <v>353</v>
      </c>
      <c r="M9" s="313">
        <f t="shared" si="0"/>
        <v>23</v>
      </c>
      <c r="N9" s="313">
        <f t="shared" si="0"/>
        <v>22</v>
      </c>
      <c r="O9" s="313">
        <f t="shared" si="0"/>
        <v>1</v>
      </c>
      <c r="P9" s="313">
        <f t="shared" si="0"/>
        <v>0</v>
      </c>
      <c r="Q9" s="313">
        <f t="shared" si="0"/>
        <v>0</v>
      </c>
      <c r="R9" s="313">
        <f t="shared" si="0"/>
        <v>89</v>
      </c>
      <c r="S9" s="313">
        <f t="shared" si="0"/>
        <v>75</v>
      </c>
      <c r="T9" s="313">
        <f t="shared" si="0"/>
        <v>14</v>
      </c>
    </row>
    <row r="10" spans="1:19" ht="15" customHeight="1">
      <c r="A10" s="40"/>
      <c r="B10" s="310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20" ht="15" customHeight="1">
      <c r="A11" s="41" t="s">
        <v>309</v>
      </c>
      <c r="B11" s="310">
        <f>SUM(C11:I11)</f>
        <v>7</v>
      </c>
      <c r="C11" s="133">
        <v>0</v>
      </c>
      <c r="D11" s="133">
        <v>3</v>
      </c>
      <c r="E11" s="133">
        <v>1</v>
      </c>
      <c r="F11" s="133">
        <v>1</v>
      </c>
      <c r="G11" s="133">
        <v>1</v>
      </c>
      <c r="H11" s="133">
        <v>1</v>
      </c>
      <c r="I11" s="133">
        <v>0</v>
      </c>
      <c r="J11" s="316">
        <f>SUM(K11:L11)</f>
        <v>0</v>
      </c>
      <c r="K11" s="133">
        <v>0</v>
      </c>
      <c r="L11" s="133">
        <v>0</v>
      </c>
      <c r="M11" s="316">
        <f>SUM(N11:Q11)</f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f>SUM(S11:T11)</f>
        <v>0</v>
      </c>
      <c r="S11" s="133">
        <v>0</v>
      </c>
      <c r="T11" s="35">
        <v>0</v>
      </c>
    </row>
    <row r="12" spans="1:20" ht="15" customHeight="1">
      <c r="A12" s="41" t="s">
        <v>310</v>
      </c>
      <c r="B12" s="310">
        <f>SUM(C12:I12)</f>
        <v>1472</v>
      </c>
      <c r="C12" s="133">
        <v>194</v>
      </c>
      <c r="D12" s="133">
        <v>582</v>
      </c>
      <c r="E12" s="133">
        <v>191</v>
      </c>
      <c r="F12" s="133">
        <v>195</v>
      </c>
      <c r="G12" s="133">
        <v>192</v>
      </c>
      <c r="H12" s="133">
        <v>118</v>
      </c>
      <c r="I12" s="133">
        <v>0</v>
      </c>
      <c r="J12" s="316">
        <f>SUM(K12:L12)</f>
        <v>478</v>
      </c>
      <c r="K12" s="133">
        <v>125</v>
      </c>
      <c r="L12" s="133">
        <v>353</v>
      </c>
      <c r="M12" s="316">
        <f>SUM(N12:Q12)</f>
        <v>23</v>
      </c>
      <c r="N12" s="133">
        <v>22</v>
      </c>
      <c r="O12" s="133">
        <v>1</v>
      </c>
      <c r="P12" s="133">
        <v>0</v>
      </c>
      <c r="Q12" s="133">
        <v>0</v>
      </c>
      <c r="R12" s="317">
        <f>SUM(S12:T12)</f>
        <v>87</v>
      </c>
      <c r="S12" s="133">
        <v>73</v>
      </c>
      <c r="T12" s="133">
        <v>14</v>
      </c>
    </row>
    <row r="13" spans="1:20" ht="15" customHeight="1">
      <c r="A13" s="247" t="s">
        <v>311</v>
      </c>
      <c r="B13" s="315">
        <f>SUM(C13:I13)</f>
        <v>29</v>
      </c>
      <c r="C13" s="236">
        <v>3</v>
      </c>
      <c r="D13" s="236">
        <v>16</v>
      </c>
      <c r="E13" s="236">
        <v>3</v>
      </c>
      <c r="F13" s="236">
        <v>3</v>
      </c>
      <c r="G13" s="236">
        <v>1</v>
      </c>
      <c r="H13" s="236">
        <v>2</v>
      </c>
      <c r="I13" s="236">
        <v>1</v>
      </c>
      <c r="J13" s="318">
        <f>SUM(K13:L13)</f>
        <v>0</v>
      </c>
      <c r="K13" s="236">
        <v>0</v>
      </c>
      <c r="L13" s="236">
        <v>0</v>
      </c>
      <c r="M13" s="318">
        <f>SUM(N13:Q13)</f>
        <v>0</v>
      </c>
      <c r="N13" s="236">
        <v>0</v>
      </c>
      <c r="O13" s="236">
        <v>0</v>
      </c>
      <c r="P13" s="236">
        <v>0</v>
      </c>
      <c r="Q13" s="236">
        <v>0</v>
      </c>
      <c r="R13" s="318">
        <f>SUM(S13:T13)</f>
        <v>2</v>
      </c>
      <c r="S13" s="236">
        <v>2</v>
      </c>
      <c r="T13" s="131">
        <v>0</v>
      </c>
    </row>
    <row r="14" spans="1:2" ht="13.5" customHeight="1">
      <c r="A14" s="2"/>
      <c r="B14" s="2"/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/>
  <mergeCells count="23">
    <mergeCell ref="P5:P6"/>
    <mergeCell ref="M5:M6"/>
    <mergeCell ref="R5:R6"/>
    <mergeCell ref="A1:T1"/>
    <mergeCell ref="J5:J6"/>
    <mergeCell ref="G5:G6"/>
    <mergeCell ref="H5:H6"/>
    <mergeCell ref="I5:I6"/>
    <mergeCell ref="T5:T6"/>
    <mergeCell ref="O5:O6"/>
    <mergeCell ref="D5:D6"/>
    <mergeCell ref="E5:E6"/>
    <mergeCell ref="N5:N6"/>
    <mergeCell ref="A4:A6"/>
    <mergeCell ref="R4:T4"/>
    <mergeCell ref="B4:I4"/>
    <mergeCell ref="C5:C6"/>
    <mergeCell ref="K5:K6"/>
    <mergeCell ref="L5:L6"/>
    <mergeCell ref="B5:B6"/>
    <mergeCell ref="S5:S6"/>
    <mergeCell ref="Q5:Q6"/>
    <mergeCell ref="F5:F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70" r:id="rId1"/>
  <ignoredErrors>
    <ignoredError sqref="M11:M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43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34" customWidth="1"/>
    <col min="2" max="7" width="8.58203125" style="34" customWidth="1"/>
    <col min="8" max="8" width="4.58203125" style="34" customWidth="1"/>
    <col min="9" max="9" width="11.75" style="34" customWidth="1"/>
    <col min="10" max="15" width="8.58203125" style="34" customWidth="1"/>
    <col min="16" max="16384" width="13.75" style="34" customWidth="1"/>
  </cols>
  <sheetData>
    <row r="1" spans="1:15" ht="19.5" customHeight="1">
      <c r="A1" s="351" t="s">
        <v>252</v>
      </c>
      <c r="B1" s="351"/>
      <c r="C1" s="351"/>
      <c r="D1" s="351"/>
      <c r="E1" s="351"/>
      <c r="F1" s="351"/>
      <c r="G1" s="351"/>
      <c r="H1" s="32"/>
      <c r="I1" s="351" t="s">
        <v>253</v>
      </c>
      <c r="J1" s="351"/>
      <c r="K1" s="351"/>
      <c r="L1" s="351"/>
      <c r="M1" s="351"/>
      <c r="N1" s="351"/>
      <c r="O1" s="351"/>
    </row>
    <row r="2" spans="1:15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4" t="s">
        <v>131</v>
      </c>
      <c r="B3" s="33"/>
      <c r="C3" s="33"/>
      <c r="D3" s="33"/>
      <c r="E3" s="33"/>
      <c r="F3" s="82"/>
      <c r="G3" s="83" t="s">
        <v>254</v>
      </c>
      <c r="H3" s="211"/>
      <c r="I3" s="24" t="s">
        <v>131</v>
      </c>
      <c r="J3" s="33"/>
      <c r="K3" s="33"/>
      <c r="L3" s="33"/>
      <c r="M3" s="33"/>
      <c r="N3" s="82"/>
      <c r="O3" s="83" t="s">
        <v>254</v>
      </c>
    </row>
    <row r="4" spans="1:15" ht="20.25" customHeight="1">
      <c r="A4" s="354" t="s">
        <v>6</v>
      </c>
      <c r="B4" s="352" t="s">
        <v>301</v>
      </c>
      <c r="C4" s="352" t="s">
        <v>315</v>
      </c>
      <c r="D4" s="171" t="s">
        <v>20</v>
      </c>
      <c r="E4" s="172" t="s">
        <v>198</v>
      </c>
      <c r="F4" s="173"/>
      <c r="G4" s="171" t="s">
        <v>21</v>
      </c>
      <c r="H4" s="32"/>
      <c r="I4" s="354" t="s">
        <v>22</v>
      </c>
      <c r="J4" s="352" t="s">
        <v>301</v>
      </c>
      <c r="K4" s="352" t="s">
        <v>315</v>
      </c>
      <c r="L4" s="171" t="s">
        <v>20</v>
      </c>
      <c r="M4" s="172" t="s">
        <v>199</v>
      </c>
      <c r="N4" s="173"/>
      <c r="O4" s="171" t="s">
        <v>21</v>
      </c>
    </row>
    <row r="5" spans="1:15" ht="20.25" customHeight="1">
      <c r="A5" s="355"/>
      <c r="B5" s="353"/>
      <c r="C5" s="353"/>
      <c r="D5" s="174" t="s">
        <v>23</v>
      </c>
      <c r="E5" s="176" t="s">
        <v>23</v>
      </c>
      <c r="F5" s="175" t="s">
        <v>24</v>
      </c>
      <c r="G5" s="174" t="s">
        <v>23</v>
      </c>
      <c r="H5" s="32"/>
      <c r="I5" s="355"/>
      <c r="J5" s="353"/>
      <c r="K5" s="353"/>
      <c r="L5" s="174" t="s">
        <v>23</v>
      </c>
      <c r="M5" s="176" t="s">
        <v>23</v>
      </c>
      <c r="N5" s="175" t="s">
        <v>24</v>
      </c>
      <c r="O5" s="174" t="s">
        <v>23</v>
      </c>
    </row>
    <row r="6" spans="1:15" ht="12" customHeight="1">
      <c r="A6" s="82"/>
      <c r="B6" s="104"/>
      <c r="C6" s="82"/>
      <c r="D6" s="82"/>
      <c r="E6" s="82"/>
      <c r="F6" s="82"/>
      <c r="G6" s="82"/>
      <c r="H6" s="82"/>
      <c r="I6" s="82"/>
      <c r="J6" s="104"/>
      <c r="K6" s="82"/>
      <c r="L6" s="82"/>
      <c r="M6" s="82"/>
      <c r="N6" s="82"/>
      <c r="O6" s="82"/>
    </row>
    <row r="7" spans="1:15" ht="19.5" customHeight="1">
      <c r="A7" s="32" t="s">
        <v>3</v>
      </c>
      <c r="B7" s="105">
        <f aca="true" t="shared" si="0" ref="B7:G7">SUM(B9:B40)</f>
        <v>207</v>
      </c>
      <c r="C7" s="211">
        <f t="shared" si="0"/>
        <v>205</v>
      </c>
      <c r="D7" s="211">
        <f t="shared" si="0"/>
        <v>1</v>
      </c>
      <c r="E7" s="211">
        <f t="shared" si="0"/>
        <v>194</v>
      </c>
      <c r="F7" s="211">
        <f t="shared" si="0"/>
        <v>2</v>
      </c>
      <c r="G7" s="211">
        <f t="shared" si="0"/>
        <v>8</v>
      </c>
      <c r="H7" s="211"/>
      <c r="I7" s="32" t="s">
        <v>3</v>
      </c>
      <c r="J7" s="105">
        <f aca="true" t="shared" si="1" ref="J7:O7">SUM(J9:J35)</f>
        <v>207</v>
      </c>
      <c r="K7" s="211">
        <f t="shared" si="1"/>
        <v>205</v>
      </c>
      <c r="L7" s="211">
        <f t="shared" si="1"/>
        <v>1</v>
      </c>
      <c r="M7" s="211">
        <f t="shared" si="1"/>
        <v>194</v>
      </c>
      <c r="N7" s="211">
        <f t="shared" si="1"/>
        <v>2</v>
      </c>
      <c r="O7" s="211">
        <f t="shared" si="1"/>
        <v>8</v>
      </c>
    </row>
    <row r="8" spans="1:15" ht="12" customHeight="1">
      <c r="A8" s="82"/>
      <c r="B8" s="106"/>
      <c r="C8" s="259"/>
      <c r="D8" s="90"/>
      <c r="E8" s="90"/>
      <c r="F8" s="90"/>
      <c r="G8" s="90"/>
      <c r="H8" s="90"/>
      <c r="I8" s="82"/>
      <c r="J8" s="106"/>
      <c r="K8" s="259"/>
      <c r="L8" s="90"/>
      <c r="M8" s="90"/>
      <c r="N8" s="90"/>
      <c r="O8" s="90"/>
    </row>
    <row r="9" spans="1:15" ht="19.5" customHeight="1">
      <c r="A9" s="84" t="s">
        <v>222</v>
      </c>
      <c r="B9" s="105">
        <v>0</v>
      </c>
      <c r="C9" s="211">
        <f aca="true" t="shared" si="2" ref="C9:C40">SUM(D9:G9)</f>
        <v>1</v>
      </c>
      <c r="D9" s="90">
        <v>0</v>
      </c>
      <c r="E9" s="90">
        <v>0</v>
      </c>
      <c r="F9" s="90">
        <v>1</v>
      </c>
      <c r="G9" s="90">
        <v>0</v>
      </c>
      <c r="H9" s="90"/>
      <c r="I9" s="84" t="s">
        <v>25</v>
      </c>
      <c r="J9" s="105">
        <v>1</v>
      </c>
      <c r="K9" s="211">
        <f>SUM(L9:O9)</f>
        <v>1</v>
      </c>
      <c r="L9" s="90">
        <v>0</v>
      </c>
      <c r="M9" s="90">
        <v>0</v>
      </c>
      <c r="N9" s="90">
        <v>1</v>
      </c>
      <c r="O9" s="90">
        <v>0</v>
      </c>
    </row>
    <row r="10" spans="1:15" ht="19.5" customHeight="1">
      <c r="A10" s="84" t="s">
        <v>223</v>
      </c>
      <c r="B10" s="105">
        <v>2</v>
      </c>
      <c r="C10" s="211">
        <f t="shared" si="2"/>
        <v>1</v>
      </c>
      <c r="D10" s="90">
        <v>0</v>
      </c>
      <c r="E10" s="90">
        <v>0</v>
      </c>
      <c r="F10" s="90">
        <v>1</v>
      </c>
      <c r="G10" s="90">
        <v>0</v>
      </c>
      <c r="H10" s="90"/>
      <c r="I10" s="84" t="s">
        <v>26</v>
      </c>
      <c r="J10" s="105">
        <v>13</v>
      </c>
      <c r="K10" s="211">
        <f aca="true" t="shared" si="3" ref="K10:K35">SUM(L10:O10)</f>
        <v>14</v>
      </c>
      <c r="L10" s="90">
        <v>0</v>
      </c>
      <c r="M10" s="90">
        <v>12</v>
      </c>
      <c r="N10" s="90">
        <v>1</v>
      </c>
      <c r="O10" s="90">
        <v>1</v>
      </c>
    </row>
    <row r="11" spans="1:15" ht="19.5" customHeight="1">
      <c r="A11" s="84" t="s">
        <v>224</v>
      </c>
      <c r="B11" s="105">
        <v>0</v>
      </c>
      <c r="C11" s="211">
        <f t="shared" si="2"/>
        <v>0</v>
      </c>
      <c r="D11" s="90">
        <v>0</v>
      </c>
      <c r="E11" s="90">
        <v>0</v>
      </c>
      <c r="F11" s="90">
        <v>0</v>
      </c>
      <c r="G11" s="90">
        <v>0</v>
      </c>
      <c r="H11" s="90"/>
      <c r="I11" s="84" t="s">
        <v>27</v>
      </c>
      <c r="J11" s="105">
        <v>17</v>
      </c>
      <c r="K11" s="211">
        <f t="shared" si="3"/>
        <v>19</v>
      </c>
      <c r="L11" s="90">
        <v>0</v>
      </c>
      <c r="M11" s="90">
        <v>17</v>
      </c>
      <c r="N11" s="90">
        <v>0</v>
      </c>
      <c r="O11" s="90">
        <v>2</v>
      </c>
    </row>
    <row r="12" spans="1:15" ht="19.5" customHeight="1">
      <c r="A12" s="84" t="s">
        <v>225</v>
      </c>
      <c r="B12" s="105">
        <v>14</v>
      </c>
      <c r="C12" s="211">
        <f t="shared" si="2"/>
        <v>14</v>
      </c>
      <c r="D12" s="90">
        <v>0</v>
      </c>
      <c r="E12" s="90">
        <v>12</v>
      </c>
      <c r="F12" s="90">
        <v>0</v>
      </c>
      <c r="G12" s="90">
        <v>2</v>
      </c>
      <c r="H12" s="90"/>
      <c r="I12" s="84" t="s">
        <v>29</v>
      </c>
      <c r="J12" s="105">
        <v>23</v>
      </c>
      <c r="K12" s="211">
        <f t="shared" si="3"/>
        <v>20</v>
      </c>
      <c r="L12" s="90">
        <v>0</v>
      </c>
      <c r="M12" s="90">
        <v>19</v>
      </c>
      <c r="N12" s="90">
        <v>0</v>
      </c>
      <c r="O12" s="90">
        <v>1</v>
      </c>
    </row>
    <row r="13" spans="1:15" ht="19.5" customHeight="1">
      <c r="A13" s="84" t="s">
        <v>226</v>
      </c>
      <c r="B13" s="105">
        <v>8</v>
      </c>
      <c r="C13" s="211">
        <f t="shared" si="2"/>
        <v>10</v>
      </c>
      <c r="D13" s="90">
        <v>0</v>
      </c>
      <c r="E13" s="90">
        <v>9</v>
      </c>
      <c r="F13" s="90">
        <v>0</v>
      </c>
      <c r="G13" s="90">
        <v>1</v>
      </c>
      <c r="H13" s="90"/>
      <c r="I13" s="84" t="s">
        <v>31</v>
      </c>
      <c r="J13" s="105">
        <v>30</v>
      </c>
      <c r="K13" s="211">
        <f t="shared" si="3"/>
        <v>29</v>
      </c>
      <c r="L13" s="90">
        <v>0</v>
      </c>
      <c r="M13" s="90">
        <v>27</v>
      </c>
      <c r="N13" s="90">
        <v>0</v>
      </c>
      <c r="O13" s="90">
        <v>2</v>
      </c>
    </row>
    <row r="14" spans="1:15" ht="19.5" customHeight="1">
      <c r="A14" s="84" t="s">
        <v>227</v>
      </c>
      <c r="B14" s="105">
        <v>11</v>
      </c>
      <c r="C14" s="211">
        <f t="shared" si="2"/>
        <v>7</v>
      </c>
      <c r="D14" s="90">
        <v>0</v>
      </c>
      <c r="E14" s="90">
        <v>7</v>
      </c>
      <c r="F14" s="90">
        <v>0</v>
      </c>
      <c r="G14" s="90">
        <v>0</v>
      </c>
      <c r="H14" s="90"/>
      <c r="I14" s="84" t="s">
        <v>33</v>
      </c>
      <c r="J14" s="105">
        <v>20</v>
      </c>
      <c r="K14" s="211">
        <f t="shared" si="3"/>
        <v>20</v>
      </c>
      <c r="L14" s="90">
        <v>0</v>
      </c>
      <c r="M14" s="90">
        <v>19</v>
      </c>
      <c r="N14" s="90">
        <v>0</v>
      </c>
      <c r="O14" s="90">
        <v>1</v>
      </c>
    </row>
    <row r="15" spans="1:15" ht="19.5" customHeight="1">
      <c r="A15" s="84" t="s">
        <v>28</v>
      </c>
      <c r="B15" s="105">
        <v>11</v>
      </c>
      <c r="C15" s="211">
        <f t="shared" si="2"/>
        <v>12</v>
      </c>
      <c r="D15" s="90">
        <v>0</v>
      </c>
      <c r="E15" s="90">
        <v>10</v>
      </c>
      <c r="F15" s="90">
        <v>0</v>
      </c>
      <c r="G15" s="90">
        <v>2</v>
      </c>
      <c r="H15" s="90"/>
      <c r="I15" s="84" t="s">
        <v>35</v>
      </c>
      <c r="J15" s="105">
        <v>18</v>
      </c>
      <c r="K15" s="211">
        <f t="shared" si="3"/>
        <v>14</v>
      </c>
      <c r="L15" s="90">
        <v>0</v>
      </c>
      <c r="M15" s="90">
        <v>14</v>
      </c>
      <c r="N15" s="90">
        <v>0</v>
      </c>
      <c r="O15" s="90">
        <v>0</v>
      </c>
    </row>
    <row r="16" spans="1:15" ht="19.5" customHeight="1">
      <c r="A16" s="84" t="s">
        <v>30</v>
      </c>
      <c r="B16" s="105">
        <v>6</v>
      </c>
      <c r="C16" s="211">
        <f t="shared" si="2"/>
        <v>7</v>
      </c>
      <c r="D16" s="90">
        <v>0</v>
      </c>
      <c r="E16" s="90">
        <v>7</v>
      </c>
      <c r="F16" s="90">
        <v>0</v>
      </c>
      <c r="G16" s="90">
        <v>0</v>
      </c>
      <c r="H16" s="90"/>
      <c r="I16" s="84" t="s">
        <v>37</v>
      </c>
      <c r="J16" s="105">
        <v>33</v>
      </c>
      <c r="K16" s="211">
        <f t="shared" si="3"/>
        <v>34</v>
      </c>
      <c r="L16" s="90">
        <v>0</v>
      </c>
      <c r="M16" s="90">
        <v>34</v>
      </c>
      <c r="N16" s="90">
        <v>0</v>
      </c>
      <c r="O16" s="90">
        <v>0</v>
      </c>
    </row>
    <row r="17" spans="1:15" ht="19.5" customHeight="1">
      <c r="A17" s="84" t="s">
        <v>32</v>
      </c>
      <c r="B17" s="105">
        <v>22</v>
      </c>
      <c r="C17" s="211">
        <f t="shared" si="2"/>
        <v>23</v>
      </c>
      <c r="D17" s="90">
        <v>0</v>
      </c>
      <c r="E17" s="90">
        <v>22</v>
      </c>
      <c r="F17" s="90">
        <v>0</v>
      </c>
      <c r="G17" s="90">
        <v>1</v>
      </c>
      <c r="H17" s="90"/>
      <c r="I17" s="84" t="s">
        <v>39</v>
      </c>
      <c r="J17" s="105">
        <v>24</v>
      </c>
      <c r="K17" s="211">
        <f t="shared" si="3"/>
        <v>23</v>
      </c>
      <c r="L17" s="90">
        <v>1</v>
      </c>
      <c r="M17" s="90">
        <v>21</v>
      </c>
      <c r="N17" s="90">
        <v>0</v>
      </c>
      <c r="O17" s="90">
        <v>1</v>
      </c>
    </row>
    <row r="18" spans="1:15" ht="19.5" customHeight="1">
      <c r="A18" s="84" t="s">
        <v>34</v>
      </c>
      <c r="B18" s="105">
        <v>20</v>
      </c>
      <c r="C18" s="211">
        <f t="shared" si="2"/>
        <v>17</v>
      </c>
      <c r="D18" s="90">
        <v>0</v>
      </c>
      <c r="E18" s="90">
        <v>16</v>
      </c>
      <c r="F18" s="90">
        <v>0</v>
      </c>
      <c r="G18" s="90">
        <v>1</v>
      </c>
      <c r="H18" s="90"/>
      <c r="I18" s="84" t="s">
        <v>41</v>
      </c>
      <c r="J18" s="105">
        <v>15</v>
      </c>
      <c r="K18" s="211">
        <f t="shared" si="3"/>
        <v>16</v>
      </c>
      <c r="L18" s="90">
        <v>0</v>
      </c>
      <c r="M18" s="90">
        <v>16</v>
      </c>
      <c r="N18" s="90">
        <v>0</v>
      </c>
      <c r="O18" s="90">
        <v>0</v>
      </c>
    </row>
    <row r="19" spans="1:15" ht="19.5" customHeight="1">
      <c r="A19" s="84" t="s">
        <v>36</v>
      </c>
      <c r="B19" s="105">
        <v>13</v>
      </c>
      <c r="C19" s="211">
        <f t="shared" si="2"/>
        <v>10</v>
      </c>
      <c r="D19" s="90">
        <v>0</v>
      </c>
      <c r="E19" s="90">
        <v>10</v>
      </c>
      <c r="F19" s="90">
        <v>0</v>
      </c>
      <c r="G19" s="90">
        <v>0</v>
      </c>
      <c r="H19" s="90"/>
      <c r="I19" s="84" t="s">
        <v>43</v>
      </c>
      <c r="J19" s="105">
        <v>7</v>
      </c>
      <c r="K19" s="211">
        <f t="shared" si="3"/>
        <v>8</v>
      </c>
      <c r="L19" s="90">
        <v>0</v>
      </c>
      <c r="M19" s="90">
        <v>8</v>
      </c>
      <c r="N19" s="90">
        <v>0</v>
      </c>
      <c r="O19" s="90">
        <v>0</v>
      </c>
    </row>
    <row r="20" spans="1:15" ht="19.5" customHeight="1">
      <c r="A20" s="84" t="s">
        <v>38</v>
      </c>
      <c r="B20" s="105">
        <v>16</v>
      </c>
      <c r="C20" s="211">
        <f t="shared" si="2"/>
        <v>14</v>
      </c>
      <c r="D20" s="90">
        <v>0</v>
      </c>
      <c r="E20" s="90">
        <v>14</v>
      </c>
      <c r="F20" s="90">
        <v>0</v>
      </c>
      <c r="G20" s="90">
        <v>0</v>
      </c>
      <c r="H20" s="90"/>
      <c r="I20" s="84" t="s">
        <v>45</v>
      </c>
      <c r="J20" s="105">
        <v>4</v>
      </c>
      <c r="K20" s="211">
        <f t="shared" si="3"/>
        <v>5</v>
      </c>
      <c r="L20" s="90">
        <v>0</v>
      </c>
      <c r="M20" s="90">
        <v>5</v>
      </c>
      <c r="N20" s="90">
        <v>0</v>
      </c>
      <c r="O20" s="90">
        <v>0</v>
      </c>
    </row>
    <row r="21" spans="1:15" ht="19.5" customHeight="1">
      <c r="A21" s="84" t="s">
        <v>40</v>
      </c>
      <c r="B21" s="105">
        <v>8</v>
      </c>
      <c r="C21" s="211">
        <f t="shared" si="2"/>
        <v>14</v>
      </c>
      <c r="D21" s="90">
        <v>1</v>
      </c>
      <c r="E21" s="90">
        <v>13</v>
      </c>
      <c r="F21" s="90">
        <v>0</v>
      </c>
      <c r="G21" s="90">
        <v>0</v>
      </c>
      <c r="H21" s="90"/>
      <c r="I21" s="84" t="s">
        <v>47</v>
      </c>
      <c r="J21" s="105">
        <v>1</v>
      </c>
      <c r="K21" s="211">
        <f t="shared" si="3"/>
        <v>1</v>
      </c>
      <c r="L21" s="90">
        <v>0</v>
      </c>
      <c r="M21" s="90">
        <v>1</v>
      </c>
      <c r="N21" s="90">
        <v>0</v>
      </c>
      <c r="O21" s="90">
        <v>0</v>
      </c>
    </row>
    <row r="22" spans="1:15" ht="19.5" customHeight="1">
      <c r="A22" s="84" t="s">
        <v>42</v>
      </c>
      <c r="B22" s="105">
        <v>11</v>
      </c>
      <c r="C22" s="211">
        <f t="shared" si="2"/>
        <v>7</v>
      </c>
      <c r="D22" s="90">
        <v>0</v>
      </c>
      <c r="E22" s="90">
        <v>7</v>
      </c>
      <c r="F22" s="90">
        <v>0</v>
      </c>
      <c r="G22" s="90">
        <v>0</v>
      </c>
      <c r="H22" s="90"/>
      <c r="I22" s="84" t="s">
        <v>49</v>
      </c>
      <c r="J22" s="105">
        <v>1</v>
      </c>
      <c r="K22" s="211">
        <f t="shared" si="3"/>
        <v>1</v>
      </c>
      <c r="L22" s="90">
        <v>0</v>
      </c>
      <c r="M22" s="90">
        <v>1</v>
      </c>
      <c r="N22" s="90">
        <v>0</v>
      </c>
      <c r="O22" s="90">
        <v>0</v>
      </c>
    </row>
    <row r="23" spans="1:15" ht="19.5" customHeight="1">
      <c r="A23" s="84" t="s">
        <v>44</v>
      </c>
      <c r="B23" s="105">
        <v>8</v>
      </c>
      <c r="C23" s="211">
        <f t="shared" si="2"/>
        <v>10</v>
      </c>
      <c r="D23" s="90">
        <v>0</v>
      </c>
      <c r="E23" s="90">
        <v>9</v>
      </c>
      <c r="F23" s="90">
        <v>0</v>
      </c>
      <c r="G23" s="90">
        <v>1</v>
      </c>
      <c r="H23" s="90"/>
      <c r="I23" s="84" t="s">
        <v>51</v>
      </c>
      <c r="J23" s="105">
        <v>0</v>
      </c>
      <c r="K23" s="211">
        <f t="shared" si="3"/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 ht="19.5" customHeight="1">
      <c r="A24" s="84" t="s">
        <v>46</v>
      </c>
      <c r="B24" s="105">
        <v>15</v>
      </c>
      <c r="C24" s="211">
        <f t="shared" si="2"/>
        <v>13</v>
      </c>
      <c r="D24" s="90">
        <v>0</v>
      </c>
      <c r="E24" s="90">
        <v>13</v>
      </c>
      <c r="F24" s="90">
        <v>0</v>
      </c>
      <c r="G24" s="90">
        <v>0</v>
      </c>
      <c r="H24" s="90"/>
      <c r="I24" s="84" t="s">
        <v>239</v>
      </c>
      <c r="J24" s="105">
        <v>0</v>
      </c>
      <c r="K24" s="211">
        <f t="shared" si="3"/>
        <v>0</v>
      </c>
      <c r="L24" s="90">
        <v>0</v>
      </c>
      <c r="M24" s="90">
        <v>0</v>
      </c>
      <c r="N24" s="90">
        <v>0</v>
      </c>
      <c r="O24" s="90">
        <v>0</v>
      </c>
    </row>
    <row r="25" spans="1:15" ht="19.5" customHeight="1">
      <c r="A25" s="84" t="s">
        <v>48</v>
      </c>
      <c r="B25" s="105">
        <v>7</v>
      </c>
      <c r="C25" s="211">
        <f t="shared" si="2"/>
        <v>6</v>
      </c>
      <c r="D25" s="90">
        <v>0</v>
      </c>
      <c r="E25" s="90">
        <v>6</v>
      </c>
      <c r="F25" s="90">
        <v>0</v>
      </c>
      <c r="G25" s="90">
        <v>0</v>
      </c>
      <c r="H25" s="90"/>
      <c r="I25" s="84" t="s">
        <v>240</v>
      </c>
      <c r="J25" s="105">
        <v>0</v>
      </c>
      <c r="K25" s="211">
        <f t="shared" si="3"/>
        <v>0</v>
      </c>
      <c r="L25" s="90">
        <v>0</v>
      </c>
      <c r="M25" s="90">
        <v>0</v>
      </c>
      <c r="N25" s="90">
        <v>0</v>
      </c>
      <c r="O25" s="90">
        <v>0</v>
      </c>
    </row>
    <row r="26" spans="1:15" ht="19.5" customHeight="1">
      <c r="A26" s="84" t="s">
        <v>50</v>
      </c>
      <c r="B26" s="105">
        <v>6</v>
      </c>
      <c r="C26" s="211">
        <f t="shared" si="2"/>
        <v>8</v>
      </c>
      <c r="D26" s="90">
        <v>0</v>
      </c>
      <c r="E26" s="90">
        <v>8</v>
      </c>
      <c r="F26" s="90">
        <v>0</v>
      </c>
      <c r="G26" s="90">
        <v>0</v>
      </c>
      <c r="H26" s="90"/>
      <c r="I26" s="84" t="s">
        <v>241</v>
      </c>
      <c r="J26" s="105">
        <v>0</v>
      </c>
      <c r="K26" s="211">
        <f t="shared" si="3"/>
        <v>0</v>
      </c>
      <c r="L26" s="90">
        <v>0</v>
      </c>
      <c r="M26" s="90">
        <v>0</v>
      </c>
      <c r="N26" s="90">
        <v>0</v>
      </c>
      <c r="O26" s="90">
        <v>0</v>
      </c>
    </row>
    <row r="27" spans="1:15" ht="19.5" customHeight="1">
      <c r="A27" s="84" t="s">
        <v>52</v>
      </c>
      <c r="B27" s="105">
        <v>6</v>
      </c>
      <c r="C27" s="211">
        <f t="shared" si="2"/>
        <v>6</v>
      </c>
      <c r="D27" s="90">
        <v>0</v>
      </c>
      <c r="E27" s="90">
        <v>6</v>
      </c>
      <c r="F27" s="90">
        <v>0</v>
      </c>
      <c r="G27" s="90">
        <v>0</v>
      </c>
      <c r="H27" s="90"/>
      <c r="I27" s="84" t="s">
        <v>242</v>
      </c>
      <c r="J27" s="105">
        <v>0</v>
      </c>
      <c r="K27" s="211">
        <f t="shared" si="3"/>
        <v>0</v>
      </c>
      <c r="L27" s="90">
        <v>0</v>
      </c>
      <c r="M27" s="90">
        <v>0</v>
      </c>
      <c r="N27" s="90">
        <v>0</v>
      </c>
      <c r="O27" s="90">
        <v>0</v>
      </c>
    </row>
    <row r="28" spans="1:15" ht="19.5" customHeight="1">
      <c r="A28" s="84" t="s">
        <v>53</v>
      </c>
      <c r="B28" s="105">
        <v>6</v>
      </c>
      <c r="C28" s="211">
        <f t="shared" si="2"/>
        <v>4</v>
      </c>
      <c r="D28" s="90">
        <v>0</v>
      </c>
      <c r="E28" s="90">
        <v>4</v>
      </c>
      <c r="F28" s="90">
        <v>0</v>
      </c>
      <c r="G28" s="90">
        <v>0</v>
      </c>
      <c r="H28" s="90"/>
      <c r="I28" s="84" t="s">
        <v>243</v>
      </c>
      <c r="J28" s="105">
        <v>0</v>
      </c>
      <c r="K28" s="211">
        <f t="shared" si="3"/>
        <v>0</v>
      </c>
      <c r="L28" s="90">
        <v>0</v>
      </c>
      <c r="M28" s="90">
        <v>0</v>
      </c>
      <c r="N28" s="90">
        <v>0</v>
      </c>
      <c r="O28" s="90">
        <v>0</v>
      </c>
    </row>
    <row r="29" spans="1:15" ht="19.5" customHeight="1">
      <c r="A29" s="84" t="s">
        <v>54</v>
      </c>
      <c r="B29" s="105">
        <v>4</v>
      </c>
      <c r="C29" s="211">
        <f t="shared" si="2"/>
        <v>6</v>
      </c>
      <c r="D29" s="90">
        <v>0</v>
      </c>
      <c r="E29" s="90">
        <v>6</v>
      </c>
      <c r="F29" s="90">
        <v>0</v>
      </c>
      <c r="G29" s="90">
        <v>0</v>
      </c>
      <c r="H29" s="90"/>
      <c r="I29" s="84" t="s">
        <v>244</v>
      </c>
      <c r="J29" s="105">
        <v>0</v>
      </c>
      <c r="K29" s="211">
        <f t="shared" si="3"/>
        <v>0</v>
      </c>
      <c r="L29" s="90">
        <v>0</v>
      </c>
      <c r="M29" s="90">
        <v>0</v>
      </c>
      <c r="N29" s="90">
        <v>0</v>
      </c>
      <c r="O29" s="90">
        <v>0</v>
      </c>
    </row>
    <row r="30" spans="1:15" ht="19.5" customHeight="1">
      <c r="A30" s="84" t="s">
        <v>55</v>
      </c>
      <c r="B30" s="105">
        <v>1</v>
      </c>
      <c r="C30" s="211">
        <f t="shared" si="2"/>
        <v>1</v>
      </c>
      <c r="D30" s="90">
        <v>0</v>
      </c>
      <c r="E30" s="90">
        <v>1</v>
      </c>
      <c r="F30" s="90">
        <v>0</v>
      </c>
      <c r="G30" s="90">
        <v>0</v>
      </c>
      <c r="H30" s="90"/>
      <c r="I30" s="84" t="s">
        <v>245</v>
      </c>
      <c r="J30" s="105">
        <v>0</v>
      </c>
      <c r="K30" s="211">
        <f t="shared" si="3"/>
        <v>0</v>
      </c>
      <c r="L30" s="90">
        <v>0</v>
      </c>
      <c r="M30" s="90">
        <v>0</v>
      </c>
      <c r="N30" s="90">
        <v>0</v>
      </c>
      <c r="O30" s="90">
        <v>0</v>
      </c>
    </row>
    <row r="31" spans="1:15" ht="19.5" customHeight="1">
      <c r="A31" s="84" t="s">
        <v>56</v>
      </c>
      <c r="B31" s="105">
        <v>4</v>
      </c>
      <c r="C31" s="211">
        <f t="shared" si="2"/>
        <v>3</v>
      </c>
      <c r="D31" s="90">
        <v>0</v>
      </c>
      <c r="E31" s="90">
        <v>3</v>
      </c>
      <c r="F31" s="90">
        <v>0</v>
      </c>
      <c r="G31" s="90">
        <v>0</v>
      </c>
      <c r="H31" s="90"/>
      <c r="I31" s="84" t="s">
        <v>246</v>
      </c>
      <c r="J31" s="105">
        <v>0</v>
      </c>
      <c r="K31" s="211">
        <f t="shared" si="3"/>
        <v>0</v>
      </c>
      <c r="L31" s="90">
        <v>0</v>
      </c>
      <c r="M31" s="90">
        <v>0</v>
      </c>
      <c r="N31" s="90">
        <v>0</v>
      </c>
      <c r="O31" s="90">
        <v>0</v>
      </c>
    </row>
    <row r="32" spans="1:15" ht="19.5" customHeight="1">
      <c r="A32" s="84" t="s">
        <v>57</v>
      </c>
      <c r="B32" s="105">
        <v>3</v>
      </c>
      <c r="C32" s="211">
        <f t="shared" si="2"/>
        <v>3</v>
      </c>
      <c r="D32" s="90">
        <v>0</v>
      </c>
      <c r="E32" s="90">
        <v>3</v>
      </c>
      <c r="F32" s="90">
        <v>0</v>
      </c>
      <c r="G32" s="90">
        <v>0</v>
      </c>
      <c r="H32" s="90"/>
      <c r="I32" s="84" t="s">
        <v>247</v>
      </c>
      <c r="J32" s="105">
        <v>0</v>
      </c>
      <c r="K32" s="211">
        <f t="shared" si="3"/>
        <v>0</v>
      </c>
      <c r="L32" s="90">
        <v>0</v>
      </c>
      <c r="M32" s="90">
        <v>0</v>
      </c>
      <c r="N32" s="90">
        <v>0</v>
      </c>
      <c r="O32" s="90">
        <v>0</v>
      </c>
    </row>
    <row r="33" spans="1:15" ht="19.5" customHeight="1">
      <c r="A33" s="84" t="s">
        <v>58</v>
      </c>
      <c r="B33" s="105">
        <v>2</v>
      </c>
      <c r="C33" s="211">
        <f t="shared" si="2"/>
        <v>1</v>
      </c>
      <c r="D33" s="90">
        <v>0</v>
      </c>
      <c r="E33" s="90">
        <v>1</v>
      </c>
      <c r="F33" s="90">
        <v>0</v>
      </c>
      <c r="G33" s="90">
        <v>0</v>
      </c>
      <c r="H33" s="90"/>
      <c r="I33" s="84" t="s">
        <v>248</v>
      </c>
      <c r="J33" s="105">
        <v>0</v>
      </c>
      <c r="K33" s="211">
        <f t="shared" si="3"/>
        <v>0</v>
      </c>
      <c r="L33" s="90">
        <v>0</v>
      </c>
      <c r="M33" s="90">
        <v>0</v>
      </c>
      <c r="N33" s="90">
        <v>0</v>
      </c>
      <c r="O33" s="90">
        <v>0</v>
      </c>
    </row>
    <row r="34" spans="1:15" ht="19.5" customHeight="1">
      <c r="A34" s="85" t="s">
        <v>133</v>
      </c>
      <c r="B34" s="105">
        <v>2</v>
      </c>
      <c r="C34" s="211">
        <f t="shared" si="2"/>
        <v>6</v>
      </c>
      <c r="D34" s="90">
        <v>0</v>
      </c>
      <c r="E34" s="90">
        <v>6</v>
      </c>
      <c r="F34" s="90">
        <v>0</v>
      </c>
      <c r="G34" s="90">
        <v>0</v>
      </c>
      <c r="H34" s="90"/>
      <c r="I34" s="84" t="s">
        <v>249</v>
      </c>
      <c r="J34" s="105">
        <v>0</v>
      </c>
      <c r="K34" s="211">
        <f t="shared" si="3"/>
        <v>0</v>
      </c>
      <c r="L34" s="90">
        <v>0</v>
      </c>
      <c r="M34" s="90">
        <v>0</v>
      </c>
      <c r="N34" s="90">
        <v>0</v>
      </c>
      <c r="O34" s="90">
        <v>0</v>
      </c>
    </row>
    <row r="35" spans="1:15" ht="19.5" customHeight="1">
      <c r="A35" s="85" t="s">
        <v>134</v>
      </c>
      <c r="B35" s="105">
        <v>1</v>
      </c>
      <c r="C35" s="211">
        <f t="shared" si="2"/>
        <v>1</v>
      </c>
      <c r="D35" s="90">
        <v>0</v>
      </c>
      <c r="E35" s="90">
        <v>1</v>
      </c>
      <c r="F35" s="90">
        <v>0</v>
      </c>
      <c r="G35" s="90">
        <v>0</v>
      </c>
      <c r="H35" s="90"/>
      <c r="I35" s="86" t="s">
        <v>250</v>
      </c>
      <c r="J35" s="107">
        <v>0</v>
      </c>
      <c r="K35" s="83">
        <f t="shared" si="3"/>
        <v>0</v>
      </c>
      <c r="L35" s="108">
        <v>0</v>
      </c>
      <c r="M35" s="108">
        <v>0</v>
      </c>
      <c r="N35" s="108">
        <v>0</v>
      </c>
      <c r="O35" s="108">
        <v>0</v>
      </c>
    </row>
    <row r="36" spans="1:8" ht="19.5" customHeight="1">
      <c r="A36" s="85" t="s">
        <v>135</v>
      </c>
      <c r="B36" s="105">
        <v>0</v>
      </c>
      <c r="C36" s="211">
        <f t="shared" si="2"/>
        <v>0</v>
      </c>
      <c r="D36" s="90">
        <v>0</v>
      </c>
      <c r="E36" s="90">
        <v>0</v>
      </c>
      <c r="F36" s="90">
        <v>0</v>
      </c>
      <c r="G36" s="90">
        <v>0</v>
      </c>
      <c r="H36" s="90"/>
    </row>
    <row r="37" spans="1:15" ht="19.5" customHeight="1">
      <c r="A37" s="85" t="s">
        <v>136</v>
      </c>
      <c r="B37" s="105">
        <v>0</v>
      </c>
      <c r="C37" s="211">
        <f t="shared" si="2"/>
        <v>0</v>
      </c>
      <c r="D37" s="90">
        <v>0</v>
      </c>
      <c r="E37" s="90">
        <v>0</v>
      </c>
      <c r="F37" s="90">
        <v>0</v>
      </c>
      <c r="G37" s="90">
        <v>0</v>
      </c>
      <c r="H37" s="90"/>
      <c r="L37" s="88"/>
      <c r="M37" s="88"/>
      <c r="N37" s="88"/>
      <c r="O37" s="88"/>
    </row>
    <row r="38" spans="1:8" ht="19.5" customHeight="1">
      <c r="A38" s="85" t="s">
        <v>137</v>
      </c>
      <c r="B38" s="105">
        <v>0</v>
      </c>
      <c r="C38" s="211">
        <f t="shared" si="2"/>
        <v>0</v>
      </c>
      <c r="D38" s="90">
        <v>0</v>
      </c>
      <c r="E38" s="90">
        <v>0</v>
      </c>
      <c r="F38" s="90">
        <v>0</v>
      </c>
      <c r="G38" s="90">
        <v>0</v>
      </c>
      <c r="H38" s="90"/>
    </row>
    <row r="39" spans="1:8" ht="19.5" customHeight="1">
      <c r="A39" s="85" t="s">
        <v>138</v>
      </c>
      <c r="B39" s="105">
        <v>0</v>
      </c>
      <c r="C39" s="211">
        <f t="shared" si="2"/>
        <v>0</v>
      </c>
      <c r="D39" s="90">
        <v>0</v>
      </c>
      <c r="E39" s="90">
        <v>0</v>
      </c>
      <c r="F39" s="90">
        <v>0</v>
      </c>
      <c r="G39" s="90">
        <v>0</v>
      </c>
      <c r="H39" s="90"/>
    </row>
    <row r="40" spans="1:7" ht="19.5" customHeight="1">
      <c r="A40" s="87" t="s">
        <v>139</v>
      </c>
      <c r="B40" s="107">
        <v>0</v>
      </c>
      <c r="C40" s="83">
        <f t="shared" si="2"/>
        <v>0</v>
      </c>
      <c r="D40" s="109">
        <v>0</v>
      </c>
      <c r="E40" s="109">
        <v>0</v>
      </c>
      <c r="F40" s="109">
        <v>0</v>
      </c>
      <c r="G40" s="109">
        <v>0</v>
      </c>
    </row>
    <row r="41" spans="4:8" ht="19.5" customHeight="1">
      <c r="D41" s="88"/>
      <c r="E41" s="110"/>
      <c r="F41" s="88"/>
      <c r="G41" s="88"/>
      <c r="H41" s="88"/>
    </row>
    <row r="42" ht="19.5" customHeight="1">
      <c r="E42" s="111"/>
    </row>
    <row r="43" ht="19.5" customHeight="1">
      <c r="E43" s="111"/>
    </row>
  </sheetData>
  <sheetProtection/>
  <mergeCells count="8">
    <mergeCell ref="A1:G1"/>
    <mergeCell ref="I1:O1"/>
    <mergeCell ref="B4:B5"/>
    <mergeCell ref="C4:C5"/>
    <mergeCell ref="I4:I5"/>
    <mergeCell ref="J4:J5"/>
    <mergeCell ref="K4:K5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91" r:id="rId1"/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P82"/>
  <sheetViews>
    <sheetView showGridLines="0" zoomScalePageLayoutView="0" workbookViewId="0" topLeftCell="A1">
      <pane xSplit="2" ySplit="7" topLeftCell="C8" activePane="bottomRight" state="frozen"/>
      <selection pane="topLeft" activeCell="C11" sqref="C11:O11"/>
      <selection pane="topRight" activeCell="C11" sqref="C11:O11"/>
      <selection pane="bottomLeft" activeCell="C11" sqref="C11:O11"/>
      <selection pane="bottomRight" activeCell="C15" sqref="C15:O15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15" width="6.58203125" style="8" customWidth="1"/>
    <col min="16" max="16384" width="8.75" style="8" customWidth="1"/>
  </cols>
  <sheetData>
    <row r="1" spans="1:15" ht="15.75" customHeight="1">
      <c r="A1" s="356" t="s">
        <v>255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 ht="1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customHeight="1">
      <c r="A3" s="68" t="s">
        <v>132</v>
      </c>
      <c r="C3" s="112"/>
      <c r="D3" s="112"/>
      <c r="E3" s="112"/>
      <c r="F3" s="69"/>
      <c r="G3" s="69"/>
      <c r="H3" s="69"/>
      <c r="I3" s="69"/>
      <c r="J3" s="69"/>
      <c r="K3" s="69"/>
      <c r="L3" s="69"/>
      <c r="M3" s="70"/>
      <c r="N3" s="72"/>
      <c r="O3" s="72" t="s">
        <v>0</v>
      </c>
    </row>
    <row r="4" spans="1:16" ht="15.75" customHeight="1">
      <c r="A4" s="336" t="s">
        <v>235</v>
      </c>
      <c r="B4" s="331"/>
      <c r="C4" s="218"/>
      <c r="D4" s="364" t="s">
        <v>3</v>
      </c>
      <c r="E4" s="219"/>
      <c r="F4" s="366" t="s">
        <v>177</v>
      </c>
      <c r="G4" s="364"/>
      <c r="H4" s="367"/>
      <c r="I4" s="366" t="s">
        <v>178</v>
      </c>
      <c r="J4" s="364"/>
      <c r="K4" s="367"/>
      <c r="L4" s="366" t="s">
        <v>176</v>
      </c>
      <c r="M4" s="364"/>
      <c r="N4" s="367"/>
      <c r="O4" s="357" t="s">
        <v>192</v>
      </c>
      <c r="P4" s="5"/>
    </row>
    <row r="5" spans="1:16" ht="15.75" customHeight="1">
      <c r="A5" s="327"/>
      <c r="B5" s="337"/>
      <c r="C5" s="220"/>
      <c r="D5" s="365"/>
      <c r="E5" s="221"/>
      <c r="F5" s="368"/>
      <c r="G5" s="365"/>
      <c r="H5" s="369"/>
      <c r="I5" s="368"/>
      <c r="J5" s="365"/>
      <c r="K5" s="369"/>
      <c r="L5" s="368"/>
      <c r="M5" s="365"/>
      <c r="N5" s="369"/>
      <c r="O5" s="358"/>
      <c r="P5" s="5"/>
    </row>
    <row r="6" spans="1:16" ht="15.75" customHeight="1">
      <c r="A6" s="327"/>
      <c r="B6" s="337"/>
      <c r="C6" s="360" t="s">
        <v>3</v>
      </c>
      <c r="D6" s="360" t="s">
        <v>1</v>
      </c>
      <c r="E6" s="360" t="s">
        <v>2</v>
      </c>
      <c r="F6" s="360" t="s">
        <v>3</v>
      </c>
      <c r="G6" s="360" t="s">
        <v>1</v>
      </c>
      <c r="H6" s="360" t="s">
        <v>2</v>
      </c>
      <c r="I6" s="360" t="s">
        <v>3</v>
      </c>
      <c r="J6" s="360" t="s">
        <v>1</v>
      </c>
      <c r="K6" s="360" t="s">
        <v>2</v>
      </c>
      <c r="L6" s="360" t="s">
        <v>3</v>
      </c>
      <c r="M6" s="360" t="s">
        <v>1</v>
      </c>
      <c r="N6" s="360" t="s">
        <v>2</v>
      </c>
      <c r="O6" s="358"/>
      <c r="P6" s="5"/>
    </row>
    <row r="7" spans="1:16" ht="15.75" customHeight="1">
      <c r="A7" s="329"/>
      <c r="B7" s="332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59"/>
      <c r="P7" s="5"/>
    </row>
    <row r="8" spans="1:16" ht="10.5" customHeight="1">
      <c r="A8" s="5"/>
      <c r="B8" s="73"/>
      <c r="C8" s="260"/>
      <c r="D8" s="91"/>
      <c r="E8" s="91"/>
      <c r="F8" s="71"/>
      <c r="G8" s="91"/>
      <c r="H8" s="91"/>
      <c r="I8" s="71"/>
      <c r="J8" s="91"/>
      <c r="K8" s="91"/>
      <c r="L8" s="71"/>
      <c r="M8" s="91"/>
      <c r="N8" s="91"/>
      <c r="O8" s="91"/>
      <c r="P8" s="5"/>
    </row>
    <row r="9" spans="1:15" ht="15.75" customHeight="1">
      <c r="A9" s="92"/>
      <c r="B9" s="113" t="s">
        <v>301</v>
      </c>
      <c r="C9" s="261">
        <f>SUM(D9:E9)</f>
        <v>58381</v>
      </c>
      <c r="D9" s="91">
        <f>SUM(G9,J9,M9)</f>
        <v>29982</v>
      </c>
      <c r="E9" s="91">
        <f>SUM(H9,K9,N9)</f>
        <v>28399</v>
      </c>
      <c r="F9" s="91">
        <f>SUM(G9:H9)</f>
        <v>19783</v>
      </c>
      <c r="G9" s="91">
        <v>10203</v>
      </c>
      <c r="H9" s="91">
        <v>9580</v>
      </c>
      <c r="I9" s="91">
        <f>SUM(J9:K9)</f>
        <v>19561</v>
      </c>
      <c r="J9" s="91">
        <v>10042</v>
      </c>
      <c r="K9" s="91">
        <v>9519</v>
      </c>
      <c r="L9" s="91">
        <f>SUM(M9:N9)</f>
        <v>19037</v>
      </c>
      <c r="M9" s="91">
        <v>9737</v>
      </c>
      <c r="N9" s="91">
        <v>9300</v>
      </c>
      <c r="O9" s="91">
        <v>1138</v>
      </c>
    </row>
    <row r="10" spans="1:15" s="76" customFormat="1" ht="15.75" customHeight="1">
      <c r="A10" s="262"/>
      <c r="B10" s="263" t="s">
        <v>315</v>
      </c>
      <c r="C10" s="264">
        <f aca="true" t="shared" si="0" ref="C10:O10">SUM(C16,C36,C39,C44,C46,C49,C53,C57,C60,C63,C65)</f>
        <v>58748</v>
      </c>
      <c r="D10" s="265">
        <f t="shared" si="0"/>
        <v>30189</v>
      </c>
      <c r="E10" s="265">
        <f t="shared" si="0"/>
        <v>28559</v>
      </c>
      <c r="F10" s="265">
        <f t="shared" si="0"/>
        <v>19446</v>
      </c>
      <c r="G10" s="265">
        <f>SUM(G16,G36,G39,G44,G46,G49,G53,G57,G60,G63,G65)</f>
        <v>9945</v>
      </c>
      <c r="H10" s="265">
        <f t="shared" si="0"/>
        <v>9501</v>
      </c>
      <c r="I10" s="265">
        <f t="shared" si="0"/>
        <v>19743</v>
      </c>
      <c r="J10" s="265">
        <f t="shared" si="0"/>
        <v>10188</v>
      </c>
      <c r="K10" s="265">
        <f t="shared" si="0"/>
        <v>9555</v>
      </c>
      <c r="L10" s="265">
        <f t="shared" si="0"/>
        <v>19559</v>
      </c>
      <c r="M10" s="265">
        <f t="shared" si="0"/>
        <v>10056</v>
      </c>
      <c r="N10" s="265">
        <f t="shared" si="0"/>
        <v>9503</v>
      </c>
      <c r="O10" s="265">
        <f t="shared" si="0"/>
        <v>1220</v>
      </c>
    </row>
    <row r="11" spans="1:15" s="127" customFormat="1" ht="10.5" customHeight="1">
      <c r="A11" s="124"/>
      <c r="B11" s="125"/>
      <c r="C11" s="26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5.75" customHeight="1">
      <c r="A12" s="5"/>
      <c r="B12" s="4" t="s">
        <v>20</v>
      </c>
      <c r="C12" s="267">
        <f>D12+E12</f>
        <v>475</v>
      </c>
      <c r="D12" s="268">
        <f aca="true" t="shared" si="1" ref="D12:D60">SUM(G12,J12,M12)</f>
        <v>238</v>
      </c>
      <c r="E12" s="268">
        <f aca="true" t="shared" si="2" ref="E12:E66">SUM(H12,K12,N12)</f>
        <v>237</v>
      </c>
      <c r="F12" s="268">
        <f>G12+H12</f>
        <v>160</v>
      </c>
      <c r="G12" s="91">
        <v>80</v>
      </c>
      <c r="H12" s="91">
        <v>80</v>
      </c>
      <c r="I12" s="268">
        <f>J12+K12</f>
        <v>159</v>
      </c>
      <c r="J12" s="91">
        <v>79</v>
      </c>
      <c r="K12" s="91">
        <v>80</v>
      </c>
      <c r="L12" s="268">
        <f>M12+N12</f>
        <v>156</v>
      </c>
      <c r="M12" s="91">
        <v>79</v>
      </c>
      <c r="N12" s="91">
        <v>77</v>
      </c>
      <c r="O12" s="91">
        <v>0</v>
      </c>
    </row>
    <row r="13" spans="1:15" ht="15.75" customHeight="1">
      <c r="A13" s="5"/>
      <c r="B13" s="4" t="s">
        <v>60</v>
      </c>
      <c r="C13" s="267">
        <f aca="true" t="shared" si="3" ref="C13:C66">D13+E13</f>
        <v>56909</v>
      </c>
      <c r="D13" s="268">
        <f t="shared" si="1"/>
        <v>29286</v>
      </c>
      <c r="E13" s="268">
        <f t="shared" si="2"/>
        <v>27623</v>
      </c>
      <c r="F13" s="268">
        <f aca="true" t="shared" si="4" ref="F13:F66">G13+H13</f>
        <v>18849</v>
      </c>
      <c r="G13" s="91">
        <v>9651</v>
      </c>
      <c r="H13" s="91">
        <v>9198</v>
      </c>
      <c r="I13" s="268">
        <f aca="true" t="shared" si="5" ref="I13:I66">J13+K13</f>
        <v>19146</v>
      </c>
      <c r="J13" s="91">
        <v>9908</v>
      </c>
      <c r="K13" s="91">
        <v>9238</v>
      </c>
      <c r="L13" s="268">
        <f aca="true" t="shared" si="6" ref="L13:L66">M13+N13</f>
        <v>18914</v>
      </c>
      <c r="M13" s="91">
        <v>9727</v>
      </c>
      <c r="N13" s="91">
        <v>9187</v>
      </c>
      <c r="O13" s="91">
        <v>1220</v>
      </c>
    </row>
    <row r="14" spans="1:15" ht="15.75" customHeight="1">
      <c r="A14" s="5"/>
      <c r="B14" s="4" t="s">
        <v>21</v>
      </c>
      <c r="C14" s="267">
        <f t="shared" si="3"/>
        <v>1364</v>
      </c>
      <c r="D14" s="268">
        <f t="shared" si="1"/>
        <v>665</v>
      </c>
      <c r="E14" s="268">
        <f t="shared" si="2"/>
        <v>699</v>
      </c>
      <c r="F14" s="268">
        <f t="shared" si="4"/>
        <v>437</v>
      </c>
      <c r="G14" s="91">
        <v>214</v>
      </c>
      <c r="H14" s="91">
        <v>223</v>
      </c>
      <c r="I14" s="268">
        <f t="shared" si="5"/>
        <v>438</v>
      </c>
      <c r="J14" s="91">
        <v>201</v>
      </c>
      <c r="K14" s="91">
        <v>237</v>
      </c>
      <c r="L14" s="268">
        <f t="shared" si="6"/>
        <v>489</v>
      </c>
      <c r="M14" s="91">
        <v>250</v>
      </c>
      <c r="N14" s="91">
        <v>239</v>
      </c>
      <c r="O14" s="91">
        <v>0</v>
      </c>
    </row>
    <row r="15" spans="1:15" s="179" customFormat="1" ht="10.5" customHeight="1">
      <c r="A15" s="177"/>
      <c r="B15" s="178"/>
      <c r="C15" s="216"/>
      <c r="D15" s="269"/>
      <c r="E15" s="269"/>
      <c r="F15" s="216"/>
      <c r="G15" s="216"/>
      <c r="H15" s="216"/>
      <c r="I15" s="216"/>
      <c r="J15" s="216"/>
      <c r="K15" s="216"/>
      <c r="L15" s="216"/>
      <c r="M15" s="216"/>
      <c r="N15" s="216"/>
      <c r="O15" s="216"/>
    </row>
    <row r="16" spans="1:15" s="148" customFormat="1" ht="19.5" customHeight="1">
      <c r="A16" s="321" t="s">
        <v>179</v>
      </c>
      <c r="B16" s="363"/>
      <c r="C16" s="270">
        <f t="shared" si="3"/>
        <v>49862</v>
      </c>
      <c r="D16" s="271">
        <f t="shared" si="1"/>
        <v>25590</v>
      </c>
      <c r="E16" s="271">
        <f t="shared" si="2"/>
        <v>24272</v>
      </c>
      <c r="F16" s="271">
        <f t="shared" si="4"/>
        <v>16542</v>
      </c>
      <c r="G16" s="271">
        <f>SUM(G18:G35)</f>
        <v>8423</v>
      </c>
      <c r="H16" s="271">
        <f>SUM(H18:H35)</f>
        <v>8119</v>
      </c>
      <c r="I16" s="271">
        <f t="shared" si="5"/>
        <v>16698</v>
      </c>
      <c r="J16" s="271">
        <f>SUM(J18:J35)</f>
        <v>8587</v>
      </c>
      <c r="K16" s="271">
        <f>SUM(K18:K35)</f>
        <v>8111</v>
      </c>
      <c r="L16" s="271">
        <f t="shared" si="6"/>
        <v>16622</v>
      </c>
      <c r="M16" s="271">
        <f>SUM(M18:M35)</f>
        <v>8580</v>
      </c>
      <c r="N16" s="271">
        <f>SUM(N18:N35)</f>
        <v>8042</v>
      </c>
      <c r="O16" s="271">
        <f>SUM(O18:O35)</f>
        <v>997</v>
      </c>
    </row>
    <row r="17" spans="1:15" s="148" customFormat="1" ht="15.75" customHeight="1">
      <c r="A17" s="135"/>
      <c r="B17" s="254" t="s">
        <v>180</v>
      </c>
      <c r="C17" s="270">
        <f t="shared" si="3"/>
        <v>27102</v>
      </c>
      <c r="D17" s="271">
        <f t="shared" si="1"/>
        <v>13898</v>
      </c>
      <c r="E17" s="271">
        <f t="shared" si="2"/>
        <v>13204</v>
      </c>
      <c r="F17" s="271">
        <f t="shared" si="4"/>
        <v>9153</v>
      </c>
      <c r="G17" s="271">
        <f aca="true" t="shared" si="7" ref="G17:O17">SUM(G18:G22)</f>
        <v>4647</v>
      </c>
      <c r="H17" s="271">
        <f t="shared" si="7"/>
        <v>4506</v>
      </c>
      <c r="I17" s="271">
        <f t="shared" si="5"/>
        <v>9050</v>
      </c>
      <c r="J17" s="271">
        <f t="shared" si="7"/>
        <v>4677</v>
      </c>
      <c r="K17" s="271">
        <f t="shared" si="7"/>
        <v>4373</v>
      </c>
      <c r="L17" s="271">
        <f t="shared" si="6"/>
        <v>8899</v>
      </c>
      <c r="M17" s="271">
        <f t="shared" si="7"/>
        <v>4574</v>
      </c>
      <c r="N17" s="271">
        <f t="shared" si="7"/>
        <v>4325</v>
      </c>
      <c r="O17" s="271">
        <f t="shared" si="7"/>
        <v>465</v>
      </c>
    </row>
    <row r="18" spans="1:15" s="150" customFormat="1" ht="15.75" customHeight="1">
      <c r="A18" s="143"/>
      <c r="B18" s="147" t="s">
        <v>63</v>
      </c>
      <c r="C18" s="272">
        <f t="shared" si="3"/>
        <v>7307</v>
      </c>
      <c r="D18" s="273">
        <f t="shared" si="1"/>
        <v>3703</v>
      </c>
      <c r="E18" s="273">
        <f t="shared" si="2"/>
        <v>3604</v>
      </c>
      <c r="F18" s="273">
        <f t="shared" si="4"/>
        <v>2416</v>
      </c>
      <c r="G18" s="149">
        <v>1219</v>
      </c>
      <c r="H18" s="149">
        <v>1197</v>
      </c>
      <c r="I18" s="273">
        <f t="shared" si="5"/>
        <v>2465</v>
      </c>
      <c r="J18" s="149">
        <v>1245</v>
      </c>
      <c r="K18" s="149">
        <v>1220</v>
      </c>
      <c r="L18" s="273">
        <f t="shared" si="6"/>
        <v>2426</v>
      </c>
      <c r="M18" s="149">
        <v>1239</v>
      </c>
      <c r="N18" s="149">
        <v>1187</v>
      </c>
      <c r="O18" s="149">
        <v>126</v>
      </c>
    </row>
    <row r="19" spans="1:15" s="150" customFormat="1" ht="15.75" customHeight="1">
      <c r="A19" s="143"/>
      <c r="B19" s="147" t="s">
        <v>64</v>
      </c>
      <c r="C19" s="272">
        <f t="shared" si="3"/>
        <v>5329</v>
      </c>
      <c r="D19" s="273">
        <f t="shared" si="1"/>
        <v>2899</v>
      </c>
      <c r="E19" s="273">
        <f t="shared" si="2"/>
        <v>2430</v>
      </c>
      <c r="F19" s="273">
        <f t="shared" si="4"/>
        <v>1775</v>
      </c>
      <c r="G19" s="149">
        <v>953</v>
      </c>
      <c r="H19" s="149">
        <v>822</v>
      </c>
      <c r="I19" s="273">
        <f t="shared" si="5"/>
        <v>1808</v>
      </c>
      <c r="J19" s="149">
        <v>1000</v>
      </c>
      <c r="K19" s="149">
        <v>808</v>
      </c>
      <c r="L19" s="273">
        <f t="shared" si="6"/>
        <v>1746</v>
      </c>
      <c r="M19" s="149">
        <v>946</v>
      </c>
      <c r="N19" s="149">
        <v>800</v>
      </c>
      <c r="O19" s="149">
        <v>93</v>
      </c>
    </row>
    <row r="20" spans="1:15" s="150" customFormat="1" ht="15.75" customHeight="1">
      <c r="A20" s="143"/>
      <c r="B20" s="147" t="s">
        <v>65</v>
      </c>
      <c r="C20" s="272">
        <f t="shared" si="3"/>
        <v>3274</v>
      </c>
      <c r="D20" s="273">
        <f t="shared" si="1"/>
        <v>1618</v>
      </c>
      <c r="E20" s="273">
        <f t="shared" si="2"/>
        <v>1656</v>
      </c>
      <c r="F20" s="273">
        <f t="shared" si="4"/>
        <v>1155</v>
      </c>
      <c r="G20" s="149">
        <v>557</v>
      </c>
      <c r="H20" s="149">
        <v>598</v>
      </c>
      <c r="I20" s="273">
        <f t="shared" si="5"/>
        <v>1057</v>
      </c>
      <c r="J20" s="149">
        <v>528</v>
      </c>
      <c r="K20" s="149">
        <v>529</v>
      </c>
      <c r="L20" s="273">
        <f t="shared" si="6"/>
        <v>1062</v>
      </c>
      <c r="M20" s="149">
        <v>533</v>
      </c>
      <c r="N20" s="149">
        <v>529</v>
      </c>
      <c r="O20" s="149">
        <v>41</v>
      </c>
    </row>
    <row r="21" spans="1:15" s="150" customFormat="1" ht="15.75" customHeight="1">
      <c r="A21" s="143"/>
      <c r="B21" s="147" t="s">
        <v>66</v>
      </c>
      <c r="C21" s="272">
        <f t="shared" si="3"/>
        <v>5667</v>
      </c>
      <c r="D21" s="273">
        <f t="shared" si="1"/>
        <v>2918</v>
      </c>
      <c r="E21" s="273">
        <f t="shared" si="2"/>
        <v>2749</v>
      </c>
      <c r="F21" s="273">
        <f t="shared" si="4"/>
        <v>1929</v>
      </c>
      <c r="G21" s="149">
        <v>1004</v>
      </c>
      <c r="H21" s="149">
        <v>925</v>
      </c>
      <c r="I21" s="273">
        <f t="shared" si="5"/>
        <v>1888</v>
      </c>
      <c r="J21" s="149">
        <v>971</v>
      </c>
      <c r="K21" s="149">
        <v>917</v>
      </c>
      <c r="L21" s="273">
        <f t="shared" si="6"/>
        <v>1850</v>
      </c>
      <c r="M21" s="149">
        <v>943</v>
      </c>
      <c r="N21" s="149">
        <v>907</v>
      </c>
      <c r="O21" s="149">
        <v>110</v>
      </c>
    </row>
    <row r="22" spans="1:15" s="150" customFormat="1" ht="15.75" customHeight="1">
      <c r="A22" s="143"/>
      <c r="B22" s="147" t="s">
        <v>67</v>
      </c>
      <c r="C22" s="272">
        <f t="shared" si="3"/>
        <v>5525</v>
      </c>
      <c r="D22" s="273">
        <f t="shared" si="1"/>
        <v>2760</v>
      </c>
      <c r="E22" s="273">
        <f t="shared" si="2"/>
        <v>2765</v>
      </c>
      <c r="F22" s="273">
        <f t="shared" si="4"/>
        <v>1878</v>
      </c>
      <c r="G22" s="149">
        <v>914</v>
      </c>
      <c r="H22" s="149">
        <v>964</v>
      </c>
      <c r="I22" s="273">
        <f t="shared" si="5"/>
        <v>1832</v>
      </c>
      <c r="J22" s="149">
        <v>933</v>
      </c>
      <c r="K22" s="149">
        <v>899</v>
      </c>
      <c r="L22" s="273">
        <f t="shared" si="6"/>
        <v>1815</v>
      </c>
      <c r="M22" s="149">
        <v>913</v>
      </c>
      <c r="N22" s="149">
        <v>902</v>
      </c>
      <c r="O22" s="149">
        <v>95</v>
      </c>
    </row>
    <row r="23" spans="1:15" s="150" customFormat="1" ht="15.75" customHeight="1">
      <c r="A23" s="143"/>
      <c r="B23" s="145" t="s">
        <v>68</v>
      </c>
      <c r="C23" s="272">
        <f t="shared" si="3"/>
        <v>3335</v>
      </c>
      <c r="D23" s="273">
        <f t="shared" si="1"/>
        <v>1706</v>
      </c>
      <c r="E23" s="273">
        <f t="shared" si="2"/>
        <v>1629</v>
      </c>
      <c r="F23" s="273">
        <f t="shared" si="4"/>
        <v>1099</v>
      </c>
      <c r="G23" s="149">
        <v>552</v>
      </c>
      <c r="H23" s="149">
        <v>547</v>
      </c>
      <c r="I23" s="273">
        <f t="shared" si="5"/>
        <v>1125</v>
      </c>
      <c r="J23" s="149">
        <v>582</v>
      </c>
      <c r="K23" s="149">
        <v>543</v>
      </c>
      <c r="L23" s="273">
        <f t="shared" si="6"/>
        <v>1111</v>
      </c>
      <c r="M23" s="149">
        <v>572</v>
      </c>
      <c r="N23" s="149">
        <v>539</v>
      </c>
      <c r="O23" s="149">
        <v>70</v>
      </c>
    </row>
    <row r="24" spans="1:15" s="150" customFormat="1" ht="15.75" customHeight="1">
      <c r="A24" s="143"/>
      <c r="B24" s="145" t="s">
        <v>153</v>
      </c>
      <c r="C24" s="272">
        <f t="shared" si="3"/>
        <v>1197</v>
      </c>
      <c r="D24" s="273">
        <f t="shared" si="1"/>
        <v>613</v>
      </c>
      <c r="E24" s="273">
        <f t="shared" si="2"/>
        <v>584</v>
      </c>
      <c r="F24" s="273">
        <f t="shared" si="4"/>
        <v>397</v>
      </c>
      <c r="G24" s="149">
        <v>200</v>
      </c>
      <c r="H24" s="149">
        <v>197</v>
      </c>
      <c r="I24" s="273">
        <f t="shared" si="5"/>
        <v>402</v>
      </c>
      <c r="J24" s="149">
        <v>203</v>
      </c>
      <c r="K24" s="149">
        <v>199</v>
      </c>
      <c r="L24" s="273">
        <f t="shared" si="6"/>
        <v>398</v>
      </c>
      <c r="M24" s="149">
        <v>210</v>
      </c>
      <c r="N24" s="149">
        <v>188</v>
      </c>
      <c r="O24" s="149">
        <v>28</v>
      </c>
    </row>
    <row r="25" spans="1:15" s="150" customFormat="1" ht="15.75" customHeight="1">
      <c r="A25" s="143"/>
      <c r="B25" s="145" t="s">
        <v>69</v>
      </c>
      <c r="C25" s="272">
        <f t="shared" si="3"/>
        <v>1310</v>
      </c>
      <c r="D25" s="273">
        <f t="shared" si="1"/>
        <v>672</v>
      </c>
      <c r="E25" s="273">
        <f t="shared" si="2"/>
        <v>638</v>
      </c>
      <c r="F25" s="273">
        <f t="shared" si="4"/>
        <v>437</v>
      </c>
      <c r="G25" s="149">
        <v>221</v>
      </c>
      <c r="H25" s="149">
        <v>216</v>
      </c>
      <c r="I25" s="273">
        <f t="shared" si="5"/>
        <v>440</v>
      </c>
      <c r="J25" s="149">
        <v>236</v>
      </c>
      <c r="K25" s="149">
        <v>204</v>
      </c>
      <c r="L25" s="273">
        <f t="shared" si="6"/>
        <v>433</v>
      </c>
      <c r="M25" s="149">
        <v>215</v>
      </c>
      <c r="N25" s="149">
        <v>218</v>
      </c>
      <c r="O25" s="149">
        <v>24</v>
      </c>
    </row>
    <row r="26" spans="1:15" s="150" customFormat="1" ht="15.75" customHeight="1">
      <c r="A26" s="143"/>
      <c r="B26" s="145" t="s">
        <v>70</v>
      </c>
      <c r="C26" s="272">
        <f t="shared" si="3"/>
        <v>830</v>
      </c>
      <c r="D26" s="273">
        <f t="shared" si="1"/>
        <v>439</v>
      </c>
      <c r="E26" s="273">
        <f t="shared" si="2"/>
        <v>391</v>
      </c>
      <c r="F26" s="273">
        <f t="shared" si="4"/>
        <v>257</v>
      </c>
      <c r="G26" s="149">
        <v>139</v>
      </c>
      <c r="H26" s="149">
        <v>118</v>
      </c>
      <c r="I26" s="273">
        <f t="shared" si="5"/>
        <v>278</v>
      </c>
      <c r="J26" s="149">
        <v>141</v>
      </c>
      <c r="K26" s="149">
        <v>137</v>
      </c>
      <c r="L26" s="273">
        <f t="shared" si="6"/>
        <v>295</v>
      </c>
      <c r="M26" s="149">
        <v>159</v>
      </c>
      <c r="N26" s="149">
        <v>136</v>
      </c>
      <c r="O26" s="149">
        <v>26</v>
      </c>
    </row>
    <row r="27" spans="1:15" s="150" customFormat="1" ht="15.75" customHeight="1">
      <c r="A27" s="143"/>
      <c r="B27" s="145" t="s">
        <v>71</v>
      </c>
      <c r="C27" s="272">
        <f t="shared" si="3"/>
        <v>2352</v>
      </c>
      <c r="D27" s="273">
        <f t="shared" si="1"/>
        <v>1201</v>
      </c>
      <c r="E27" s="273">
        <f t="shared" si="2"/>
        <v>1151</v>
      </c>
      <c r="F27" s="273">
        <f t="shared" si="4"/>
        <v>796</v>
      </c>
      <c r="G27" s="149">
        <v>418</v>
      </c>
      <c r="H27" s="149">
        <v>378</v>
      </c>
      <c r="I27" s="273">
        <f t="shared" si="5"/>
        <v>761</v>
      </c>
      <c r="J27" s="149">
        <v>382</v>
      </c>
      <c r="K27" s="149">
        <v>379</v>
      </c>
      <c r="L27" s="273">
        <f t="shared" si="6"/>
        <v>795</v>
      </c>
      <c r="M27" s="149">
        <v>401</v>
      </c>
      <c r="N27" s="149">
        <v>394</v>
      </c>
      <c r="O27" s="149">
        <v>34</v>
      </c>
    </row>
    <row r="28" spans="1:15" s="150" customFormat="1" ht="15.75" customHeight="1">
      <c r="A28" s="143"/>
      <c r="B28" s="145" t="s">
        <v>72</v>
      </c>
      <c r="C28" s="272">
        <f t="shared" si="3"/>
        <v>776</v>
      </c>
      <c r="D28" s="273">
        <f t="shared" si="1"/>
        <v>387</v>
      </c>
      <c r="E28" s="273">
        <f t="shared" si="2"/>
        <v>389</v>
      </c>
      <c r="F28" s="273">
        <f t="shared" si="4"/>
        <v>257</v>
      </c>
      <c r="G28" s="149">
        <v>125</v>
      </c>
      <c r="H28" s="149">
        <v>132</v>
      </c>
      <c r="I28" s="273">
        <f t="shared" si="5"/>
        <v>276</v>
      </c>
      <c r="J28" s="149">
        <v>137</v>
      </c>
      <c r="K28" s="149">
        <v>139</v>
      </c>
      <c r="L28" s="273">
        <f t="shared" si="6"/>
        <v>243</v>
      </c>
      <c r="M28" s="149">
        <v>125</v>
      </c>
      <c r="N28" s="149">
        <v>118</v>
      </c>
      <c r="O28" s="149">
        <v>22</v>
      </c>
    </row>
    <row r="29" spans="1:15" s="150" customFormat="1" ht="15.75" customHeight="1">
      <c r="A29" s="143"/>
      <c r="B29" s="145" t="s">
        <v>73</v>
      </c>
      <c r="C29" s="272">
        <f t="shared" si="3"/>
        <v>1625</v>
      </c>
      <c r="D29" s="273">
        <f t="shared" si="1"/>
        <v>834</v>
      </c>
      <c r="E29" s="273">
        <f t="shared" si="2"/>
        <v>791</v>
      </c>
      <c r="F29" s="273">
        <f t="shared" si="4"/>
        <v>528</v>
      </c>
      <c r="G29" s="149">
        <v>289</v>
      </c>
      <c r="H29" s="149">
        <v>239</v>
      </c>
      <c r="I29" s="273">
        <f t="shared" si="5"/>
        <v>519</v>
      </c>
      <c r="J29" s="149">
        <v>248</v>
      </c>
      <c r="K29" s="149">
        <v>271</v>
      </c>
      <c r="L29" s="273">
        <f t="shared" si="6"/>
        <v>578</v>
      </c>
      <c r="M29" s="149">
        <v>297</v>
      </c>
      <c r="N29" s="149">
        <v>281</v>
      </c>
      <c r="O29" s="149">
        <v>45</v>
      </c>
    </row>
    <row r="30" spans="1:15" s="150" customFormat="1" ht="15.75" customHeight="1">
      <c r="A30" s="143"/>
      <c r="B30" s="145" t="s">
        <v>74</v>
      </c>
      <c r="C30" s="272">
        <f t="shared" si="3"/>
        <v>1315</v>
      </c>
      <c r="D30" s="273">
        <f t="shared" si="1"/>
        <v>673</v>
      </c>
      <c r="E30" s="273">
        <f t="shared" si="2"/>
        <v>642</v>
      </c>
      <c r="F30" s="273">
        <f t="shared" si="4"/>
        <v>412</v>
      </c>
      <c r="G30" s="149">
        <v>212</v>
      </c>
      <c r="H30" s="149">
        <v>200</v>
      </c>
      <c r="I30" s="273">
        <f t="shared" si="5"/>
        <v>460</v>
      </c>
      <c r="J30" s="149">
        <v>227</v>
      </c>
      <c r="K30" s="149">
        <v>233</v>
      </c>
      <c r="L30" s="273">
        <f t="shared" si="6"/>
        <v>443</v>
      </c>
      <c r="M30" s="149">
        <v>234</v>
      </c>
      <c r="N30" s="149">
        <v>209</v>
      </c>
      <c r="O30" s="149">
        <v>37</v>
      </c>
    </row>
    <row r="31" spans="1:15" s="150" customFormat="1" ht="15.75" customHeight="1">
      <c r="A31" s="143"/>
      <c r="B31" s="141" t="s">
        <v>106</v>
      </c>
      <c r="C31" s="272">
        <f t="shared" si="3"/>
        <v>1924</v>
      </c>
      <c r="D31" s="273">
        <f t="shared" si="1"/>
        <v>1021</v>
      </c>
      <c r="E31" s="273">
        <f t="shared" si="2"/>
        <v>903</v>
      </c>
      <c r="F31" s="273">
        <f t="shared" si="4"/>
        <v>624</v>
      </c>
      <c r="G31" s="149">
        <v>315</v>
      </c>
      <c r="H31" s="149">
        <v>309</v>
      </c>
      <c r="I31" s="273">
        <f t="shared" si="5"/>
        <v>654</v>
      </c>
      <c r="J31" s="149">
        <v>363</v>
      </c>
      <c r="K31" s="149">
        <v>291</v>
      </c>
      <c r="L31" s="273">
        <f t="shared" si="6"/>
        <v>646</v>
      </c>
      <c r="M31" s="149">
        <v>343</v>
      </c>
      <c r="N31" s="149">
        <v>303</v>
      </c>
      <c r="O31" s="149">
        <v>51</v>
      </c>
    </row>
    <row r="32" spans="1:15" s="150" customFormat="1" ht="15.75" customHeight="1">
      <c r="A32" s="143"/>
      <c r="B32" s="141" t="s">
        <v>107</v>
      </c>
      <c r="C32" s="272">
        <f t="shared" si="3"/>
        <v>1356</v>
      </c>
      <c r="D32" s="273">
        <f t="shared" si="1"/>
        <v>719</v>
      </c>
      <c r="E32" s="273">
        <f t="shared" si="2"/>
        <v>637</v>
      </c>
      <c r="F32" s="273">
        <f t="shared" si="4"/>
        <v>439</v>
      </c>
      <c r="G32" s="149">
        <v>234</v>
      </c>
      <c r="H32" s="149">
        <v>205</v>
      </c>
      <c r="I32" s="273">
        <f t="shared" si="5"/>
        <v>467</v>
      </c>
      <c r="J32" s="149">
        <v>249</v>
      </c>
      <c r="K32" s="149">
        <v>218</v>
      </c>
      <c r="L32" s="273">
        <f t="shared" si="6"/>
        <v>450</v>
      </c>
      <c r="M32" s="149">
        <v>236</v>
      </c>
      <c r="N32" s="149">
        <v>214</v>
      </c>
      <c r="O32" s="149">
        <v>32</v>
      </c>
    </row>
    <row r="33" spans="1:15" s="150" customFormat="1" ht="15.75" customHeight="1">
      <c r="A33" s="143"/>
      <c r="B33" s="141" t="s">
        <v>108</v>
      </c>
      <c r="C33" s="272">
        <f t="shared" si="3"/>
        <v>1057</v>
      </c>
      <c r="D33" s="273">
        <f t="shared" si="1"/>
        <v>551</v>
      </c>
      <c r="E33" s="273">
        <f t="shared" si="2"/>
        <v>506</v>
      </c>
      <c r="F33" s="273">
        <f t="shared" si="4"/>
        <v>320</v>
      </c>
      <c r="G33" s="149">
        <v>171</v>
      </c>
      <c r="H33" s="149">
        <v>149</v>
      </c>
      <c r="I33" s="273">
        <f t="shared" si="5"/>
        <v>368</v>
      </c>
      <c r="J33" s="149">
        <v>189</v>
      </c>
      <c r="K33" s="149">
        <v>179</v>
      </c>
      <c r="L33" s="273">
        <f t="shared" si="6"/>
        <v>369</v>
      </c>
      <c r="M33" s="149">
        <v>191</v>
      </c>
      <c r="N33" s="149">
        <v>178</v>
      </c>
      <c r="O33" s="149">
        <v>29</v>
      </c>
    </row>
    <row r="34" spans="1:15" s="150" customFormat="1" ht="15.75" customHeight="1">
      <c r="A34" s="143"/>
      <c r="B34" s="141" t="s">
        <v>161</v>
      </c>
      <c r="C34" s="272">
        <f t="shared" si="3"/>
        <v>3652</v>
      </c>
      <c r="D34" s="273">
        <f t="shared" si="1"/>
        <v>1809</v>
      </c>
      <c r="E34" s="273">
        <f t="shared" si="2"/>
        <v>1843</v>
      </c>
      <c r="F34" s="273">
        <f t="shared" si="4"/>
        <v>1172</v>
      </c>
      <c r="G34" s="149">
        <v>571</v>
      </c>
      <c r="H34" s="149">
        <v>601</v>
      </c>
      <c r="I34" s="273">
        <f t="shared" si="5"/>
        <v>1222</v>
      </c>
      <c r="J34" s="149">
        <v>601</v>
      </c>
      <c r="K34" s="149">
        <v>621</v>
      </c>
      <c r="L34" s="273">
        <f t="shared" si="6"/>
        <v>1258</v>
      </c>
      <c r="M34" s="149">
        <v>637</v>
      </c>
      <c r="N34" s="149">
        <v>621</v>
      </c>
      <c r="O34" s="149">
        <v>100</v>
      </c>
    </row>
    <row r="35" spans="1:15" s="150" customFormat="1" ht="15.75" customHeight="1">
      <c r="A35" s="143"/>
      <c r="B35" s="145" t="s">
        <v>220</v>
      </c>
      <c r="C35" s="272">
        <f>D35+E35</f>
        <v>2031</v>
      </c>
      <c r="D35" s="273">
        <f>SUM(G35,J35,M35)</f>
        <v>1067</v>
      </c>
      <c r="E35" s="273">
        <f>SUM(H35,K35,N35)</f>
        <v>964</v>
      </c>
      <c r="F35" s="273">
        <f>G35+H35</f>
        <v>651</v>
      </c>
      <c r="G35" s="149">
        <v>329</v>
      </c>
      <c r="H35" s="149">
        <v>322</v>
      </c>
      <c r="I35" s="273">
        <f>J35+K35</f>
        <v>676</v>
      </c>
      <c r="J35" s="149">
        <v>352</v>
      </c>
      <c r="K35" s="149">
        <v>324</v>
      </c>
      <c r="L35" s="273">
        <f>M35+N35</f>
        <v>704</v>
      </c>
      <c r="M35" s="149">
        <v>386</v>
      </c>
      <c r="N35" s="149">
        <v>318</v>
      </c>
      <c r="O35" s="149">
        <v>34</v>
      </c>
    </row>
    <row r="36" spans="1:15" s="148" customFormat="1" ht="19.5" customHeight="1">
      <c r="A36" s="346" t="s">
        <v>165</v>
      </c>
      <c r="B36" s="347"/>
      <c r="C36" s="270">
        <f t="shared" si="3"/>
        <v>306</v>
      </c>
      <c r="D36" s="271">
        <f t="shared" si="1"/>
        <v>152</v>
      </c>
      <c r="E36" s="271">
        <f t="shared" si="2"/>
        <v>154</v>
      </c>
      <c r="F36" s="271">
        <f t="shared" si="4"/>
        <v>113</v>
      </c>
      <c r="G36" s="271">
        <f aca="true" t="shared" si="8" ref="G36:O36">SUM(G37:G38)</f>
        <v>61</v>
      </c>
      <c r="H36" s="271">
        <f t="shared" si="8"/>
        <v>52</v>
      </c>
      <c r="I36" s="271">
        <f t="shared" si="5"/>
        <v>104</v>
      </c>
      <c r="J36" s="271">
        <f t="shared" si="8"/>
        <v>50</v>
      </c>
      <c r="K36" s="271">
        <f t="shared" si="8"/>
        <v>54</v>
      </c>
      <c r="L36" s="271">
        <f t="shared" si="6"/>
        <v>89</v>
      </c>
      <c r="M36" s="271">
        <f t="shared" si="8"/>
        <v>41</v>
      </c>
      <c r="N36" s="271">
        <f t="shared" si="8"/>
        <v>48</v>
      </c>
      <c r="O36" s="271">
        <f t="shared" si="8"/>
        <v>8</v>
      </c>
    </row>
    <row r="37" spans="1:15" s="150" customFormat="1" ht="15.75" customHeight="1">
      <c r="A37" s="143"/>
      <c r="B37" s="145" t="s">
        <v>75</v>
      </c>
      <c r="C37" s="272">
        <f t="shared" si="3"/>
        <v>279</v>
      </c>
      <c r="D37" s="273">
        <f t="shared" si="1"/>
        <v>138</v>
      </c>
      <c r="E37" s="273">
        <f t="shared" si="2"/>
        <v>141</v>
      </c>
      <c r="F37" s="273">
        <f t="shared" si="4"/>
        <v>100</v>
      </c>
      <c r="G37" s="149">
        <v>52</v>
      </c>
      <c r="H37" s="149">
        <v>48</v>
      </c>
      <c r="I37" s="273">
        <f t="shared" si="5"/>
        <v>97</v>
      </c>
      <c r="J37" s="149">
        <v>46</v>
      </c>
      <c r="K37" s="149">
        <v>51</v>
      </c>
      <c r="L37" s="273">
        <f t="shared" si="6"/>
        <v>82</v>
      </c>
      <c r="M37" s="149">
        <v>40</v>
      </c>
      <c r="N37" s="149">
        <v>42</v>
      </c>
      <c r="O37" s="149">
        <v>7</v>
      </c>
    </row>
    <row r="38" spans="1:15" s="150" customFormat="1" ht="15.75" customHeight="1">
      <c r="A38" s="143"/>
      <c r="B38" s="145" t="s">
        <v>76</v>
      </c>
      <c r="C38" s="272">
        <f t="shared" si="3"/>
        <v>27</v>
      </c>
      <c r="D38" s="273">
        <f t="shared" si="1"/>
        <v>14</v>
      </c>
      <c r="E38" s="273">
        <f t="shared" si="2"/>
        <v>13</v>
      </c>
      <c r="F38" s="273">
        <f t="shared" si="4"/>
        <v>13</v>
      </c>
      <c r="G38" s="149">
        <v>9</v>
      </c>
      <c r="H38" s="149">
        <v>4</v>
      </c>
      <c r="I38" s="273">
        <f t="shared" si="5"/>
        <v>7</v>
      </c>
      <c r="J38" s="149">
        <v>4</v>
      </c>
      <c r="K38" s="149">
        <v>3</v>
      </c>
      <c r="L38" s="273">
        <f t="shared" si="6"/>
        <v>7</v>
      </c>
      <c r="M38" s="149">
        <v>1</v>
      </c>
      <c r="N38" s="149">
        <v>6</v>
      </c>
      <c r="O38" s="149">
        <v>1</v>
      </c>
    </row>
    <row r="39" spans="1:15" s="148" customFormat="1" ht="19.5" customHeight="1">
      <c r="A39" s="321" t="s">
        <v>181</v>
      </c>
      <c r="B39" s="322"/>
      <c r="C39" s="270">
        <f t="shared" si="3"/>
        <v>2139</v>
      </c>
      <c r="D39" s="271">
        <f t="shared" si="1"/>
        <v>1095</v>
      </c>
      <c r="E39" s="271">
        <f t="shared" si="2"/>
        <v>1044</v>
      </c>
      <c r="F39" s="271">
        <f t="shared" si="4"/>
        <v>696</v>
      </c>
      <c r="G39" s="271">
        <f aca="true" t="shared" si="9" ref="G39:O39">SUM(G40:G43)</f>
        <v>364</v>
      </c>
      <c r="H39" s="271">
        <f t="shared" si="9"/>
        <v>332</v>
      </c>
      <c r="I39" s="271">
        <f t="shared" si="5"/>
        <v>761</v>
      </c>
      <c r="J39" s="271">
        <f t="shared" si="9"/>
        <v>388</v>
      </c>
      <c r="K39" s="271">
        <f t="shared" si="9"/>
        <v>373</v>
      </c>
      <c r="L39" s="271">
        <f t="shared" si="6"/>
        <v>682</v>
      </c>
      <c r="M39" s="271">
        <f t="shared" si="9"/>
        <v>343</v>
      </c>
      <c r="N39" s="271">
        <f t="shared" si="9"/>
        <v>339</v>
      </c>
      <c r="O39" s="271">
        <f t="shared" si="9"/>
        <v>50</v>
      </c>
    </row>
    <row r="40" spans="1:15" s="150" customFormat="1" ht="15.75" customHeight="1">
      <c r="A40" s="143"/>
      <c r="B40" s="145" t="s">
        <v>93</v>
      </c>
      <c r="C40" s="272">
        <f t="shared" si="3"/>
        <v>723</v>
      </c>
      <c r="D40" s="273">
        <f t="shared" si="1"/>
        <v>372</v>
      </c>
      <c r="E40" s="273">
        <f t="shared" si="2"/>
        <v>351</v>
      </c>
      <c r="F40" s="273">
        <f t="shared" si="4"/>
        <v>240</v>
      </c>
      <c r="G40" s="149">
        <v>122</v>
      </c>
      <c r="H40" s="149">
        <v>118</v>
      </c>
      <c r="I40" s="273">
        <f t="shared" si="5"/>
        <v>253</v>
      </c>
      <c r="J40" s="149">
        <v>137</v>
      </c>
      <c r="K40" s="149">
        <v>116</v>
      </c>
      <c r="L40" s="273">
        <f t="shared" si="6"/>
        <v>230</v>
      </c>
      <c r="M40" s="149">
        <v>113</v>
      </c>
      <c r="N40" s="149">
        <v>117</v>
      </c>
      <c r="O40" s="149">
        <v>12</v>
      </c>
    </row>
    <row r="41" spans="1:15" s="150" customFormat="1" ht="15.75" customHeight="1">
      <c r="A41" s="143"/>
      <c r="B41" s="145" t="s">
        <v>95</v>
      </c>
      <c r="C41" s="272">
        <f t="shared" si="3"/>
        <v>266</v>
      </c>
      <c r="D41" s="273">
        <f t="shared" si="1"/>
        <v>134</v>
      </c>
      <c r="E41" s="273">
        <f t="shared" si="2"/>
        <v>132</v>
      </c>
      <c r="F41" s="273">
        <f t="shared" si="4"/>
        <v>82</v>
      </c>
      <c r="G41" s="149">
        <v>40</v>
      </c>
      <c r="H41" s="149">
        <v>42</v>
      </c>
      <c r="I41" s="273">
        <f t="shared" si="5"/>
        <v>107</v>
      </c>
      <c r="J41" s="149">
        <v>55</v>
      </c>
      <c r="K41" s="149">
        <v>52</v>
      </c>
      <c r="L41" s="273">
        <f t="shared" si="6"/>
        <v>77</v>
      </c>
      <c r="M41" s="149">
        <v>39</v>
      </c>
      <c r="N41" s="149">
        <v>38</v>
      </c>
      <c r="O41" s="149">
        <v>6</v>
      </c>
    </row>
    <row r="42" spans="1:15" s="150" customFormat="1" ht="15.75" customHeight="1">
      <c r="A42" s="143"/>
      <c r="B42" s="145" t="s">
        <v>97</v>
      </c>
      <c r="C42" s="272">
        <f t="shared" si="3"/>
        <v>963</v>
      </c>
      <c r="D42" s="273">
        <f t="shared" si="1"/>
        <v>485</v>
      </c>
      <c r="E42" s="273">
        <f t="shared" si="2"/>
        <v>478</v>
      </c>
      <c r="F42" s="273">
        <f t="shared" si="4"/>
        <v>321</v>
      </c>
      <c r="G42" s="149">
        <v>172</v>
      </c>
      <c r="H42" s="149">
        <v>149</v>
      </c>
      <c r="I42" s="273">
        <f t="shared" si="5"/>
        <v>330</v>
      </c>
      <c r="J42" s="149">
        <v>159</v>
      </c>
      <c r="K42" s="149">
        <v>171</v>
      </c>
      <c r="L42" s="273">
        <f t="shared" si="6"/>
        <v>312</v>
      </c>
      <c r="M42" s="149">
        <v>154</v>
      </c>
      <c r="N42" s="149">
        <v>158</v>
      </c>
      <c r="O42" s="149">
        <v>24</v>
      </c>
    </row>
    <row r="43" spans="1:15" s="150" customFormat="1" ht="15.75" customHeight="1">
      <c r="A43" s="143"/>
      <c r="B43" s="145" t="s">
        <v>99</v>
      </c>
      <c r="C43" s="272">
        <f t="shared" si="3"/>
        <v>187</v>
      </c>
      <c r="D43" s="273">
        <f t="shared" si="1"/>
        <v>104</v>
      </c>
      <c r="E43" s="273">
        <f t="shared" si="2"/>
        <v>83</v>
      </c>
      <c r="F43" s="273">
        <f t="shared" si="4"/>
        <v>53</v>
      </c>
      <c r="G43" s="149">
        <v>30</v>
      </c>
      <c r="H43" s="149">
        <v>23</v>
      </c>
      <c r="I43" s="273">
        <f t="shared" si="5"/>
        <v>71</v>
      </c>
      <c r="J43" s="149">
        <v>37</v>
      </c>
      <c r="K43" s="149">
        <v>34</v>
      </c>
      <c r="L43" s="273">
        <f t="shared" si="6"/>
        <v>63</v>
      </c>
      <c r="M43" s="149">
        <v>37</v>
      </c>
      <c r="N43" s="149">
        <v>26</v>
      </c>
      <c r="O43" s="149">
        <v>8</v>
      </c>
    </row>
    <row r="44" spans="1:15" s="148" customFormat="1" ht="19.5" customHeight="1">
      <c r="A44" s="321" t="s">
        <v>167</v>
      </c>
      <c r="B44" s="322"/>
      <c r="C44" s="270">
        <f t="shared" si="3"/>
        <v>256</v>
      </c>
      <c r="D44" s="271">
        <f t="shared" si="1"/>
        <v>136</v>
      </c>
      <c r="E44" s="271">
        <f t="shared" si="2"/>
        <v>120</v>
      </c>
      <c r="F44" s="271">
        <f t="shared" si="4"/>
        <v>88</v>
      </c>
      <c r="G44" s="271">
        <f aca="true" t="shared" si="10" ref="G44:O44">G45</f>
        <v>43</v>
      </c>
      <c r="H44" s="271">
        <f t="shared" si="10"/>
        <v>45</v>
      </c>
      <c r="I44" s="271">
        <f t="shared" si="5"/>
        <v>93</v>
      </c>
      <c r="J44" s="271">
        <f t="shared" si="10"/>
        <v>50</v>
      </c>
      <c r="K44" s="271">
        <f t="shared" si="10"/>
        <v>43</v>
      </c>
      <c r="L44" s="271">
        <f t="shared" si="6"/>
        <v>75</v>
      </c>
      <c r="M44" s="271">
        <f t="shared" si="10"/>
        <v>43</v>
      </c>
      <c r="N44" s="271">
        <f t="shared" si="10"/>
        <v>32</v>
      </c>
      <c r="O44" s="271">
        <f t="shared" si="10"/>
        <v>7</v>
      </c>
    </row>
    <row r="45" spans="1:15" s="150" customFormat="1" ht="15.75" customHeight="1">
      <c r="A45" s="143"/>
      <c r="B45" s="145" t="s">
        <v>78</v>
      </c>
      <c r="C45" s="272">
        <f t="shared" si="3"/>
        <v>256</v>
      </c>
      <c r="D45" s="273">
        <f t="shared" si="1"/>
        <v>136</v>
      </c>
      <c r="E45" s="273">
        <f t="shared" si="2"/>
        <v>120</v>
      </c>
      <c r="F45" s="273">
        <f t="shared" si="4"/>
        <v>88</v>
      </c>
      <c r="G45" s="149">
        <v>43</v>
      </c>
      <c r="H45" s="149">
        <v>45</v>
      </c>
      <c r="I45" s="273">
        <f t="shared" si="5"/>
        <v>93</v>
      </c>
      <c r="J45" s="149">
        <v>50</v>
      </c>
      <c r="K45" s="149">
        <v>43</v>
      </c>
      <c r="L45" s="273">
        <f t="shared" si="6"/>
        <v>75</v>
      </c>
      <c r="M45" s="149">
        <v>43</v>
      </c>
      <c r="N45" s="149">
        <v>32</v>
      </c>
      <c r="O45" s="149">
        <v>7</v>
      </c>
    </row>
    <row r="46" spans="1:15" s="148" customFormat="1" ht="19.5" customHeight="1">
      <c r="A46" s="321" t="s">
        <v>168</v>
      </c>
      <c r="B46" s="322"/>
      <c r="C46" s="270">
        <f t="shared" si="3"/>
        <v>1139</v>
      </c>
      <c r="D46" s="271">
        <f t="shared" si="1"/>
        <v>582</v>
      </c>
      <c r="E46" s="271">
        <f t="shared" si="2"/>
        <v>557</v>
      </c>
      <c r="F46" s="271">
        <f t="shared" si="4"/>
        <v>369</v>
      </c>
      <c r="G46" s="271">
        <f aca="true" t="shared" si="11" ref="G46:O46">SUM(G47:G48)</f>
        <v>192</v>
      </c>
      <c r="H46" s="271">
        <f t="shared" si="11"/>
        <v>177</v>
      </c>
      <c r="I46" s="271">
        <f t="shared" si="5"/>
        <v>379</v>
      </c>
      <c r="J46" s="271">
        <f t="shared" si="11"/>
        <v>201</v>
      </c>
      <c r="K46" s="271">
        <f t="shared" si="11"/>
        <v>178</v>
      </c>
      <c r="L46" s="271">
        <f t="shared" si="6"/>
        <v>391</v>
      </c>
      <c r="M46" s="271">
        <f t="shared" si="11"/>
        <v>189</v>
      </c>
      <c r="N46" s="271">
        <f t="shared" si="11"/>
        <v>202</v>
      </c>
      <c r="O46" s="271">
        <f t="shared" si="11"/>
        <v>24</v>
      </c>
    </row>
    <row r="47" spans="1:15" s="150" customFormat="1" ht="15.75" customHeight="1">
      <c r="A47" s="143"/>
      <c r="B47" s="145" t="s">
        <v>79</v>
      </c>
      <c r="C47" s="272">
        <f t="shared" si="3"/>
        <v>882</v>
      </c>
      <c r="D47" s="273">
        <f t="shared" si="1"/>
        <v>435</v>
      </c>
      <c r="E47" s="273">
        <f t="shared" si="2"/>
        <v>447</v>
      </c>
      <c r="F47" s="273">
        <f t="shared" si="4"/>
        <v>297</v>
      </c>
      <c r="G47" s="149">
        <v>146</v>
      </c>
      <c r="H47" s="149">
        <v>151</v>
      </c>
      <c r="I47" s="273">
        <f t="shared" si="5"/>
        <v>292</v>
      </c>
      <c r="J47" s="149">
        <v>153</v>
      </c>
      <c r="K47" s="149">
        <v>139</v>
      </c>
      <c r="L47" s="273">
        <f t="shared" si="6"/>
        <v>293</v>
      </c>
      <c r="M47" s="149">
        <v>136</v>
      </c>
      <c r="N47" s="149">
        <v>157</v>
      </c>
      <c r="O47" s="149">
        <v>20</v>
      </c>
    </row>
    <row r="48" spans="1:15" s="150" customFormat="1" ht="15.75" customHeight="1">
      <c r="A48" s="143"/>
      <c r="B48" s="145" t="s">
        <v>80</v>
      </c>
      <c r="C48" s="272">
        <f t="shared" si="3"/>
        <v>257</v>
      </c>
      <c r="D48" s="273">
        <f t="shared" si="1"/>
        <v>147</v>
      </c>
      <c r="E48" s="273">
        <f t="shared" si="2"/>
        <v>110</v>
      </c>
      <c r="F48" s="273">
        <f t="shared" si="4"/>
        <v>72</v>
      </c>
      <c r="G48" s="149">
        <v>46</v>
      </c>
      <c r="H48" s="149">
        <v>26</v>
      </c>
      <c r="I48" s="273">
        <f t="shared" si="5"/>
        <v>87</v>
      </c>
      <c r="J48" s="149">
        <v>48</v>
      </c>
      <c r="K48" s="149">
        <v>39</v>
      </c>
      <c r="L48" s="273">
        <f t="shared" si="6"/>
        <v>98</v>
      </c>
      <c r="M48" s="149">
        <v>53</v>
      </c>
      <c r="N48" s="149">
        <v>45</v>
      </c>
      <c r="O48" s="149">
        <v>4</v>
      </c>
    </row>
    <row r="49" spans="1:15" s="148" customFormat="1" ht="19.5" customHeight="1">
      <c r="A49" s="321" t="s">
        <v>169</v>
      </c>
      <c r="B49" s="322"/>
      <c r="C49" s="270">
        <f t="shared" si="3"/>
        <v>1895</v>
      </c>
      <c r="D49" s="271">
        <f t="shared" si="1"/>
        <v>967</v>
      </c>
      <c r="E49" s="271">
        <f t="shared" si="2"/>
        <v>928</v>
      </c>
      <c r="F49" s="271">
        <f t="shared" si="4"/>
        <v>644</v>
      </c>
      <c r="G49" s="271">
        <f aca="true" t="shared" si="12" ref="G49:O49">SUM(G50:G52)</f>
        <v>328</v>
      </c>
      <c r="H49" s="271">
        <f t="shared" si="12"/>
        <v>316</v>
      </c>
      <c r="I49" s="271">
        <f t="shared" si="5"/>
        <v>633</v>
      </c>
      <c r="J49" s="271">
        <f t="shared" si="12"/>
        <v>332</v>
      </c>
      <c r="K49" s="271">
        <f t="shared" si="12"/>
        <v>301</v>
      </c>
      <c r="L49" s="271">
        <f t="shared" si="6"/>
        <v>618</v>
      </c>
      <c r="M49" s="271">
        <f t="shared" si="12"/>
        <v>307</v>
      </c>
      <c r="N49" s="271">
        <f t="shared" si="12"/>
        <v>311</v>
      </c>
      <c r="O49" s="271">
        <f t="shared" si="12"/>
        <v>57</v>
      </c>
    </row>
    <row r="50" spans="1:15" s="150" customFormat="1" ht="15.75" customHeight="1">
      <c r="A50" s="143"/>
      <c r="B50" s="145" t="s">
        <v>81</v>
      </c>
      <c r="C50" s="272">
        <f t="shared" si="3"/>
        <v>276</v>
      </c>
      <c r="D50" s="273">
        <f t="shared" si="1"/>
        <v>144</v>
      </c>
      <c r="E50" s="273">
        <f t="shared" si="2"/>
        <v>132</v>
      </c>
      <c r="F50" s="273">
        <f t="shared" si="4"/>
        <v>99</v>
      </c>
      <c r="G50" s="149">
        <v>48</v>
      </c>
      <c r="H50" s="149">
        <v>51</v>
      </c>
      <c r="I50" s="273">
        <f t="shared" si="5"/>
        <v>82</v>
      </c>
      <c r="J50" s="149">
        <v>41</v>
      </c>
      <c r="K50" s="149">
        <v>41</v>
      </c>
      <c r="L50" s="273">
        <f t="shared" si="6"/>
        <v>95</v>
      </c>
      <c r="M50" s="149">
        <v>55</v>
      </c>
      <c r="N50" s="149">
        <v>40</v>
      </c>
      <c r="O50" s="149">
        <v>6</v>
      </c>
    </row>
    <row r="51" spans="1:15" s="150" customFormat="1" ht="15.75" customHeight="1">
      <c r="A51" s="143"/>
      <c r="B51" s="145" t="s">
        <v>82</v>
      </c>
      <c r="C51" s="272">
        <f t="shared" si="3"/>
        <v>471</v>
      </c>
      <c r="D51" s="273">
        <f t="shared" si="1"/>
        <v>246</v>
      </c>
      <c r="E51" s="273">
        <f t="shared" si="2"/>
        <v>225</v>
      </c>
      <c r="F51" s="273">
        <f t="shared" si="4"/>
        <v>167</v>
      </c>
      <c r="G51" s="149">
        <v>88</v>
      </c>
      <c r="H51" s="149">
        <v>79</v>
      </c>
      <c r="I51" s="273">
        <f t="shared" si="5"/>
        <v>155</v>
      </c>
      <c r="J51" s="149">
        <v>80</v>
      </c>
      <c r="K51" s="149">
        <v>75</v>
      </c>
      <c r="L51" s="273">
        <f t="shared" si="6"/>
        <v>149</v>
      </c>
      <c r="M51" s="149">
        <v>78</v>
      </c>
      <c r="N51" s="149">
        <v>71</v>
      </c>
      <c r="O51" s="149">
        <v>15</v>
      </c>
    </row>
    <row r="52" spans="1:15" s="150" customFormat="1" ht="15.75" customHeight="1">
      <c r="A52" s="143"/>
      <c r="B52" s="145" t="s">
        <v>83</v>
      </c>
      <c r="C52" s="272">
        <f t="shared" si="3"/>
        <v>1148</v>
      </c>
      <c r="D52" s="273">
        <f t="shared" si="1"/>
        <v>577</v>
      </c>
      <c r="E52" s="273">
        <f t="shared" si="2"/>
        <v>571</v>
      </c>
      <c r="F52" s="273">
        <f t="shared" si="4"/>
        <v>378</v>
      </c>
      <c r="G52" s="149">
        <v>192</v>
      </c>
      <c r="H52" s="149">
        <v>186</v>
      </c>
      <c r="I52" s="273">
        <f t="shared" si="5"/>
        <v>396</v>
      </c>
      <c r="J52" s="149">
        <v>211</v>
      </c>
      <c r="K52" s="149">
        <v>185</v>
      </c>
      <c r="L52" s="273">
        <f t="shared" si="6"/>
        <v>374</v>
      </c>
      <c r="M52" s="149">
        <v>174</v>
      </c>
      <c r="N52" s="149">
        <v>200</v>
      </c>
      <c r="O52" s="149">
        <v>36</v>
      </c>
    </row>
    <row r="53" spans="1:15" s="148" customFormat="1" ht="19.5" customHeight="1">
      <c r="A53" s="321" t="s">
        <v>170</v>
      </c>
      <c r="B53" s="322"/>
      <c r="C53" s="270">
        <f t="shared" si="3"/>
        <v>1170</v>
      </c>
      <c r="D53" s="271">
        <f t="shared" si="1"/>
        <v>646</v>
      </c>
      <c r="E53" s="271">
        <f t="shared" si="2"/>
        <v>524</v>
      </c>
      <c r="F53" s="271">
        <f t="shared" si="4"/>
        <v>383</v>
      </c>
      <c r="G53" s="271">
        <f>SUM(G54:G56)</f>
        <v>212</v>
      </c>
      <c r="H53" s="271">
        <f>SUM(H54:H56)</f>
        <v>171</v>
      </c>
      <c r="I53" s="271">
        <f t="shared" si="5"/>
        <v>399</v>
      </c>
      <c r="J53" s="271">
        <f>SUM(J54:J56)</f>
        <v>233</v>
      </c>
      <c r="K53" s="271">
        <f>SUM(K54:K56)</f>
        <v>166</v>
      </c>
      <c r="L53" s="271">
        <f t="shared" si="6"/>
        <v>388</v>
      </c>
      <c r="M53" s="271">
        <f>SUM(M54:M56)</f>
        <v>201</v>
      </c>
      <c r="N53" s="271">
        <f>SUM(N54:N56)</f>
        <v>187</v>
      </c>
      <c r="O53" s="271">
        <f>SUM(O54:O56)</f>
        <v>27</v>
      </c>
    </row>
    <row r="54" spans="1:15" s="150" customFormat="1" ht="15.75" customHeight="1">
      <c r="A54" s="143"/>
      <c r="B54" s="145" t="s">
        <v>84</v>
      </c>
      <c r="C54" s="272">
        <f t="shared" si="3"/>
        <v>817</v>
      </c>
      <c r="D54" s="273">
        <f t="shared" si="1"/>
        <v>442</v>
      </c>
      <c r="E54" s="273">
        <f t="shared" si="2"/>
        <v>375</v>
      </c>
      <c r="F54" s="273">
        <f t="shared" si="4"/>
        <v>267</v>
      </c>
      <c r="G54" s="149">
        <v>144</v>
      </c>
      <c r="H54" s="149">
        <v>123</v>
      </c>
      <c r="I54" s="273">
        <f t="shared" si="5"/>
        <v>265</v>
      </c>
      <c r="J54" s="149">
        <v>154</v>
      </c>
      <c r="K54" s="149">
        <v>111</v>
      </c>
      <c r="L54" s="273">
        <f t="shared" si="6"/>
        <v>285</v>
      </c>
      <c r="M54" s="149">
        <v>144</v>
      </c>
      <c r="N54" s="149">
        <v>141</v>
      </c>
      <c r="O54" s="149">
        <v>21</v>
      </c>
    </row>
    <row r="55" spans="1:15" s="150" customFormat="1" ht="15.75" customHeight="1">
      <c r="A55" s="143"/>
      <c r="B55" s="145" t="s">
        <v>85</v>
      </c>
      <c r="C55" s="272">
        <f t="shared" si="3"/>
        <v>195</v>
      </c>
      <c r="D55" s="273">
        <f t="shared" si="1"/>
        <v>112</v>
      </c>
      <c r="E55" s="273">
        <f t="shared" si="2"/>
        <v>83</v>
      </c>
      <c r="F55" s="273">
        <f t="shared" si="4"/>
        <v>67</v>
      </c>
      <c r="G55" s="149">
        <v>36</v>
      </c>
      <c r="H55" s="149">
        <v>31</v>
      </c>
      <c r="I55" s="273">
        <f t="shared" si="5"/>
        <v>67</v>
      </c>
      <c r="J55" s="149">
        <v>44</v>
      </c>
      <c r="K55" s="149">
        <v>23</v>
      </c>
      <c r="L55" s="273">
        <f t="shared" si="6"/>
        <v>61</v>
      </c>
      <c r="M55" s="149">
        <v>32</v>
      </c>
      <c r="N55" s="149">
        <v>29</v>
      </c>
      <c r="O55" s="149">
        <v>2</v>
      </c>
    </row>
    <row r="56" spans="1:15" s="150" customFormat="1" ht="15.75" customHeight="1">
      <c r="A56" s="143"/>
      <c r="B56" s="145" t="s">
        <v>86</v>
      </c>
      <c r="C56" s="272">
        <f t="shared" si="3"/>
        <v>158</v>
      </c>
      <c r="D56" s="273">
        <f t="shared" si="1"/>
        <v>92</v>
      </c>
      <c r="E56" s="273">
        <f t="shared" si="2"/>
        <v>66</v>
      </c>
      <c r="F56" s="273">
        <f t="shared" si="4"/>
        <v>49</v>
      </c>
      <c r="G56" s="149">
        <v>32</v>
      </c>
      <c r="H56" s="149">
        <v>17</v>
      </c>
      <c r="I56" s="273">
        <f t="shared" si="5"/>
        <v>67</v>
      </c>
      <c r="J56" s="149">
        <v>35</v>
      </c>
      <c r="K56" s="149">
        <v>32</v>
      </c>
      <c r="L56" s="273">
        <f t="shared" si="6"/>
        <v>42</v>
      </c>
      <c r="M56" s="149">
        <v>25</v>
      </c>
      <c r="N56" s="149">
        <v>17</v>
      </c>
      <c r="O56" s="149">
        <v>4</v>
      </c>
    </row>
    <row r="57" spans="1:15" s="151" customFormat="1" ht="19.5" customHeight="1">
      <c r="A57" s="321" t="s">
        <v>171</v>
      </c>
      <c r="B57" s="322"/>
      <c r="C57" s="274">
        <f t="shared" si="3"/>
        <v>721</v>
      </c>
      <c r="D57" s="275">
        <f t="shared" si="1"/>
        <v>370</v>
      </c>
      <c r="E57" s="275">
        <f t="shared" si="2"/>
        <v>351</v>
      </c>
      <c r="F57" s="275">
        <f t="shared" si="4"/>
        <v>209</v>
      </c>
      <c r="G57" s="275">
        <f aca="true" t="shared" si="13" ref="G57:O57">SUM(G58:G59)</f>
        <v>105</v>
      </c>
      <c r="H57" s="271">
        <f t="shared" si="13"/>
        <v>104</v>
      </c>
      <c r="I57" s="271">
        <f t="shared" si="5"/>
        <v>259</v>
      </c>
      <c r="J57" s="271">
        <f t="shared" si="13"/>
        <v>134</v>
      </c>
      <c r="K57" s="271">
        <f t="shared" si="13"/>
        <v>125</v>
      </c>
      <c r="L57" s="271">
        <f t="shared" si="6"/>
        <v>253</v>
      </c>
      <c r="M57" s="271">
        <f t="shared" si="13"/>
        <v>131</v>
      </c>
      <c r="N57" s="271">
        <f t="shared" si="13"/>
        <v>122</v>
      </c>
      <c r="O57" s="271">
        <f t="shared" si="13"/>
        <v>28</v>
      </c>
    </row>
    <row r="58" spans="1:15" s="150" customFormat="1" ht="15.75" customHeight="1">
      <c r="A58" s="143"/>
      <c r="B58" s="145" t="s">
        <v>87</v>
      </c>
      <c r="C58" s="272">
        <f t="shared" si="3"/>
        <v>184</v>
      </c>
      <c r="D58" s="273">
        <f t="shared" si="1"/>
        <v>92</v>
      </c>
      <c r="E58" s="273">
        <f t="shared" si="2"/>
        <v>92</v>
      </c>
      <c r="F58" s="273">
        <f t="shared" si="4"/>
        <v>65</v>
      </c>
      <c r="G58" s="149">
        <v>32</v>
      </c>
      <c r="H58" s="149">
        <v>33</v>
      </c>
      <c r="I58" s="273">
        <f t="shared" si="5"/>
        <v>54</v>
      </c>
      <c r="J58" s="149">
        <v>26</v>
      </c>
      <c r="K58" s="149">
        <v>28</v>
      </c>
      <c r="L58" s="273">
        <f t="shared" si="6"/>
        <v>65</v>
      </c>
      <c r="M58" s="149">
        <v>34</v>
      </c>
      <c r="N58" s="149">
        <v>31</v>
      </c>
      <c r="O58" s="149">
        <v>5</v>
      </c>
    </row>
    <row r="59" spans="1:15" s="153" customFormat="1" ht="15.75" customHeight="1">
      <c r="A59" s="143"/>
      <c r="B59" s="145" t="s">
        <v>101</v>
      </c>
      <c r="C59" s="272">
        <f t="shared" si="3"/>
        <v>537</v>
      </c>
      <c r="D59" s="273">
        <f t="shared" si="1"/>
        <v>278</v>
      </c>
      <c r="E59" s="273">
        <f t="shared" si="2"/>
        <v>259</v>
      </c>
      <c r="F59" s="273">
        <f t="shared" si="4"/>
        <v>144</v>
      </c>
      <c r="G59" s="149">
        <v>73</v>
      </c>
      <c r="H59" s="149">
        <v>71</v>
      </c>
      <c r="I59" s="273">
        <f t="shared" si="5"/>
        <v>205</v>
      </c>
      <c r="J59" s="149">
        <v>108</v>
      </c>
      <c r="K59" s="149">
        <v>97</v>
      </c>
      <c r="L59" s="273">
        <f t="shared" si="6"/>
        <v>188</v>
      </c>
      <c r="M59" s="149">
        <v>97</v>
      </c>
      <c r="N59" s="149">
        <v>91</v>
      </c>
      <c r="O59" s="149">
        <v>23</v>
      </c>
    </row>
    <row r="60" spans="1:15" s="148" customFormat="1" ht="19.5" customHeight="1">
      <c r="A60" s="321" t="s">
        <v>182</v>
      </c>
      <c r="B60" s="362"/>
      <c r="C60" s="270">
        <f t="shared" si="3"/>
        <v>887</v>
      </c>
      <c r="D60" s="271">
        <f t="shared" si="1"/>
        <v>449</v>
      </c>
      <c r="E60" s="271">
        <f t="shared" si="2"/>
        <v>438</v>
      </c>
      <c r="F60" s="271">
        <f t="shared" si="4"/>
        <v>298</v>
      </c>
      <c r="G60" s="271">
        <f aca="true" t="shared" si="14" ref="G60:O60">SUM(G61:G62)</f>
        <v>159</v>
      </c>
      <c r="H60" s="271">
        <f t="shared" si="14"/>
        <v>139</v>
      </c>
      <c r="I60" s="271">
        <f t="shared" si="5"/>
        <v>286</v>
      </c>
      <c r="J60" s="271">
        <f t="shared" si="14"/>
        <v>140</v>
      </c>
      <c r="K60" s="271">
        <f t="shared" si="14"/>
        <v>146</v>
      </c>
      <c r="L60" s="271">
        <f t="shared" si="6"/>
        <v>303</v>
      </c>
      <c r="M60" s="271">
        <f t="shared" si="14"/>
        <v>150</v>
      </c>
      <c r="N60" s="271">
        <f t="shared" si="14"/>
        <v>153</v>
      </c>
      <c r="O60" s="271">
        <f t="shared" si="14"/>
        <v>15</v>
      </c>
    </row>
    <row r="61" spans="1:15" s="150" customFormat="1" ht="15.75" customHeight="1">
      <c r="A61" s="144"/>
      <c r="B61" s="145" t="s">
        <v>88</v>
      </c>
      <c r="C61" s="272">
        <f t="shared" si="3"/>
        <v>342</v>
      </c>
      <c r="D61" s="273">
        <f aca="true" t="shared" si="15" ref="D61:D66">SUM(G61,J61,M61)</f>
        <v>170</v>
      </c>
      <c r="E61" s="273">
        <f t="shared" si="2"/>
        <v>172</v>
      </c>
      <c r="F61" s="273">
        <f t="shared" si="4"/>
        <v>106</v>
      </c>
      <c r="G61" s="149">
        <v>55</v>
      </c>
      <c r="H61" s="149">
        <v>51</v>
      </c>
      <c r="I61" s="273">
        <f t="shared" si="5"/>
        <v>116</v>
      </c>
      <c r="J61" s="149">
        <v>56</v>
      </c>
      <c r="K61" s="149">
        <v>60</v>
      </c>
      <c r="L61" s="273">
        <f t="shared" si="6"/>
        <v>120</v>
      </c>
      <c r="M61" s="149">
        <v>59</v>
      </c>
      <c r="N61" s="149">
        <v>61</v>
      </c>
      <c r="O61" s="149">
        <v>6</v>
      </c>
    </row>
    <row r="62" spans="1:15" s="150" customFormat="1" ht="15.75" customHeight="1">
      <c r="A62" s="144"/>
      <c r="B62" s="145" t="s">
        <v>159</v>
      </c>
      <c r="C62" s="272">
        <f t="shared" si="3"/>
        <v>545</v>
      </c>
      <c r="D62" s="273">
        <f t="shared" si="15"/>
        <v>279</v>
      </c>
      <c r="E62" s="273">
        <f t="shared" si="2"/>
        <v>266</v>
      </c>
      <c r="F62" s="273">
        <f t="shared" si="4"/>
        <v>192</v>
      </c>
      <c r="G62" s="149">
        <v>104</v>
      </c>
      <c r="H62" s="149">
        <v>88</v>
      </c>
      <c r="I62" s="273">
        <f t="shared" si="5"/>
        <v>170</v>
      </c>
      <c r="J62" s="149">
        <v>84</v>
      </c>
      <c r="K62" s="149">
        <v>86</v>
      </c>
      <c r="L62" s="273">
        <f t="shared" si="6"/>
        <v>183</v>
      </c>
      <c r="M62" s="149">
        <v>91</v>
      </c>
      <c r="N62" s="149">
        <v>92</v>
      </c>
      <c r="O62" s="149">
        <v>9</v>
      </c>
    </row>
    <row r="63" spans="1:15" s="148" customFormat="1" ht="19.5" customHeight="1">
      <c r="A63" s="321" t="s">
        <v>173</v>
      </c>
      <c r="B63" s="322"/>
      <c r="C63" s="270">
        <f t="shared" si="3"/>
        <v>103</v>
      </c>
      <c r="D63" s="271">
        <f t="shared" si="15"/>
        <v>56</v>
      </c>
      <c r="E63" s="271">
        <f t="shared" si="2"/>
        <v>47</v>
      </c>
      <c r="F63" s="271">
        <f t="shared" si="4"/>
        <v>31</v>
      </c>
      <c r="G63" s="271">
        <f aca="true" t="shared" si="16" ref="G63:O63">G64</f>
        <v>19</v>
      </c>
      <c r="H63" s="271">
        <f t="shared" si="16"/>
        <v>12</v>
      </c>
      <c r="I63" s="271">
        <f t="shared" si="5"/>
        <v>35</v>
      </c>
      <c r="J63" s="271">
        <f t="shared" si="16"/>
        <v>18</v>
      </c>
      <c r="K63" s="271">
        <f t="shared" si="16"/>
        <v>17</v>
      </c>
      <c r="L63" s="271">
        <f t="shared" si="6"/>
        <v>37</v>
      </c>
      <c r="M63" s="271">
        <f t="shared" si="16"/>
        <v>19</v>
      </c>
      <c r="N63" s="271">
        <f t="shared" si="16"/>
        <v>18</v>
      </c>
      <c r="O63" s="271">
        <f t="shared" si="16"/>
        <v>4</v>
      </c>
    </row>
    <row r="64" spans="1:15" s="148" customFormat="1" ht="15.75" customHeight="1">
      <c r="A64" s="144"/>
      <c r="B64" s="145" t="s">
        <v>89</v>
      </c>
      <c r="C64" s="272">
        <f t="shared" si="3"/>
        <v>103</v>
      </c>
      <c r="D64" s="273">
        <f t="shared" si="15"/>
        <v>56</v>
      </c>
      <c r="E64" s="273">
        <f t="shared" si="2"/>
        <v>47</v>
      </c>
      <c r="F64" s="273">
        <f t="shared" si="4"/>
        <v>31</v>
      </c>
      <c r="G64" s="149">
        <v>19</v>
      </c>
      <c r="H64" s="149">
        <v>12</v>
      </c>
      <c r="I64" s="273">
        <f t="shared" si="5"/>
        <v>35</v>
      </c>
      <c r="J64" s="149">
        <v>18</v>
      </c>
      <c r="K64" s="149">
        <v>17</v>
      </c>
      <c r="L64" s="273">
        <f t="shared" si="6"/>
        <v>37</v>
      </c>
      <c r="M64" s="149">
        <v>19</v>
      </c>
      <c r="N64" s="149">
        <v>18</v>
      </c>
      <c r="O64" s="149">
        <v>4</v>
      </c>
    </row>
    <row r="65" spans="1:15" s="148" customFormat="1" ht="19.5" customHeight="1">
      <c r="A65" s="321" t="s">
        <v>174</v>
      </c>
      <c r="B65" s="362"/>
      <c r="C65" s="270">
        <f t="shared" si="3"/>
        <v>270</v>
      </c>
      <c r="D65" s="271">
        <f t="shared" si="15"/>
        <v>146</v>
      </c>
      <c r="E65" s="271">
        <f t="shared" si="2"/>
        <v>124</v>
      </c>
      <c r="F65" s="271">
        <f t="shared" si="4"/>
        <v>73</v>
      </c>
      <c r="G65" s="271">
        <f aca="true" t="shared" si="17" ref="G65:O65">G66</f>
        <v>39</v>
      </c>
      <c r="H65" s="271">
        <f t="shared" si="17"/>
        <v>34</v>
      </c>
      <c r="I65" s="271">
        <f t="shared" si="5"/>
        <v>96</v>
      </c>
      <c r="J65" s="271">
        <f t="shared" si="17"/>
        <v>55</v>
      </c>
      <c r="K65" s="271">
        <f t="shared" si="17"/>
        <v>41</v>
      </c>
      <c r="L65" s="271">
        <f t="shared" si="6"/>
        <v>101</v>
      </c>
      <c r="M65" s="271">
        <f t="shared" si="17"/>
        <v>52</v>
      </c>
      <c r="N65" s="271">
        <f t="shared" si="17"/>
        <v>49</v>
      </c>
      <c r="O65" s="271">
        <f t="shared" si="17"/>
        <v>3</v>
      </c>
    </row>
    <row r="66" spans="1:15" s="148" customFormat="1" ht="15.75" customHeight="1">
      <c r="A66" s="144"/>
      <c r="B66" s="145" t="s">
        <v>160</v>
      </c>
      <c r="C66" s="272">
        <f t="shared" si="3"/>
        <v>270</v>
      </c>
      <c r="D66" s="273">
        <f t="shared" si="15"/>
        <v>146</v>
      </c>
      <c r="E66" s="273">
        <f t="shared" si="2"/>
        <v>124</v>
      </c>
      <c r="F66" s="273">
        <f t="shared" si="4"/>
        <v>73</v>
      </c>
      <c r="G66" s="149">
        <v>39</v>
      </c>
      <c r="H66" s="149">
        <v>34</v>
      </c>
      <c r="I66" s="273">
        <f t="shared" si="5"/>
        <v>96</v>
      </c>
      <c r="J66" s="149">
        <v>55</v>
      </c>
      <c r="K66" s="149">
        <v>41</v>
      </c>
      <c r="L66" s="273">
        <f t="shared" si="6"/>
        <v>101</v>
      </c>
      <c r="M66" s="149">
        <v>52</v>
      </c>
      <c r="N66" s="149">
        <v>49</v>
      </c>
      <c r="O66" s="149">
        <v>3</v>
      </c>
    </row>
    <row r="67" spans="1:15" ht="15.75" customHeight="1">
      <c r="A67" s="70"/>
      <c r="B67" s="7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 ht="13.5" customHeight="1">
      <c r="B68" s="92"/>
      <c r="C68" s="92"/>
      <c r="D68" s="92"/>
      <c r="E68" s="92"/>
      <c r="F68" s="92"/>
      <c r="G68" s="92"/>
      <c r="H68" s="93"/>
      <c r="I68" s="93"/>
      <c r="J68" s="93"/>
      <c r="K68" s="93"/>
      <c r="L68" s="93"/>
      <c r="M68" s="93"/>
      <c r="N68" s="93"/>
      <c r="O68" s="93"/>
    </row>
    <row r="69" spans="2:7" ht="13.5" customHeight="1">
      <c r="B69" s="92"/>
      <c r="C69" s="92"/>
      <c r="D69" s="92"/>
      <c r="E69" s="92"/>
      <c r="F69" s="5"/>
      <c r="G69" s="5"/>
    </row>
    <row r="70" spans="2:5" ht="13.5" customHeight="1">
      <c r="B70" s="93"/>
      <c r="C70" s="93"/>
      <c r="D70" s="93"/>
      <c r="E70" s="93"/>
    </row>
    <row r="71" spans="1:15" s="76" customFormat="1" ht="13.5" customHeight="1">
      <c r="A71" s="8"/>
      <c r="B71" s="93"/>
      <c r="C71" s="93"/>
      <c r="D71" s="93"/>
      <c r="E71" s="93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5" ht="13.5" customHeight="1">
      <c r="B72" s="93"/>
      <c r="C72" s="93"/>
      <c r="D72" s="93"/>
      <c r="E72" s="93"/>
    </row>
    <row r="73" spans="1:15" s="77" customFormat="1" ht="13.5" customHeight="1">
      <c r="A73" s="8"/>
      <c r="B73" s="93"/>
      <c r="C73" s="93"/>
      <c r="D73" s="93"/>
      <c r="E73" s="93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5" ht="13.5" customHeight="1">
      <c r="B74" s="93"/>
      <c r="C74" s="93"/>
      <c r="D74" s="93"/>
      <c r="E74" s="93"/>
    </row>
    <row r="75" spans="2:5" ht="13.5" customHeight="1">
      <c r="B75" s="93"/>
      <c r="C75" s="93"/>
      <c r="D75" s="93"/>
      <c r="E75" s="93"/>
    </row>
    <row r="76" spans="2:5" ht="13.5" customHeight="1">
      <c r="B76" s="93"/>
      <c r="C76" s="93"/>
      <c r="D76" s="93"/>
      <c r="E76" s="93"/>
    </row>
    <row r="77" spans="1:15" s="5" customFormat="1" ht="13.5" customHeight="1">
      <c r="A77" s="8"/>
      <c r="B77" s="93"/>
      <c r="C77" s="93"/>
      <c r="D77" s="93"/>
      <c r="E77" s="93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s="5" customFormat="1" ht="13.5" customHeight="1">
      <c r="A78" s="8"/>
      <c r="B78" s="93"/>
      <c r="C78" s="93"/>
      <c r="D78" s="93"/>
      <c r="E78" s="93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5" ht="13.5" customHeight="1">
      <c r="B79" s="93"/>
      <c r="C79" s="93"/>
      <c r="D79" s="93"/>
      <c r="E79" s="93"/>
    </row>
    <row r="80" spans="2:5" ht="13.5" customHeight="1">
      <c r="B80" s="93"/>
      <c r="C80" s="93"/>
      <c r="D80" s="93"/>
      <c r="E80" s="93"/>
    </row>
    <row r="81" spans="2:5" ht="13.5" customHeight="1">
      <c r="B81" s="93"/>
      <c r="C81" s="93"/>
      <c r="D81" s="93"/>
      <c r="E81" s="93"/>
    </row>
    <row r="82" spans="2:5" ht="13.5" customHeight="1">
      <c r="B82" s="93"/>
      <c r="C82" s="93"/>
      <c r="D82" s="93"/>
      <c r="E82" s="93"/>
    </row>
  </sheetData>
  <sheetProtection/>
  <mergeCells count="30">
    <mergeCell ref="D4:D5"/>
    <mergeCell ref="F4:H5"/>
    <mergeCell ref="I4:K5"/>
    <mergeCell ref="L4:N5"/>
    <mergeCell ref="D6:D7"/>
    <mergeCell ref="E6:E7"/>
    <mergeCell ref="F6:F7"/>
    <mergeCell ref="G6:G7"/>
    <mergeCell ref="H6:H7"/>
    <mergeCell ref="M6:M7"/>
    <mergeCell ref="A44:B44"/>
    <mergeCell ref="N6:N7"/>
    <mergeCell ref="A53:B53"/>
    <mergeCell ref="A57:B57"/>
    <mergeCell ref="A16:B16"/>
    <mergeCell ref="A36:B36"/>
    <mergeCell ref="K6:K7"/>
    <mergeCell ref="L6:L7"/>
    <mergeCell ref="C6:C7"/>
    <mergeCell ref="I6:I7"/>
    <mergeCell ref="A1:O1"/>
    <mergeCell ref="O4:O7"/>
    <mergeCell ref="A39:B39"/>
    <mergeCell ref="A4:B7"/>
    <mergeCell ref="J6:J7"/>
    <mergeCell ref="A65:B65"/>
    <mergeCell ref="A63:B63"/>
    <mergeCell ref="A60:B60"/>
    <mergeCell ref="A46:B46"/>
    <mergeCell ref="A49:B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O77"/>
  <sheetViews>
    <sheetView showGridLines="0" zoomScalePageLayoutView="0" workbookViewId="0" topLeftCell="A1">
      <pane xSplit="2" ySplit="7" topLeftCell="C8" activePane="bottomRight" state="frozen"/>
      <selection pane="topLeft" activeCell="C11" sqref="C11:O11"/>
      <selection pane="topRight" activeCell="C11" sqref="C11:O11"/>
      <selection pane="bottomLeft" activeCell="C11" sqref="C11:O11"/>
      <selection pane="bottomRight" activeCell="Q31" sqref="Q31"/>
    </sheetView>
  </sheetViews>
  <sheetFormatPr defaultColWidth="8.75" defaultRowHeight="13.5" customHeight="1"/>
  <cols>
    <col min="1" max="1" width="1.328125" style="8" customWidth="1"/>
    <col min="2" max="2" width="8.75" style="8" customWidth="1"/>
    <col min="3" max="15" width="6.58203125" style="8" customWidth="1"/>
    <col min="16" max="16384" width="8.75" style="8" customWidth="1"/>
  </cols>
  <sheetData>
    <row r="1" spans="1:15" ht="15.75" customHeight="1">
      <c r="A1" s="356" t="s">
        <v>256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</row>
    <row r="2" spans="1:15" ht="15.75" customHeight="1">
      <c r="A2" s="66"/>
      <c r="B2" s="66"/>
      <c r="C2" s="66"/>
      <c r="D2" s="66"/>
      <c r="E2" s="66"/>
      <c r="F2" s="67"/>
      <c r="G2" s="67"/>
      <c r="H2" s="67"/>
      <c r="I2" s="67"/>
      <c r="J2" s="67"/>
      <c r="K2" s="67"/>
      <c r="L2" s="67"/>
      <c r="M2" s="68"/>
      <c r="N2" s="67"/>
      <c r="O2" s="67"/>
    </row>
    <row r="3" spans="1:15" ht="15.75" customHeight="1">
      <c r="A3" s="68" t="s">
        <v>151</v>
      </c>
      <c r="D3" s="69"/>
      <c r="F3" s="70"/>
      <c r="G3" s="69"/>
      <c r="H3" s="69"/>
      <c r="I3" s="69"/>
      <c r="J3" s="69"/>
      <c r="K3" s="69"/>
      <c r="L3" s="69"/>
      <c r="M3" s="70"/>
      <c r="N3" s="69"/>
      <c r="O3" s="72" t="s">
        <v>0</v>
      </c>
    </row>
    <row r="4" spans="1:15" ht="15.75" customHeight="1">
      <c r="A4" s="336" t="s">
        <v>235</v>
      </c>
      <c r="B4" s="331"/>
      <c r="C4" s="218"/>
      <c r="D4" s="364" t="s">
        <v>3</v>
      </c>
      <c r="E4" s="219"/>
      <c r="F4" s="366" t="s">
        <v>177</v>
      </c>
      <c r="G4" s="364"/>
      <c r="H4" s="367"/>
      <c r="I4" s="366" t="s">
        <v>178</v>
      </c>
      <c r="J4" s="364"/>
      <c r="K4" s="367"/>
      <c r="L4" s="366" t="s">
        <v>176</v>
      </c>
      <c r="M4" s="364"/>
      <c r="N4" s="367"/>
      <c r="O4" s="357" t="s">
        <v>192</v>
      </c>
    </row>
    <row r="5" spans="1:15" ht="15.75" customHeight="1">
      <c r="A5" s="327"/>
      <c r="B5" s="337"/>
      <c r="C5" s="220"/>
      <c r="D5" s="365"/>
      <c r="E5" s="221"/>
      <c r="F5" s="368"/>
      <c r="G5" s="365"/>
      <c r="H5" s="369"/>
      <c r="I5" s="368"/>
      <c r="J5" s="365"/>
      <c r="K5" s="369"/>
      <c r="L5" s="368"/>
      <c r="M5" s="365"/>
      <c r="N5" s="369"/>
      <c r="O5" s="358"/>
    </row>
    <row r="6" spans="1:15" ht="15.75" customHeight="1">
      <c r="A6" s="327"/>
      <c r="B6" s="337"/>
      <c r="C6" s="360" t="s">
        <v>3</v>
      </c>
      <c r="D6" s="360" t="s">
        <v>1</v>
      </c>
      <c r="E6" s="360" t="s">
        <v>2</v>
      </c>
      <c r="F6" s="360" t="s">
        <v>3</v>
      </c>
      <c r="G6" s="360" t="s">
        <v>1</v>
      </c>
      <c r="H6" s="360" t="s">
        <v>2</v>
      </c>
      <c r="I6" s="360" t="s">
        <v>3</v>
      </c>
      <c r="J6" s="360" t="s">
        <v>1</v>
      </c>
      <c r="K6" s="360" t="s">
        <v>2</v>
      </c>
      <c r="L6" s="360" t="s">
        <v>3</v>
      </c>
      <c r="M6" s="360" t="s">
        <v>1</v>
      </c>
      <c r="N6" s="360" t="s">
        <v>2</v>
      </c>
      <c r="O6" s="358"/>
    </row>
    <row r="7" spans="1:15" ht="15.75" customHeight="1">
      <c r="A7" s="329"/>
      <c r="B7" s="332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59"/>
    </row>
    <row r="8" spans="1:15" ht="10.5" customHeight="1">
      <c r="A8" s="5"/>
      <c r="B8" s="73"/>
      <c r="C8" s="218"/>
      <c r="D8" s="71"/>
      <c r="E8" s="71"/>
      <c r="F8" s="71"/>
      <c r="G8" s="91"/>
      <c r="H8" s="91"/>
      <c r="I8" s="71"/>
      <c r="J8" s="91"/>
      <c r="K8" s="91"/>
      <c r="L8" s="71"/>
      <c r="M8" s="91"/>
      <c r="N8" s="91"/>
      <c r="O8" s="91"/>
    </row>
    <row r="9" spans="1:15" ht="15.75" customHeight="1">
      <c r="A9" s="91"/>
      <c r="B9" s="113" t="s">
        <v>301</v>
      </c>
      <c r="C9" s="261">
        <f>SUM(D9:E9)</f>
        <v>56566</v>
      </c>
      <c r="D9" s="91">
        <f>SUM(G9,J9,M9)</f>
        <v>29095</v>
      </c>
      <c r="E9" s="91">
        <f>SUM(H9,K9,N9)</f>
        <v>27471</v>
      </c>
      <c r="F9" s="91">
        <f>SUM(G9:H9)</f>
        <v>19207</v>
      </c>
      <c r="G9" s="91">
        <v>9931</v>
      </c>
      <c r="H9" s="91">
        <v>9276</v>
      </c>
      <c r="I9" s="91">
        <f>SUM(J9:K9)</f>
        <v>18936</v>
      </c>
      <c r="J9" s="91">
        <v>9734</v>
      </c>
      <c r="K9" s="91">
        <v>9202</v>
      </c>
      <c r="L9" s="91">
        <f>SUM(M9:N9)</f>
        <v>18423</v>
      </c>
      <c r="M9" s="91">
        <v>9430</v>
      </c>
      <c r="N9" s="91">
        <v>8993</v>
      </c>
      <c r="O9" s="91">
        <v>1138</v>
      </c>
    </row>
    <row r="10" spans="1:15" s="76" customFormat="1" ht="15.75" customHeight="1">
      <c r="A10" s="262"/>
      <c r="B10" s="263" t="s">
        <v>315</v>
      </c>
      <c r="C10" s="264">
        <f aca="true" t="shared" si="0" ref="C10:O10">SUM(C12,C32,C35,C40,C42,C45,C49,C53,C56,C59,C61)</f>
        <v>56909</v>
      </c>
      <c r="D10" s="265">
        <f t="shared" si="0"/>
        <v>29286</v>
      </c>
      <c r="E10" s="265">
        <f t="shared" si="0"/>
        <v>27623</v>
      </c>
      <c r="F10" s="265">
        <f t="shared" si="0"/>
        <v>18849</v>
      </c>
      <c r="G10" s="265">
        <f t="shared" si="0"/>
        <v>9651</v>
      </c>
      <c r="H10" s="265">
        <f t="shared" si="0"/>
        <v>9198</v>
      </c>
      <c r="I10" s="265">
        <f t="shared" si="0"/>
        <v>19146</v>
      </c>
      <c r="J10" s="265">
        <f t="shared" si="0"/>
        <v>9908</v>
      </c>
      <c r="K10" s="265">
        <f t="shared" si="0"/>
        <v>9238</v>
      </c>
      <c r="L10" s="265">
        <f t="shared" si="0"/>
        <v>18914</v>
      </c>
      <c r="M10" s="265">
        <f t="shared" si="0"/>
        <v>9727</v>
      </c>
      <c r="N10" s="265">
        <f t="shared" si="0"/>
        <v>9187</v>
      </c>
      <c r="O10" s="265">
        <f t="shared" si="0"/>
        <v>1220</v>
      </c>
    </row>
    <row r="11" spans="1:15" s="127" customFormat="1" ht="10.5" customHeight="1">
      <c r="A11" s="126"/>
      <c r="B11" s="125"/>
      <c r="C11" s="266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s="150" customFormat="1" ht="19.5" customHeight="1">
      <c r="A12" s="321" t="s">
        <v>163</v>
      </c>
      <c r="B12" s="363"/>
      <c r="C12" s="270">
        <f>D12+E12</f>
        <v>48023</v>
      </c>
      <c r="D12" s="271">
        <f>SUM(G12,J12,M12)</f>
        <v>24687</v>
      </c>
      <c r="E12" s="271">
        <f>SUM(H12,K12,N12)</f>
        <v>23336</v>
      </c>
      <c r="F12" s="271">
        <f>G12+H12</f>
        <v>15945</v>
      </c>
      <c r="G12" s="271">
        <f>SUM(G14:G31)</f>
        <v>8129</v>
      </c>
      <c r="H12" s="271">
        <f>SUM(H14:H31)</f>
        <v>7816</v>
      </c>
      <c r="I12" s="271">
        <f>J12+K12</f>
        <v>16101</v>
      </c>
      <c r="J12" s="271">
        <f>SUM(J14:J31)</f>
        <v>8307</v>
      </c>
      <c r="K12" s="271">
        <f>SUM(K14:K31)</f>
        <v>7794</v>
      </c>
      <c r="L12" s="271">
        <f>M12+N12</f>
        <v>15977</v>
      </c>
      <c r="M12" s="271">
        <f>SUM(M14:M31)</f>
        <v>8251</v>
      </c>
      <c r="N12" s="271">
        <f>SUM(N14:N31)</f>
        <v>7726</v>
      </c>
      <c r="O12" s="271">
        <f>SUM(O14:O31)</f>
        <v>997</v>
      </c>
    </row>
    <row r="13" spans="1:15" s="150" customFormat="1" ht="15" customHeight="1">
      <c r="A13" s="135"/>
      <c r="B13" s="254" t="s">
        <v>164</v>
      </c>
      <c r="C13" s="270">
        <f aca="true" t="shared" si="1" ref="C13:C62">D13+E13</f>
        <v>25411</v>
      </c>
      <c r="D13" s="271">
        <f aca="true" t="shared" si="2" ref="D13:E62">SUM(G13,J13,M13)</f>
        <v>13063</v>
      </c>
      <c r="E13" s="271">
        <f t="shared" si="2"/>
        <v>12348</v>
      </c>
      <c r="F13" s="271">
        <f aca="true" t="shared" si="3" ref="F13:F62">G13+H13</f>
        <v>8597</v>
      </c>
      <c r="G13" s="271">
        <f aca="true" t="shared" si="4" ref="G13:O13">SUM(G14:G18)</f>
        <v>4367</v>
      </c>
      <c r="H13" s="271">
        <f t="shared" si="4"/>
        <v>4230</v>
      </c>
      <c r="I13" s="271">
        <f aca="true" t="shared" si="5" ref="I13:I62">J13+K13</f>
        <v>8503</v>
      </c>
      <c r="J13" s="271">
        <f t="shared" si="4"/>
        <v>4420</v>
      </c>
      <c r="K13" s="271">
        <f t="shared" si="4"/>
        <v>4083</v>
      </c>
      <c r="L13" s="271">
        <f aca="true" t="shared" si="6" ref="L13:L62">M13+N13</f>
        <v>8311</v>
      </c>
      <c r="M13" s="271">
        <f t="shared" si="4"/>
        <v>4276</v>
      </c>
      <c r="N13" s="271">
        <f t="shared" si="4"/>
        <v>4035</v>
      </c>
      <c r="O13" s="271">
        <f t="shared" si="4"/>
        <v>465</v>
      </c>
    </row>
    <row r="14" spans="1:15" s="150" customFormat="1" ht="15" customHeight="1">
      <c r="A14" s="146"/>
      <c r="B14" s="147" t="s">
        <v>63</v>
      </c>
      <c r="C14" s="272">
        <f t="shared" si="1"/>
        <v>6540</v>
      </c>
      <c r="D14" s="273">
        <f>SUM(G14,J14,M14)</f>
        <v>3420</v>
      </c>
      <c r="E14" s="273">
        <f>SUM(H14,K14,N14)</f>
        <v>3120</v>
      </c>
      <c r="F14" s="273">
        <f t="shared" si="3"/>
        <v>2162</v>
      </c>
      <c r="G14" s="149">
        <v>1117</v>
      </c>
      <c r="H14" s="149">
        <v>1045</v>
      </c>
      <c r="I14" s="273">
        <f t="shared" si="5"/>
        <v>2209</v>
      </c>
      <c r="J14" s="149">
        <v>1154</v>
      </c>
      <c r="K14" s="149">
        <v>1055</v>
      </c>
      <c r="L14" s="273">
        <f t="shared" si="6"/>
        <v>2169</v>
      </c>
      <c r="M14" s="149">
        <v>1149</v>
      </c>
      <c r="N14" s="149">
        <v>1020</v>
      </c>
      <c r="O14" s="149">
        <v>126</v>
      </c>
    </row>
    <row r="15" spans="1:15" s="148" customFormat="1" ht="15" customHeight="1">
      <c r="A15" s="146"/>
      <c r="B15" s="147" t="s">
        <v>64</v>
      </c>
      <c r="C15" s="272">
        <f t="shared" si="1"/>
        <v>4821</v>
      </c>
      <c r="D15" s="273">
        <f t="shared" si="2"/>
        <v>2430</v>
      </c>
      <c r="E15" s="273">
        <f t="shared" si="2"/>
        <v>2391</v>
      </c>
      <c r="F15" s="273">
        <f t="shared" si="3"/>
        <v>1616</v>
      </c>
      <c r="G15" s="149">
        <v>808</v>
      </c>
      <c r="H15" s="149">
        <v>808</v>
      </c>
      <c r="I15" s="273">
        <f t="shared" si="5"/>
        <v>1649</v>
      </c>
      <c r="J15" s="149">
        <v>856</v>
      </c>
      <c r="K15" s="149">
        <v>793</v>
      </c>
      <c r="L15" s="273">
        <f t="shared" si="6"/>
        <v>1556</v>
      </c>
      <c r="M15" s="149">
        <v>766</v>
      </c>
      <c r="N15" s="149">
        <v>790</v>
      </c>
      <c r="O15" s="149">
        <v>93</v>
      </c>
    </row>
    <row r="16" spans="1:15" s="148" customFormat="1" ht="15" customHeight="1">
      <c r="A16" s="146"/>
      <c r="B16" s="147" t="s">
        <v>65</v>
      </c>
      <c r="C16" s="272">
        <f t="shared" si="1"/>
        <v>3042</v>
      </c>
      <c r="D16" s="273">
        <f t="shared" si="2"/>
        <v>1535</v>
      </c>
      <c r="E16" s="273">
        <f t="shared" si="2"/>
        <v>1507</v>
      </c>
      <c r="F16" s="273">
        <f t="shared" si="3"/>
        <v>1070</v>
      </c>
      <c r="G16" s="149">
        <v>524</v>
      </c>
      <c r="H16" s="149">
        <v>546</v>
      </c>
      <c r="I16" s="273">
        <f t="shared" si="5"/>
        <v>989</v>
      </c>
      <c r="J16" s="149">
        <v>506</v>
      </c>
      <c r="K16" s="149">
        <v>483</v>
      </c>
      <c r="L16" s="273">
        <f t="shared" si="6"/>
        <v>983</v>
      </c>
      <c r="M16" s="149">
        <v>505</v>
      </c>
      <c r="N16" s="149">
        <v>478</v>
      </c>
      <c r="O16" s="149">
        <v>41</v>
      </c>
    </row>
    <row r="17" spans="1:15" s="150" customFormat="1" ht="15" customHeight="1">
      <c r="A17" s="146"/>
      <c r="B17" s="147" t="s">
        <v>66</v>
      </c>
      <c r="C17" s="272">
        <f t="shared" si="1"/>
        <v>5667</v>
      </c>
      <c r="D17" s="273">
        <f t="shared" si="2"/>
        <v>2918</v>
      </c>
      <c r="E17" s="273">
        <f t="shared" si="2"/>
        <v>2749</v>
      </c>
      <c r="F17" s="273">
        <f t="shared" si="3"/>
        <v>1929</v>
      </c>
      <c r="G17" s="149">
        <v>1004</v>
      </c>
      <c r="H17" s="149">
        <v>925</v>
      </c>
      <c r="I17" s="273">
        <f t="shared" si="5"/>
        <v>1888</v>
      </c>
      <c r="J17" s="149">
        <v>971</v>
      </c>
      <c r="K17" s="149">
        <v>917</v>
      </c>
      <c r="L17" s="273">
        <f t="shared" si="6"/>
        <v>1850</v>
      </c>
      <c r="M17" s="149">
        <v>943</v>
      </c>
      <c r="N17" s="149">
        <v>907</v>
      </c>
      <c r="O17" s="149">
        <v>110</v>
      </c>
    </row>
    <row r="18" spans="1:15" s="150" customFormat="1" ht="15" customHeight="1">
      <c r="A18" s="146"/>
      <c r="B18" s="147" t="s">
        <v>67</v>
      </c>
      <c r="C18" s="272">
        <f t="shared" si="1"/>
        <v>5341</v>
      </c>
      <c r="D18" s="273">
        <f t="shared" si="2"/>
        <v>2760</v>
      </c>
      <c r="E18" s="273">
        <f t="shared" si="2"/>
        <v>2581</v>
      </c>
      <c r="F18" s="273">
        <f t="shared" si="3"/>
        <v>1820</v>
      </c>
      <c r="G18" s="149">
        <v>914</v>
      </c>
      <c r="H18" s="149">
        <v>906</v>
      </c>
      <c r="I18" s="273">
        <f t="shared" si="5"/>
        <v>1768</v>
      </c>
      <c r="J18" s="149">
        <v>933</v>
      </c>
      <c r="K18" s="149">
        <v>835</v>
      </c>
      <c r="L18" s="273">
        <f t="shared" si="6"/>
        <v>1753</v>
      </c>
      <c r="M18" s="149">
        <v>913</v>
      </c>
      <c r="N18" s="149">
        <v>840</v>
      </c>
      <c r="O18" s="149">
        <v>95</v>
      </c>
    </row>
    <row r="19" spans="1:15" s="150" customFormat="1" ht="15" customHeight="1">
      <c r="A19" s="146"/>
      <c r="B19" s="145" t="s">
        <v>68</v>
      </c>
      <c r="C19" s="272">
        <f t="shared" si="1"/>
        <v>3335</v>
      </c>
      <c r="D19" s="273">
        <f t="shared" si="2"/>
        <v>1706</v>
      </c>
      <c r="E19" s="273">
        <f t="shared" si="2"/>
        <v>1629</v>
      </c>
      <c r="F19" s="273">
        <f t="shared" si="3"/>
        <v>1099</v>
      </c>
      <c r="G19" s="149">
        <v>552</v>
      </c>
      <c r="H19" s="149">
        <v>547</v>
      </c>
      <c r="I19" s="273">
        <f t="shared" si="5"/>
        <v>1125</v>
      </c>
      <c r="J19" s="149">
        <v>582</v>
      </c>
      <c r="K19" s="149">
        <v>543</v>
      </c>
      <c r="L19" s="273">
        <f t="shared" si="6"/>
        <v>1111</v>
      </c>
      <c r="M19" s="149">
        <v>572</v>
      </c>
      <c r="N19" s="149">
        <v>539</v>
      </c>
      <c r="O19" s="149">
        <v>70</v>
      </c>
    </row>
    <row r="20" spans="1:15" s="150" customFormat="1" ht="15" customHeight="1">
      <c r="A20" s="146"/>
      <c r="B20" s="145" t="s">
        <v>153</v>
      </c>
      <c r="C20" s="272">
        <f t="shared" si="1"/>
        <v>1197</v>
      </c>
      <c r="D20" s="273">
        <f t="shared" si="2"/>
        <v>613</v>
      </c>
      <c r="E20" s="273">
        <f t="shared" si="2"/>
        <v>584</v>
      </c>
      <c r="F20" s="273">
        <f t="shared" si="3"/>
        <v>397</v>
      </c>
      <c r="G20" s="149">
        <v>200</v>
      </c>
      <c r="H20" s="149">
        <v>197</v>
      </c>
      <c r="I20" s="273">
        <f t="shared" si="5"/>
        <v>402</v>
      </c>
      <c r="J20" s="149">
        <v>203</v>
      </c>
      <c r="K20" s="149">
        <v>199</v>
      </c>
      <c r="L20" s="273">
        <f t="shared" si="6"/>
        <v>398</v>
      </c>
      <c r="M20" s="149">
        <v>210</v>
      </c>
      <c r="N20" s="149">
        <v>188</v>
      </c>
      <c r="O20" s="149">
        <v>28</v>
      </c>
    </row>
    <row r="21" spans="1:15" s="150" customFormat="1" ht="15" customHeight="1">
      <c r="A21" s="146"/>
      <c r="B21" s="145" t="s">
        <v>69</v>
      </c>
      <c r="C21" s="272">
        <f t="shared" si="1"/>
        <v>1310</v>
      </c>
      <c r="D21" s="273">
        <f t="shared" si="2"/>
        <v>672</v>
      </c>
      <c r="E21" s="273">
        <f t="shared" si="2"/>
        <v>638</v>
      </c>
      <c r="F21" s="273">
        <f t="shared" si="3"/>
        <v>437</v>
      </c>
      <c r="G21" s="149">
        <v>221</v>
      </c>
      <c r="H21" s="149">
        <v>216</v>
      </c>
      <c r="I21" s="273">
        <f t="shared" si="5"/>
        <v>440</v>
      </c>
      <c r="J21" s="149">
        <v>236</v>
      </c>
      <c r="K21" s="149">
        <v>204</v>
      </c>
      <c r="L21" s="273">
        <f t="shared" si="6"/>
        <v>433</v>
      </c>
      <c r="M21" s="149">
        <v>215</v>
      </c>
      <c r="N21" s="149">
        <v>218</v>
      </c>
      <c r="O21" s="149">
        <v>24</v>
      </c>
    </row>
    <row r="22" spans="1:15" s="150" customFormat="1" ht="15" customHeight="1">
      <c r="A22" s="146"/>
      <c r="B22" s="145" t="s">
        <v>70</v>
      </c>
      <c r="C22" s="272">
        <f t="shared" si="1"/>
        <v>830</v>
      </c>
      <c r="D22" s="273">
        <f t="shared" si="2"/>
        <v>439</v>
      </c>
      <c r="E22" s="273">
        <f t="shared" si="2"/>
        <v>391</v>
      </c>
      <c r="F22" s="273">
        <f t="shared" si="3"/>
        <v>257</v>
      </c>
      <c r="G22" s="149">
        <v>139</v>
      </c>
      <c r="H22" s="149">
        <v>118</v>
      </c>
      <c r="I22" s="273">
        <f t="shared" si="5"/>
        <v>278</v>
      </c>
      <c r="J22" s="149">
        <v>141</v>
      </c>
      <c r="K22" s="149">
        <v>137</v>
      </c>
      <c r="L22" s="273">
        <f t="shared" si="6"/>
        <v>295</v>
      </c>
      <c r="M22" s="149">
        <v>159</v>
      </c>
      <c r="N22" s="149">
        <v>136</v>
      </c>
      <c r="O22" s="149">
        <v>26</v>
      </c>
    </row>
    <row r="23" spans="1:15" s="150" customFormat="1" ht="15" customHeight="1">
      <c r="A23" s="146"/>
      <c r="B23" s="145" t="s">
        <v>71</v>
      </c>
      <c r="C23" s="272">
        <f t="shared" si="1"/>
        <v>2352</v>
      </c>
      <c r="D23" s="273">
        <f t="shared" si="2"/>
        <v>1201</v>
      </c>
      <c r="E23" s="273">
        <f t="shared" si="2"/>
        <v>1151</v>
      </c>
      <c r="F23" s="273">
        <f t="shared" si="3"/>
        <v>796</v>
      </c>
      <c r="G23" s="149">
        <v>418</v>
      </c>
      <c r="H23" s="149">
        <v>378</v>
      </c>
      <c r="I23" s="273">
        <f t="shared" si="5"/>
        <v>761</v>
      </c>
      <c r="J23" s="149">
        <v>382</v>
      </c>
      <c r="K23" s="149">
        <v>379</v>
      </c>
      <c r="L23" s="273">
        <f t="shared" si="6"/>
        <v>795</v>
      </c>
      <c r="M23" s="149">
        <v>401</v>
      </c>
      <c r="N23" s="149">
        <v>394</v>
      </c>
      <c r="O23" s="149">
        <v>34</v>
      </c>
    </row>
    <row r="24" spans="1:15" s="150" customFormat="1" ht="15" customHeight="1">
      <c r="A24" s="146"/>
      <c r="B24" s="145" t="s">
        <v>72</v>
      </c>
      <c r="C24" s="272">
        <f t="shared" si="1"/>
        <v>776</v>
      </c>
      <c r="D24" s="273">
        <f t="shared" si="2"/>
        <v>387</v>
      </c>
      <c r="E24" s="273">
        <f t="shared" si="2"/>
        <v>389</v>
      </c>
      <c r="F24" s="273">
        <f t="shared" si="3"/>
        <v>257</v>
      </c>
      <c r="G24" s="149">
        <v>125</v>
      </c>
      <c r="H24" s="149">
        <v>132</v>
      </c>
      <c r="I24" s="273">
        <f t="shared" si="5"/>
        <v>276</v>
      </c>
      <c r="J24" s="149">
        <v>137</v>
      </c>
      <c r="K24" s="149">
        <v>139</v>
      </c>
      <c r="L24" s="273">
        <f t="shared" si="6"/>
        <v>243</v>
      </c>
      <c r="M24" s="149">
        <v>125</v>
      </c>
      <c r="N24" s="149">
        <v>118</v>
      </c>
      <c r="O24" s="149">
        <v>22</v>
      </c>
    </row>
    <row r="25" spans="1:15" s="150" customFormat="1" ht="15" customHeight="1">
      <c r="A25" s="146"/>
      <c r="B25" s="145" t="s">
        <v>73</v>
      </c>
      <c r="C25" s="272">
        <f t="shared" si="1"/>
        <v>1625</v>
      </c>
      <c r="D25" s="273">
        <f t="shared" si="2"/>
        <v>834</v>
      </c>
      <c r="E25" s="273">
        <f t="shared" si="2"/>
        <v>791</v>
      </c>
      <c r="F25" s="273">
        <f t="shared" si="3"/>
        <v>528</v>
      </c>
      <c r="G25" s="149">
        <v>289</v>
      </c>
      <c r="H25" s="149">
        <v>239</v>
      </c>
      <c r="I25" s="273">
        <f t="shared" si="5"/>
        <v>519</v>
      </c>
      <c r="J25" s="149">
        <v>248</v>
      </c>
      <c r="K25" s="149">
        <v>271</v>
      </c>
      <c r="L25" s="273">
        <f t="shared" si="6"/>
        <v>578</v>
      </c>
      <c r="M25" s="149">
        <v>297</v>
      </c>
      <c r="N25" s="149">
        <v>281</v>
      </c>
      <c r="O25" s="149">
        <v>45</v>
      </c>
    </row>
    <row r="26" spans="1:15" s="150" customFormat="1" ht="15" customHeight="1">
      <c r="A26" s="146"/>
      <c r="B26" s="145" t="s">
        <v>74</v>
      </c>
      <c r="C26" s="272">
        <f t="shared" si="1"/>
        <v>1315</v>
      </c>
      <c r="D26" s="273">
        <f t="shared" si="2"/>
        <v>673</v>
      </c>
      <c r="E26" s="273">
        <f t="shared" si="2"/>
        <v>642</v>
      </c>
      <c r="F26" s="273">
        <f t="shared" si="3"/>
        <v>412</v>
      </c>
      <c r="G26" s="149">
        <v>212</v>
      </c>
      <c r="H26" s="149">
        <v>200</v>
      </c>
      <c r="I26" s="273">
        <f t="shared" si="5"/>
        <v>460</v>
      </c>
      <c r="J26" s="149">
        <v>227</v>
      </c>
      <c r="K26" s="149">
        <v>233</v>
      </c>
      <c r="L26" s="273">
        <f t="shared" si="6"/>
        <v>443</v>
      </c>
      <c r="M26" s="149">
        <v>234</v>
      </c>
      <c r="N26" s="149">
        <v>209</v>
      </c>
      <c r="O26" s="149">
        <v>37</v>
      </c>
    </row>
    <row r="27" spans="1:15" s="150" customFormat="1" ht="15" customHeight="1">
      <c r="A27" s="146"/>
      <c r="B27" s="141" t="s">
        <v>106</v>
      </c>
      <c r="C27" s="272">
        <f t="shared" si="1"/>
        <v>1924</v>
      </c>
      <c r="D27" s="273">
        <f t="shared" si="2"/>
        <v>1021</v>
      </c>
      <c r="E27" s="273">
        <f t="shared" si="2"/>
        <v>903</v>
      </c>
      <c r="F27" s="273">
        <f t="shared" si="3"/>
        <v>624</v>
      </c>
      <c r="G27" s="149">
        <v>315</v>
      </c>
      <c r="H27" s="149">
        <v>309</v>
      </c>
      <c r="I27" s="273">
        <f t="shared" si="5"/>
        <v>654</v>
      </c>
      <c r="J27" s="149">
        <v>363</v>
      </c>
      <c r="K27" s="149">
        <v>291</v>
      </c>
      <c r="L27" s="273">
        <f t="shared" si="6"/>
        <v>646</v>
      </c>
      <c r="M27" s="149">
        <v>343</v>
      </c>
      <c r="N27" s="149">
        <v>303</v>
      </c>
      <c r="O27" s="149">
        <v>51</v>
      </c>
    </row>
    <row r="28" spans="1:15" s="150" customFormat="1" ht="15" customHeight="1">
      <c r="A28" s="146"/>
      <c r="B28" s="141" t="s">
        <v>107</v>
      </c>
      <c r="C28" s="272">
        <f t="shared" si="1"/>
        <v>1356</v>
      </c>
      <c r="D28" s="273">
        <f t="shared" si="2"/>
        <v>719</v>
      </c>
      <c r="E28" s="273">
        <f t="shared" si="2"/>
        <v>637</v>
      </c>
      <c r="F28" s="273">
        <f t="shared" si="3"/>
        <v>439</v>
      </c>
      <c r="G28" s="149">
        <v>234</v>
      </c>
      <c r="H28" s="149">
        <v>205</v>
      </c>
      <c r="I28" s="273">
        <f t="shared" si="5"/>
        <v>467</v>
      </c>
      <c r="J28" s="149">
        <v>249</v>
      </c>
      <c r="K28" s="149">
        <v>218</v>
      </c>
      <c r="L28" s="273">
        <f t="shared" si="6"/>
        <v>450</v>
      </c>
      <c r="M28" s="149">
        <v>236</v>
      </c>
      <c r="N28" s="149">
        <v>214</v>
      </c>
      <c r="O28" s="149">
        <v>32</v>
      </c>
    </row>
    <row r="29" spans="1:15" s="150" customFormat="1" ht="15" customHeight="1">
      <c r="A29" s="146"/>
      <c r="B29" s="141" t="s">
        <v>108</v>
      </c>
      <c r="C29" s="272">
        <f t="shared" si="1"/>
        <v>1057</v>
      </c>
      <c r="D29" s="273">
        <f t="shared" si="2"/>
        <v>551</v>
      </c>
      <c r="E29" s="273">
        <f t="shared" si="2"/>
        <v>506</v>
      </c>
      <c r="F29" s="273">
        <f t="shared" si="3"/>
        <v>320</v>
      </c>
      <c r="G29" s="149">
        <v>171</v>
      </c>
      <c r="H29" s="149">
        <v>149</v>
      </c>
      <c r="I29" s="273">
        <f t="shared" si="5"/>
        <v>368</v>
      </c>
      <c r="J29" s="149">
        <v>189</v>
      </c>
      <c r="K29" s="149">
        <v>179</v>
      </c>
      <c r="L29" s="273">
        <f t="shared" si="6"/>
        <v>369</v>
      </c>
      <c r="M29" s="149">
        <v>191</v>
      </c>
      <c r="N29" s="149">
        <v>178</v>
      </c>
      <c r="O29" s="149">
        <v>29</v>
      </c>
    </row>
    <row r="30" spans="1:15" s="150" customFormat="1" ht="15" customHeight="1">
      <c r="A30" s="146"/>
      <c r="B30" s="141" t="s">
        <v>161</v>
      </c>
      <c r="C30" s="272">
        <f t="shared" si="1"/>
        <v>3504</v>
      </c>
      <c r="D30" s="273">
        <f t="shared" si="2"/>
        <v>1741</v>
      </c>
      <c r="E30" s="273">
        <f t="shared" si="2"/>
        <v>1763</v>
      </c>
      <c r="F30" s="273">
        <f t="shared" si="3"/>
        <v>1131</v>
      </c>
      <c r="G30" s="149">
        <v>557</v>
      </c>
      <c r="H30" s="149">
        <v>574</v>
      </c>
      <c r="I30" s="273">
        <f t="shared" si="5"/>
        <v>1172</v>
      </c>
      <c r="J30" s="149">
        <v>578</v>
      </c>
      <c r="K30" s="149">
        <v>594</v>
      </c>
      <c r="L30" s="273">
        <f t="shared" si="6"/>
        <v>1201</v>
      </c>
      <c r="M30" s="149">
        <v>606</v>
      </c>
      <c r="N30" s="149">
        <v>595</v>
      </c>
      <c r="O30" s="149">
        <v>100</v>
      </c>
    </row>
    <row r="31" spans="1:15" s="148" customFormat="1" ht="15" customHeight="1">
      <c r="A31" s="146"/>
      <c r="B31" s="145" t="s">
        <v>221</v>
      </c>
      <c r="C31" s="272">
        <f>D31+E31</f>
        <v>2031</v>
      </c>
      <c r="D31" s="273">
        <f>SUM(G31,J31,M31)</f>
        <v>1067</v>
      </c>
      <c r="E31" s="273">
        <f>SUM(H31,K31,N31)</f>
        <v>964</v>
      </c>
      <c r="F31" s="273">
        <f>G31+H31</f>
        <v>651</v>
      </c>
      <c r="G31" s="149">
        <v>329</v>
      </c>
      <c r="H31" s="149">
        <v>322</v>
      </c>
      <c r="I31" s="273">
        <f>J31+K31</f>
        <v>676</v>
      </c>
      <c r="J31" s="149">
        <v>352</v>
      </c>
      <c r="K31" s="149">
        <v>324</v>
      </c>
      <c r="L31" s="273">
        <f>M31+N31</f>
        <v>704</v>
      </c>
      <c r="M31" s="149">
        <v>386</v>
      </c>
      <c r="N31" s="149">
        <v>318</v>
      </c>
      <c r="O31" s="149">
        <v>34</v>
      </c>
    </row>
    <row r="32" spans="1:15" s="150" customFormat="1" ht="19.5" customHeight="1">
      <c r="A32" s="346" t="s">
        <v>165</v>
      </c>
      <c r="B32" s="347"/>
      <c r="C32" s="270">
        <f t="shared" si="1"/>
        <v>306</v>
      </c>
      <c r="D32" s="271">
        <f t="shared" si="2"/>
        <v>152</v>
      </c>
      <c r="E32" s="271">
        <f t="shared" si="2"/>
        <v>154</v>
      </c>
      <c r="F32" s="271">
        <f t="shared" si="3"/>
        <v>113</v>
      </c>
      <c r="G32" s="271">
        <f aca="true" t="shared" si="7" ref="G32:O32">SUM(G33:G34)</f>
        <v>61</v>
      </c>
      <c r="H32" s="271">
        <f t="shared" si="7"/>
        <v>52</v>
      </c>
      <c r="I32" s="271">
        <f t="shared" si="5"/>
        <v>104</v>
      </c>
      <c r="J32" s="271">
        <f t="shared" si="7"/>
        <v>50</v>
      </c>
      <c r="K32" s="271">
        <f t="shared" si="7"/>
        <v>54</v>
      </c>
      <c r="L32" s="271">
        <f t="shared" si="6"/>
        <v>89</v>
      </c>
      <c r="M32" s="271">
        <f t="shared" si="7"/>
        <v>41</v>
      </c>
      <c r="N32" s="271">
        <f t="shared" si="7"/>
        <v>48</v>
      </c>
      <c r="O32" s="271">
        <f t="shared" si="7"/>
        <v>8</v>
      </c>
    </row>
    <row r="33" spans="1:15" s="150" customFormat="1" ht="15" customHeight="1">
      <c r="A33" s="146"/>
      <c r="B33" s="145" t="s">
        <v>75</v>
      </c>
      <c r="C33" s="272">
        <f t="shared" si="1"/>
        <v>279</v>
      </c>
      <c r="D33" s="273">
        <f t="shared" si="2"/>
        <v>138</v>
      </c>
      <c r="E33" s="273">
        <f t="shared" si="2"/>
        <v>141</v>
      </c>
      <c r="F33" s="273">
        <f t="shared" si="3"/>
        <v>100</v>
      </c>
      <c r="G33" s="149">
        <v>52</v>
      </c>
      <c r="H33" s="149">
        <v>48</v>
      </c>
      <c r="I33" s="273">
        <f t="shared" si="5"/>
        <v>97</v>
      </c>
      <c r="J33" s="149">
        <v>46</v>
      </c>
      <c r="K33" s="149">
        <v>51</v>
      </c>
      <c r="L33" s="273">
        <f t="shared" si="6"/>
        <v>82</v>
      </c>
      <c r="M33" s="149">
        <v>40</v>
      </c>
      <c r="N33" s="149">
        <v>42</v>
      </c>
      <c r="O33" s="149">
        <v>7</v>
      </c>
    </row>
    <row r="34" spans="1:15" s="150" customFormat="1" ht="15" customHeight="1">
      <c r="A34" s="146"/>
      <c r="B34" s="145" t="s">
        <v>76</v>
      </c>
      <c r="C34" s="272">
        <f t="shared" si="1"/>
        <v>27</v>
      </c>
      <c r="D34" s="273">
        <f t="shared" si="2"/>
        <v>14</v>
      </c>
      <c r="E34" s="273">
        <f t="shared" si="2"/>
        <v>13</v>
      </c>
      <c r="F34" s="273">
        <f t="shared" si="3"/>
        <v>13</v>
      </c>
      <c r="G34" s="149">
        <v>9</v>
      </c>
      <c r="H34" s="149">
        <v>4</v>
      </c>
      <c r="I34" s="273">
        <f t="shared" si="5"/>
        <v>7</v>
      </c>
      <c r="J34" s="149">
        <v>4</v>
      </c>
      <c r="K34" s="149">
        <v>3</v>
      </c>
      <c r="L34" s="273">
        <f t="shared" si="6"/>
        <v>7</v>
      </c>
      <c r="M34" s="149">
        <v>1</v>
      </c>
      <c r="N34" s="149">
        <v>6</v>
      </c>
      <c r="O34" s="149">
        <v>1</v>
      </c>
    </row>
    <row r="35" spans="1:15" s="148" customFormat="1" ht="19.5" customHeight="1">
      <c r="A35" s="321" t="s">
        <v>166</v>
      </c>
      <c r="B35" s="322"/>
      <c r="C35" s="270">
        <f t="shared" si="1"/>
        <v>2139</v>
      </c>
      <c r="D35" s="271">
        <f t="shared" si="2"/>
        <v>1095</v>
      </c>
      <c r="E35" s="271">
        <f t="shared" si="2"/>
        <v>1044</v>
      </c>
      <c r="F35" s="271">
        <f t="shared" si="3"/>
        <v>696</v>
      </c>
      <c r="G35" s="271">
        <f aca="true" t="shared" si="8" ref="G35:O35">SUM(G36:G39)</f>
        <v>364</v>
      </c>
      <c r="H35" s="271">
        <f t="shared" si="8"/>
        <v>332</v>
      </c>
      <c r="I35" s="271">
        <f t="shared" si="5"/>
        <v>761</v>
      </c>
      <c r="J35" s="271">
        <f t="shared" si="8"/>
        <v>388</v>
      </c>
      <c r="K35" s="271">
        <f t="shared" si="8"/>
        <v>373</v>
      </c>
      <c r="L35" s="271">
        <f t="shared" si="6"/>
        <v>682</v>
      </c>
      <c r="M35" s="271">
        <f t="shared" si="8"/>
        <v>343</v>
      </c>
      <c r="N35" s="271">
        <f t="shared" si="8"/>
        <v>339</v>
      </c>
      <c r="O35" s="271">
        <f t="shared" si="8"/>
        <v>50</v>
      </c>
    </row>
    <row r="36" spans="1:15" s="150" customFormat="1" ht="15" customHeight="1">
      <c r="A36" s="146"/>
      <c r="B36" s="145" t="s">
        <v>93</v>
      </c>
      <c r="C36" s="272">
        <f t="shared" si="1"/>
        <v>723</v>
      </c>
      <c r="D36" s="273">
        <f t="shared" si="2"/>
        <v>372</v>
      </c>
      <c r="E36" s="273">
        <f t="shared" si="2"/>
        <v>351</v>
      </c>
      <c r="F36" s="273">
        <f t="shared" si="3"/>
        <v>240</v>
      </c>
      <c r="G36" s="149">
        <v>122</v>
      </c>
      <c r="H36" s="149">
        <v>118</v>
      </c>
      <c r="I36" s="273">
        <f t="shared" si="5"/>
        <v>253</v>
      </c>
      <c r="J36" s="149">
        <v>137</v>
      </c>
      <c r="K36" s="149">
        <v>116</v>
      </c>
      <c r="L36" s="273">
        <f t="shared" si="6"/>
        <v>230</v>
      </c>
      <c r="M36" s="149">
        <v>113</v>
      </c>
      <c r="N36" s="149">
        <v>117</v>
      </c>
      <c r="O36" s="149">
        <v>12</v>
      </c>
    </row>
    <row r="37" spans="1:15" s="150" customFormat="1" ht="15" customHeight="1">
      <c r="A37" s="146"/>
      <c r="B37" s="145" t="s">
        <v>95</v>
      </c>
      <c r="C37" s="272">
        <f t="shared" si="1"/>
        <v>266</v>
      </c>
      <c r="D37" s="273">
        <f t="shared" si="2"/>
        <v>134</v>
      </c>
      <c r="E37" s="273">
        <f t="shared" si="2"/>
        <v>132</v>
      </c>
      <c r="F37" s="273">
        <f t="shared" si="3"/>
        <v>82</v>
      </c>
      <c r="G37" s="149">
        <v>40</v>
      </c>
      <c r="H37" s="149">
        <v>42</v>
      </c>
      <c r="I37" s="273">
        <f t="shared" si="5"/>
        <v>107</v>
      </c>
      <c r="J37" s="149">
        <v>55</v>
      </c>
      <c r="K37" s="149">
        <v>52</v>
      </c>
      <c r="L37" s="273">
        <f t="shared" si="6"/>
        <v>77</v>
      </c>
      <c r="M37" s="149">
        <v>39</v>
      </c>
      <c r="N37" s="149">
        <v>38</v>
      </c>
      <c r="O37" s="149">
        <v>6</v>
      </c>
    </row>
    <row r="38" spans="1:15" s="148" customFormat="1" ht="15" customHeight="1">
      <c r="A38" s="146"/>
      <c r="B38" s="145" t="s">
        <v>97</v>
      </c>
      <c r="C38" s="272">
        <f t="shared" si="1"/>
        <v>963</v>
      </c>
      <c r="D38" s="273">
        <f t="shared" si="2"/>
        <v>485</v>
      </c>
      <c r="E38" s="273">
        <f t="shared" si="2"/>
        <v>478</v>
      </c>
      <c r="F38" s="273">
        <f t="shared" si="3"/>
        <v>321</v>
      </c>
      <c r="G38" s="149">
        <v>172</v>
      </c>
      <c r="H38" s="149">
        <v>149</v>
      </c>
      <c r="I38" s="273">
        <f t="shared" si="5"/>
        <v>330</v>
      </c>
      <c r="J38" s="149">
        <v>159</v>
      </c>
      <c r="K38" s="149">
        <v>171</v>
      </c>
      <c r="L38" s="273">
        <f t="shared" si="6"/>
        <v>312</v>
      </c>
      <c r="M38" s="149">
        <v>154</v>
      </c>
      <c r="N38" s="149">
        <v>158</v>
      </c>
      <c r="O38" s="149">
        <v>24</v>
      </c>
    </row>
    <row r="39" spans="1:15" s="150" customFormat="1" ht="15" customHeight="1">
      <c r="A39" s="146"/>
      <c r="B39" s="145" t="s">
        <v>99</v>
      </c>
      <c r="C39" s="272">
        <f t="shared" si="1"/>
        <v>187</v>
      </c>
      <c r="D39" s="273">
        <f t="shared" si="2"/>
        <v>104</v>
      </c>
      <c r="E39" s="273">
        <f t="shared" si="2"/>
        <v>83</v>
      </c>
      <c r="F39" s="273">
        <f t="shared" si="3"/>
        <v>53</v>
      </c>
      <c r="G39" s="149">
        <v>30</v>
      </c>
      <c r="H39" s="149">
        <v>23</v>
      </c>
      <c r="I39" s="273">
        <f t="shared" si="5"/>
        <v>71</v>
      </c>
      <c r="J39" s="149">
        <v>37</v>
      </c>
      <c r="K39" s="149">
        <v>34</v>
      </c>
      <c r="L39" s="273">
        <f t="shared" si="6"/>
        <v>63</v>
      </c>
      <c r="M39" s="149">
        <v>37</v>
      </c>
      <c r="N39" s="149">
        <v>26</v>
      </c>
      <c r="O39" s="149">
        <v>8</v>
      </c>
    </row>
    <row r="40" spans="1:15" s="150" customFormat="1" ht="19.5" customHeight="1">
      <c r="A40" s="321" t="s">
        <v>167</v>
      </c>
      <c r="B40" s="322"/>
      <c r="C40" s="270">
        <f t="shared" si="1"/>
        <v>256</v>
      </c>
      <c r="D40" s="271">
        <f t="shared" si="2"/>
        <v>136</v>
      </c>
      <c r="E40" s="271">
        <f t="shared" si="2"/>
        <v>120</v>
      </c>
      <c r="F40" s="271">
        <f t="shared" si="3"/>
        <v>88</v>
      </c>
      <c r="G40" s="271">
        <f aca="true" t="shared" si="9" ref="G40:O40">G41</f>
        <v>43</v>
      </c>
      <c r="H40" s="271">
        <f t="shared" si="9"/>
        <v>45</v>
      </c>
      <c r="I40" s="271">
        <f t="shared" si="5"/>
        <v>93</v>
      </c>
      <c r="J40" s="271">
        <f t="shared" si="9"/>
        <v>50</v>
      </c>
      <c r="K40" s="271">
        <f t="shared" si="9"/>
        <v>43</v>
      </c>
      <c r="L40" s="271">
        <f t="shared" si="6"/>
        <v>75</v>
      </c>
      <c r="M40" s="271">
        <f t="shared" si="9"/>
        <v>43</v>
      </c>
      <c r="N40" s="271">
        <f t="shared" si="9"/>
        <v>32</v>
      </c>
      <c r="O40" s="271">
        <f t="shared" si="9"/>
        <v>7</v>
      </c>
    </row>
    <row r="41" spans="1:15" s="150" customFormat="1" ht="15" customHeight="1">
      <c r="A41" s="146"/>
      <c r="B41" s="145" t="s">
        <v>78</v>
      </c>
      <c r="C41" s="272">
        <f t="shared" si="1"/>
        <v>256</v>
      </c>
      <c r="D41" s="273">
        <f t="shared" si="2"/>
        <v>136</v>
      </c>
      <c r="E41" s="273">
        <f t="shared" si="2"/>
        <v>120</v>
      </c>
      <c r="F41" s="273">
        <f t="shared" si="3"/>
        <v>88</v>
      </c>
      <c r="G41" s="149">
        <v>43</v>
      </c>
      <c r="H41" s="149">
        <v>45</v>
      </c>
      <c r="I41" s="273">
        <f t="shared" si="5"/>
        <v>93</v>
      </c>
      <c r="J41" s="149">
        <v>50</v>
      </c>
      <c r="K41" s="149">
        <v>43</v>
      </c>
      <c r="L41" s="273">
        <f t="shared" si="6"/>
        <v>75</v>
      </c>
      <c r="M41" s="149">
        <v>43</v>
      </c>
      <c r="N41" s="149">
        <v>32</v>
      </c>
      <c r="O41" s="149">
        <v>7</v>
      </c>
    </row>
    <row r="42" spans="1:15" s="150" customFormat="1" ht="19.5" customHeight="1">
      <c r="A42" s="321" t="s">
        <v>168</v>
      </c>
      <c r="B42" s="322"/>
      <c r="C42" s="270">
        <f t="shared" si="1"/>
        <v>1139</v>
      </c>
      <c r="D42" s="271">
        <f t="shared" si="2"/>
        <v>582</v>
      </c>
      <c r="E42" s="271">
        <f t="shared" si="2"/>
        <v>557</v>
      </c>
      <c r="F42" s="271">
        <f t="shared" si="3"/>
        <v>369</v>
      </c>
      <c r="G42" s="271">
        <f aca="true" t="shared" si="10" ref="G42:O42">SUM(G43:G44)</f>
        <v>192</v>
      </c>
      <c r="H42" s="271">
        <f t="shared" si="10"/>
        <v>177</v>
      </c>
      <c r="I42" s="271">
        <f t="shared" si="5"/>
        <v>379</v>
      </c>
      <c r="J42" s="271">
        <f t="shared" si="10"/>
        <v>201</v>
      </c>
      <c r="K42" s="271">
        <f t="shared" si="10"/>
        <v>178</v>
      </c>
      <c r="L42" s="271">
        <f t="shared" si="6"/>
        <v>391</v>
      </c>
      <c r="M42" s="271">
        <f t="shared" si="10"/>
        <v>189</v>
      </c>
      <c r="N42" s="271">
        <f t="shared" si="10"/>
        <v>202</v>
      </c>
      <c r="O42" s="271">
        <f t="shared" si="10"/>
        <v>24</v>
      </c>
    </row>
    <row r="43" spans="1:15" s="148" customFormat="1" ht="15" customHeight="1">
      <c r="A43" s="146"/>
      <c r="B43" s="145" t="s">
        <v>79</v>
      </c>
      <c r="C43" s="272">
        <f t="shared" si="1"/>
        <v>882</v>
      </c>
      <c r="D43" s="273">
        <f t="shared" si="2"/>
        <v>435</v>
      </c>
      <c r="E43" s="273">
        <f t="shared" si="2"/>
        <v>447</v>
      </c>
      <c r="F43" s="273">
        <f t="shared" si="3"/>
        <v>297</v>
      </c>
      <c r="G43" s="149">
        <v>146</v>
      </c>
      <c r="H43" s="149">
        <v>151</v>
      </c>
      <c r="I43" s="273">
        <f t="shared" si="5"/>
        <v>292</v>
      </c>
      <c r="J43" s="149">
        <v>153</v>
      </c>
      <c r="K43" s="149">
        <v>139</v>
      </c>
      <c r="L43" s="273">
        <f t="shared" si="6"/>
        <v>293</v>
      </c>
      <c r="M43" s="149">
        <v>136</v>
      </c>
      <c r="N43" s="149">
        <v>157</v>
      </c>
      <c r="O43" s="149">
        <v>20</v>
      </c>
    </row>
    <row r="44" spans="1:15" s="150" customFormat="1" ht="15" customHeight="1">
      <c r="A44" s="146"/>
      <c r="B44" s="145" t="s">
        <v>80</v>
      </c>
      <c r="C44" s="272">
        <f t="shared" si="1"/>
        <v>257</v>
      </c>
      <c r="D44" s="273">
        <f t="shared" si="2"/>
        <v>147</v>
      </c>
      <c r="E44" s="273">
        <f t="shared" si="2"/>
        <v>110</v>
      </c>
      <c r="F44" s="273">
        <f t="shared" si="3"/>
        <v>72</v>
      </c>
      <c r="G44" s="149">
        <v>46</v>
      </c>
      <c r="H44" s="149">
        <v>26</v>
      </c>
      <c r="I44" s="273">
        <f t="shared" si="5"/>
        <v>87</v>
      </c>
      <c r="J44" s="149">
        <v>48</v>
      </c>
      <c r="K44" s="149">
        <v>39</v>
      </c>
      <c r="L44" s="273">
        <f t="shared" si="6"/>
        <v>98</v>
      </c>
      <c r="M44" s="149">
        <v>53</v>
      </c>
      <c r="N44" s="149">
        <v>45</v>
      </c>
      <c r="O44" s="149">
        <v>4</v>
      </c>
    </row>
    <row r="45" spans="1:15" s="148" customFormat="1" ht="19.5" customHeight="1">
      <c r="A45" s="321" t="s">
        <v>169</v>
      </c>
      <c r="B45" s="322"/>
      <c r="C45" s="270">
        <f t="shared" si="1"/>
        <v>1895</v>
      </c>
      <c r="D45" s="271">
        <f t="shared" si="2"/>
        <v>967</v>
      </c>
      <c r="E45" s="271">
        <f t="shared" si="2"/>
        <v>928</v>
      </c>
      <c r="F45" s="271">
        <f t="shared" si="3"/>
        <v>644</v>
      </c>
      <c r="G45" s="271">
        <f aca="true" t="shared" si="11" ref="G45:O45">SUM(G46:G48)</f>
        <v>328</v>
      </c>
      <c r="H45" s="271">
        <f>SUM(H46:H48)</f>
        <v>316</v>
      </c>
      <c r="I45" s="271">
        <f t="shared" si="5"/>
        <v>633</v>
      </c>
      <c r="J45" s="271">
        <f t="shared" si="11"/>
        <v>332</v>
      </c>
      <c r="K45" s="271">
        <f t="shared" si="11"/>
        <v>301</v>
      </c>
      <c r="L45" s="271">
        <f t="shared" si="6"/>
        <v>618</v>
      </c>
      <c r="M45" s="271">
        <f t="shared" si="11"/>
        <v>307</v>
      </c>
      <c r="N45" s="271">
        <f t="shared" si="11"/>
        <v>311</v>
      </c>
      <c r="O45" s="271">
        <f t="shared" si="11"/>
        <v>57</v>
      </c>
    </row>
    <row r="46" spans="1:15" s="150" customFormat="1" ht="15" customHeight="1">
      <c r="A46" s="146"/>
      <c r="B46" s="145" t="s">
        <v>81</v>
      </c>
      <c r="C46" s="272">
        <f t="shared" si="1"/>
        <v>276</v>
      </c>
      <c r="D46" s="273">
        <f t="shared" si="2"/>
        <v>144</v>
      </c>
      <c r="E46" s="273">
        <f t="shared" si="2"/>
        <v>132</v>
      </c>
      <c r="F46" s="273">
        <f t="shared" si="3"/>
        <v>99</v>
      </c>
      <c r="G46" s="149">
        <v>48</v>
      </c>
      <c r="H46" s="149">
        <v>51</v>
      </c>
      <c r="I46" s="273">
        <f t="shared" si="5"/>
        <v>82</v>
      </c>
      <c r="J46" s="149">
        <v>41</v>
      </c>
      <c r="K46" s="149">
        <v>41</v>
      </c>
      <c r="L46" s="273">
        <f t="shared" si="6"/>
        <v>95</v>
      </c>
      <c r="M46" s="149">
        <v>55</v>
      </c>
      <c r="N46" s="149">
        <v>40</v>
      </c>
      <c r="O46" s="149">
        <v>6</v>
      </c>
    </row>
    <row r="47" spans="1:15" s="150" customFormat="1" ht="15" customHeight="1">
      <c r="A47" s="146"/>
      <c r="B47" s="145" t="s">
        <v>82</v>
      </c>
      <c r="C47" s="272">
        <f t="shared" si="1"/>
        <v>471</v>
      </c>
      <c r="D47" s="273">
        <f t="shared" si="2"/>
        <v>246</v>
      </c>
      <c r="E47" s="273">
        <f t="shared" si="2"/>
        <v>225</v>
      </c>
      <c r="F47" s="273">
        <f t="shared" si="3"/>
        <v>167</v>
      </c>
      <c r="G47" s="149">
        <v>88</v>
      </c>
      <c r="H47" s="149">
        <v>79</v>
      </c>
      <c r="I47" s="273">
        <f t="shared" si="5"/>
        <v>155</v>
      </c>
      <c r="J47" s="149">
        <v>80</v>
      </c>
      <c r="K47" s="149">
        <v>75</v>
      </c>
      <c r="L47" s="273">
        <f t="shared" si="6"/>
        <v>149</v>
      </c>
      <c r="M47" s="149">
        <v>78</v>
      </c>
      <c r="N47" s="149">
        <v>71</v>
      </c>
      <c r="O47" s="149">
        <v>15</v>
      </c>
    </row>
    <row r="48" spans="1:15" s="148" customFormat="1" ht="15" customHeight="1">
      <c r="A48" s="146"/>
      <c r="B48" s="145" t="s">
        <v>83</v>
      </c>
      <c r="C48" s="272">
        <f t="shared" si="1"/>
        <v>1148</v>
      </c>
      <c r="D48" s="273">
        <f t="shared" si="2"/>
        <v>577</v>
      </c>
      <c r="E48" s="273">
        <f t="shared" si="2"/>
        <v>571</v>
      </c>
      <c r="F48" s="273">
        <f t="shared" si="3"/>
        <v>378</v>
      </c>
      <c r="G48" s="149">
        <v>192</v>
      </c>
      <c r="H48" s="149">
        <v>186</v>
      </c>
      <c r="I48" s="273">
        <f t="shared" si="5"/>
        <v>396</v>
      </c>
      <c r="J48" s="149">
        <v>211</v>
      </c>
      <c r="K48" s="149">
        <v>185</v>
      </c>
      <c r="L48" s="273">
        <f t="shared" si="6"/>
        <v>374</v>
      </c>
      <c r="M48" s="149">
        <v>174</v>
      </c>
      <c r="N48" s="149">
        <v>200</v>
      </c>
      <c r="O48" s="149">
        <v>36</v>
      </c>
    </row>
    <row r="49" spans="1:15" s="150" customFormat="1" ht="19.5" customHeight="1">
      <c r="A49" s="321" t="s">
        <v>170</v>
      </c>
      <c r="B49" s="322"/>
      <c r="C49" s="270">
        <f t="shared" si="1"/>
        <v>1170</v>
      </c>
      <c r="D49" s="271">
        <f t="shared" si="2"/>
        <v>646</v>
      </c>
      <c r="E49" s="271">
        <f t="shared" si="2"/>
        <v>524</v>
      </c>
      <c r="F49" s="271">
        <f t="shared" si="3"/>
        <v>383</v>
      </c>
      <c r="G49" s="271">
        <f>SUM(G50:G52)</f>
        <v>212</v>
      </c>
      <c r="H49" s="271">
        <f>SUM(H50:H52)</f>
        <v>171</v>
      </c>
      <c r="I49" s="271">
        <f t="shared" si="5"/>
        <v>399</v>
      </c>
      <c r="J49" s="271">
        <f>SUM(J50:J52)</f>
        <v>233</v>
      </c>
      <c r="K49" s="271">
        <f>SUM(K50:K52)</f>
        <v>166</v>
      </c>
      <c r="L49" s="271">
        <f t="shared" si="6"/>
        <v>388</v>
      </c>
      <c r="M49" s="271">
        <f>SUM(M50:M52)</f>
        <v>201</v>
      </c>
      <c r="N49" s="271">
        <f>SUM(N50:N52)</f>
        <v>187</v>
      </c>
      <c r="O49" s="271">
        <f>SUM(O50:O52)</f>
        <v>27</v>
      </c>
    </row>
    <row r="50" spans="1:15" s="150" customFormat="1" ht="15" customHeight="1">
      <c r="A50" s="146"/>
      <c r="B50" s="145" t="s">
        <v>84</v>
      </c>
      <c r="C50" s="272">
        <f t="shared" si="1"/>
        <v>817</v>
      </c>
      <c r="D50" s="273">
        <f t="shared" si="2"/>
        <v>442</v>
      </c>
      <c r="E50" s="273">
        <f t="shared" si="2"/>
        <v>375</v>
      </c>
      <c r="F50" s="273">
        <f t="shared" si="3"/>
        <v>267</v>
      </c>
      <c r="G50" s="149">
        <v>144</v>
      </c>
      <c r="H50" s="149">
        <v>123</v>
      </c>
      <c r="I50" s="273">
        <f t="shared" si="5"/>
        <v>265</v>
      </c>
      <c r="J50" s="149">
        <v>154</v>
      </c>
      <c r="K50" s="149">
        <v>111</v>
      </c>
      <c r="L50" s="273">
        <f t="shared" si="6"/>
        <v>285</v>
      </c>
      <c r="M50" s="149">
        <v>144</v>
      </c>
      <c r="N50" s="149">
        <v>141</v>
      </c>
      <c r="O50" s="149">
        <v>21</v>
      </c>
    </row>
    <row r="51" spans="1:15" s="150" customFormat="1" ht="15" customHeight="1">
      <c r="A51" s="146"/>
      <c r="B51" s="145" t="s">
        <v>85</v>
      </c>
      <c r="C51" s="272">
        <f t="shared" si="1"/>
        <v>195</v>
      </c>
      <c r="D51" s="273">
        <f t="shared" si="2"/>
        <v>112</v>
      </c>
      <c r="E51" s="273">
        <f t="shared" si="2"/>
        <v>83</v>
      </c>
      <c r="F51" s="273">
        <f t="shared" si="3"/>
        <v>67</v>
      </c>
      <c r="G51" s="149">
        <v>36</v>
      </c>
      <c r="H51" s="149">
        <v>31</v>
      </c>
      <c r="I51" s="273">
        <f t="shared" si="5"/>
        <v>67</v>
      </c>
      <c r="J51" s="149">
        <v>44</v>
      </c>
      <c r="K51" s="149">
        <v>23</v>
      </c>
      <c r="L51" s="273">
        <f t="shared" si="6"/>
        <v>61</v>
      </c>
      <c r="M51" s="149">
        <v>32</v>
      </c>
      <c r="N51" s="149">
        <v>29</v>
      </c>
      <c r="O51" s="149">
        <v>2</v>
      </c>
    </row>
    <row r="52" spans="1:15" s="150" customFormat="1" ht="15" customHeight="1">
      <c r="A52" s="146"/>
      <c r="B52" s="145" t="s">
        <v>86</v>
      </c>
      <c r="C52" s="272">
        <f t="shared" si="1"/>
        <v>158</v>
      </c>
      <c r="D52" s="273">
        <f t="shared" si="2"/>
        <v>92</v>
      </c>
      <c r="E52" s="273">
        <f t="shared" si="2"/>
        <v>66</v>
      </c>
      <c r="F52" s="273">
        <f t="shared" si="3"/>
        <v>49</v>
      </c>
      <c r="G52" s="149">
        <v>32</v>
      </c>
      <c r="H52" s="149">
        <v>17</v>
      </c>
      <c r="I52" s="273">
        <f t="shared" si="5"/>
        <v>67</v>
      </c>
      <c r="J52" s="149">
        <v>35</v>
      </c>
      <c r="K52" s="149">
        <v>32</v>
      </c>
      <c r="L52" s="273">
        <f t="shared" si="6"/>
        <v>42</v>
      </c>
      <c r="M52" s="149">
        <v>25</v>
      </c>
      <c r="N52" s="149">
        <v>17</v>
      </c>
      <c r="O52" s="149">
        <v>4</v>
      </c>
    </row>
    <row r="53" spans="1:15" s="150" customFormat="1" ht="19.5" customHeight="1">
      <c r="A53" s="321" t="s">
        <v>171</v>
      </c>
      <c r="B53" s="322"/>
      <c r="C53" s="270">
        <f t="shared" si="1"/>
        <v>721</v>
      </c>
      <c r="D53" s="271">
        <f t="shared" si="2"/>
        <v>370</v>
      </c>
      <c r="E53" s="271">
        <f t="shared" si="2"/>
        <v>351</v>
      </c>
      <c r="F53" s="271">
        <f t="shared" si="3"/>
        <v>209</v>
      </c>
      <c r="G53" s="271">
        <f aca="true" t="shared" si="12" ref="G53:O53">SUM(G54:G55)</f>
        <v>105</v>
      </c>
      <c r="H53" s="271">
        <f t="shared" si="12"/>
        <v>104</v>
      </c>
      <c r="I53" s="271">
        <f t="shared" si="5"/>
        <v>259</v>
      </c>
      <c r="J53" s="271">
        <f t="shared" si="12"/>
        <v>134</v>
      </c>
      <c r="K53" s="271">
        <f t="shared" si="12"/>
        <v>125</v>
      </c>
      <c r="L53" s="271">
        <f t="shared" si="6"/>
        <v>253</v>
      </c>
      <c r="M53" s="271">
        <f t="shared" si="12"/>
        <v>131</v>
      </c>
      <c r="N53" s="271">
        <f t="shared" si="12"/>
        <v>122</v>
      </c>
      <c r="O53" s="271">
        <f t="shared" si="12"/>
        <v>28</v>
      </c>
    </row>
    <row r="54" spans="1:15" s="150" customFormat="1" ht="15" customHeight="1">
      <c r="A54" s="146"/>
      <c r="B54" s="145" t="s">
        <v>87</v>
      </c>
      <c r="C54" s="272">
        <f t="shared" si="1"/>
        <v>184</v>
      </c>
      <c r="D54" s="273">
        <f t="shared" si="2"/>
        <v>92</v>
      </c>
      <c r="E54" s="273">
        <f t="shared" si="2"/>
        <v>92</v>
      </c>
      <c r="F54" s="273">
        <f t="shared" si="3"/>
        <v>65</v>
      </c>
      <c r="G54" s="149">
        <v>32</v>
      </c>
      <c r="H54" s="149">
        <v>33</v>
      </c>
      <c r="I54" s="273">
        <f t="shared" si="5"/>
        <v>54</v>
      </c>
      <c r="J54" s="149">
        <v>26</v>
      </c>
      <c r="K54" s="149">
        <v>28</v>
      </c>
      <c r="L54" s="273">
        <f t="shared" si="6"/>
        <v>65</v>
      </c>
      <c r="M54" s="149">
        <v>34</v>
      </c>
      <c r="N54" s="149">
        <v>31</v>
      </c>
      <c r="O54" s="149">
        <v>5</v>
      </c>
    </row>
    <row r="55" spans="1:15" s="150" customFormat="1" ht="15" customHeight="1">
      <c r="A55" s="146"/>
      <c r="B55" s="145" t="s">
        <v>101</v>
      </c>
      <c r="C55" s="272">
        <f t="shared" si="1"/>
        <v>537</v>
      </c>
      <c r="D55" s="273">
        <f t="shared" si="2"/>
        <v>278</v>
      </c>
      <c r="E55" s="273">
        <f t="shared" si="2"/>
        <v>259</v>
      </c>
      <c r="F55" s="273">
        <f t="shared" si="3"/>
        <v>144</v>
      </c>
      <c r="G55" s="149">
        <v>73</v>
      </c>
      <c r="H55" s="149">
        <v>71</v>
      </c>
      <c r="I55" s="273">
        <f t="shared" si="5"/>
        <v>205</v>
      </c>
      <c r="J55" s="149">
        <v>108</v>
      </c>
      <c r="K55" s="149">
        <v>97</v>
      </c>
      <c r="L55" s="273">
        <f t="shared" si="6"/>
        <v>188</v>
      </c>
      <c r="M55" s="149">
        <v>97</v>
      </c>
      <c r="N55" s="149">
        <v>91</v>
      </c>
      <c r="O55" s="149">
        <v>23</v>
      </c>
    </row>
    <row r="56" spans="1:15" s="151" customFormat="1" ht="19.5" customHeight="1">
      <c r="A56" s="321" t="s">
        <v>172</v>
      </c>
      <c r="B56" s="322"/>
      <c r="C56" s="270">
        <f t="shared" si="1"/>
        <v>887</v>
      </c>
      <c r="D56" s="271">
        <f t="shared" si="2"/>
        <v>449</v>
      </c>
      <c r="E56" s="271">
        <f t="shared" si="2"/>
        <v>438</v>
      </c>
      <c r="F56" s="271">
        <f t="shared" si="3"/>
        <v>298</v>
      </c>
      <c r="G56" s="271">
        <f aca="true" t="shared" si="13" ref="G56:O56">SUM(G57:G58)</f>
        <v>159</v>
      </c>
      <c r="H56" s="271">
        <f t="shared" si="13"/>
        <v>139</v>
      </c>
      <c r="I56" s="271">
        <f t="shared" si="5"/>
        <v>286</v>
      </c>
      <c r="J56" s="271">
        <f t="shared" si="13"/>
        <v>140</v>
      </c>
      <c r="K56" s="271">
        <f t="shared" si="13"/>
        <v>146</v>
      </c>
      <c r="L56" s="271">
        <f t="shared" si="6"/>
        <v>303</v>
      </c>
      <c r="M56" s="271">
        <f t="shared" si="13"/>
        <v>150</v>
      </c>
      <c r="N56" s="271">
        <f t="shared" si="13"/>
        <v>153</v>
      </c>
      <c r="O56" s="271">
        <f t="shared" si="13"/>
        <v>15</v>
      </c>
    </row>
    <row r="57" spans="1:15" s="150" customFormat="1" ht="15" customHeight="1">
      <c r="A57" s="152"/>
      <c r="B57" s="145" t="s">
        <v>88</v>
      </c>
      <c r="C57" s="272">
        <f t="shared" si="1"/>
        <v>342</v>
      </c>
      <c r="D57" s="273">
        <f t="shared" si="2"/>
        <v>170</v>
      </c>
      <c r="E57" s="273">
        <f t="shared" si="2"/>
        <v>172</v>
      </c>
      <c r="F57" s="273">
        <f t="shared" si="3"/>
        <v>106</v>
      </c>
      <c r="G57" s="149">
        <v>55</v>
      </c>
      <c r="H57" s="149">
        <v>51</v>
      </c>
      <c r="I57" s="273">
        <f t="shared" si="5"/>
        <v>116</v>
      </c>
      <c r="J57" s="149">
        <v>56</v>
      </c>
      <c r="K57" s="149">
        <v>60</v>
      </c>
      <c r="L57" s="273">
        <f t="shared" si="6"/>
        <v>120</v>
      </c>
      <c r="M57" s="149">
        <v>59</v>
      </c>
      <c r="N57" s="149">
        <v>61</v>
      </c>
      <c r="O57" s="149">
        <v>6</v>
      </c>
    </row>
    <row r="58" spans="1:15" s="153" customFormat="1" ht="15" customHeight="1">
      <c r="A58" s="152"/>
      <c r="B58" s="145" t="s">
        <v>159</v>
      </c>
      <c r="C58" s="272">
        <f t="shared" si="1"/>
        <v>545</v>
      </c>
      <c r="D58" s="273">
        <f t="shared" si="2"/>
        <v>279</v>
      </c>
      <c r="E58" s="273">
        <f t="shared" si="2"/>
        <v>266</v>
      </c>
      <c r="F58" s="273">
        <f t="shared" si="3"/>
        <v>192</v>
      </c>
      <c r="G58" s="149">
        <v>104</v>
      </c>
      <c r="H58" s="149">
        <v>88</v>
      </c>
      <c r="I58" s="273">
        <f t="shared" si="5"/>
        <v>170</v>
      </c>
      <c r="J58" s="149">
        <v>84</v>
      </c>
      <c r="K58" s="149">
        <v>86</v>
      </c>
      <c r="L58" s="273">
        <f t="shared" si="6"/>
        <v>183</v>
      </c>
      <c r="M58" s="149">
        <v>91</v>
      </c>
      <c r="N58" s="149">
        <v>92</v>
      </c>
      <c r="O58" s="149">
        <v>9</v>
      </c>
    </row>
    <row r="59" spans="1:15" s="148" customFormat="1" ht="20.25" customHeight="1">
      <c r="A59" s="321" t="s">
        <v>173</v>
      </c>
      <c r="B59" s="322"/>
      <c r="C59" s="270">
        <f t="shared" si="1"/>
        <v>103</v>
      </c>
      <c r="D59" s="271">
        <f t="shared" si="2"/>
        <v>56</v>
      </c>
      <c r="E59" s="271">
        <f t="shared" si="2"/>
        <v>47</v>
      </c>
      <c r="F59" s="271">
        <f t="shared" si="3"/>
        <v>31</v>
      </c>
      <c r="G59" s="271">
        <f aca="true" t="shared" si="14" ref="G59:O59">G60</f>
        <v>19</v>
      </c>
      <c r="H59" s="271">
        <f t="shared" si="14"/>
        <v>12</v>
      </c>
      <c r="I59" s="271">
        <f t="shared" si="5"/>
        <v>35</v>
      </c>
      <c r="J59" s="271">
        <f t="shared" si="14"/>
        <v>18</v>
      </c>
      <c r="K59" s="271">
        <f t="shared" si="14"/>
        <v>17</v>
      </c>
      <c r="L59" s="271">
        <f t="shared" si="6"/>
        <v>37</v>
      </c>
      <c r="M59" s="271">
        <f t="shared" si="14"/>
        <v>19</v>
      </c>
      <c r="N59" s="271">
        <f t="shared" si="14"/>
        <v>18</v>
      </c>
      <c r="O59" s="271">
        <f t="shared" si="14"/>
        <v>4</v>
      </c>
    </row>
    <row r="60" spans="1:15" s="150" customFormat="1" ht="15" customHeight="1">
      <c r="A60" s="152"/>
      <c r="B60" s="145" t="s">
        <v>89</v>
      </c>
      <c r="C60" s="272">
        <f t="shared" si="1"/>
        <v>103</v>
      </c>
      <c r="D60" s="273">
        <f t="shared" si="2"/>
        <v>56</v>
      </c>
      <c r="E60" s="273">
        <f t="shared" si="2"/>
        <v>47</v>
      </c>
      <c r="F60" s="273">
        <f t="shared" si="3"/>
        <v>31</v>
      </c>
      <c r="G60" s="149">
        <v>19</v>
      </c>
      <c r="H60" s="149">
        <v>12</v>
      </c>
      <c r="I60" s="273">
        <f t="shared" si="5"/>
        <v>35</v>
      </c>
      <c r="J60" s="149">
        <v>18</v>
      </c>
      <c r="K60" s="149">
        <v>17</v>
      </c>
      <c r="L60" s="273">
        <f t="shared" si="6"/>
        <v>37</v>
      </c>
      <c r="M60" s="149">
        <v>19</v>
      </c>
      <c r="N60" s="149">
        <v>18</v>
      </c>
      <c r="O60" s="149">
        <v>4</v>
      </c>
    </row>
    <row r="61" spans="1:15" s="150" customFormat="1" ht="19.5" customHeight="1">
      <c r="A61" s="321" t="s">
        <v>174</v>
      </c>
      <c r="B61" s="362"/>
      <c r="C61" s="270">
        <f t="shared" si="1"/>
        <v>270</v>
      </c>
      <c r="D61" s="271">
        <f t="shared" si="2"/>
        <v>146</v>
      </c>
      <c r="E61" s="271">
        <f t="shared" si="2"/>
        <v>124</v>
      </c>
      <c r="F61" s="271">
        <f t="shared" si="3"/>
        <v>73</v>
      </c>
      <c r="G61" s="271">
        <f aca="true" t="shared" si="15" ref="G61:O61">G62</f>
        <v>39</v>
      </c>
      <c r="H61" s="271">
        <f t="shared" si="15"/>
        <v>34</v>
      </c>
      <c r="I61" s="271">
        <f t="shared" si="5"/>
        <v>96</v>
      </c>
      <c r="J61" s="271">
        <f t="shared" si="15"/>
        <v>55</v>
      </c>
      <c r="K61" s="271">
        <f t="shared" si="15"/>
        <v>41</v>
      </c>
      <c r="L61" s="271">
        <f t="shared" si="6"/>
        <v>101</v>
      </c>
      <c r="M61" s="271">
        <f t="shared" si="15"/>
        <v>52</v>
      </c>
      <c r="N61" s="271">
        <f t="shared" si="15"/>
        <v>49</v>
      </c>
      <c r="O61" s="271">
        <f t="shared" si="15"/>
        <v>3</v>
      </c>
    </row>
    <row r="62" spans="1:15" s="150" customFormat="1" ht="15" customHeight="1">
      <c r="A62" s="152"/>
      <c r="B62" s="145" t="s">
        <v>160</v>
      </c>
      <c r="C62" s="272">
        <f t="shared" si="1"/>
        <v>270</v>
      </c>
      <c r="D62" s="273">
        <f t="shared" si="2"/>
        <v>146</v>
      </c>
      <c r="E62" s="273">
        <f t="shared" si="2"/>
        <v>124</v>
      </c>
      <c r="F62" s="273">
        <f t="shared" si="3"/>
        <v>73</v>
      </c>
      <c r="G62" s="149">
        <v>39</v>
      </c>
      <c r="H62" s="149">
        <v>34</v>
      </c>
      <c r="I62" s="273">
        <f t="shared" si="5"/>
        <v>96</v>
      </c>
      <c r="J62" s="149">
        <v>55</v>
      </c>
      <c r="K62" s="149">
        <v>41</v>
      </c>
      <c r="L62" s="273">
        <f t="shared" si="6"/>
        <v>101</v>
      </c>
      <c r="M62" s="149">
        <v>52</v>
      </c>
      <c r="N62" s="149">
        <v>49</v>
      </c>
      <c r="O62" s="149">
        <v>3</v>
      </c>
    </row>
    <row r="63" spans="1:15" s="148" customFormat="1" ht="15" customHeight="1">
      <c r="A63" s="152"/>
      <c r="B63" s="154"/>
      <c r="C63" s="212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</row>
    <row r="64" spans="1:15" s="150" customFormat="1" ht="13.5" customHeight="1">
      <c r="A64" s="155"/>
      <c r="B64" s="156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</row>
    <row r="65" spans="1:15" s="148" customFormat="1" ht="13.5" customHeight="1">
      <c r="A65" s="157"/>
      <c r="B65" s="157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</row>
    <row r="66" spans="1:15" ht="13.5" customHeight="1">
      <c r="A66" s="81"/>
      <c r="B66" s="99"/>
      <c r="C66" s="115"/>
      <c r="D66" s="115"/>
      <c r="E66" s="115"/>
      <c r="F66" s="115"/>
      <c r="G66" s="114"/>
      <c r="H66" s="114"/>
      <c r="I66" s="115"/>
      <c r="J66" s="114"/>
      <c r="K66" s="114"/>
      <c r="L66" s="115"/>
      <c r="M66" s="114"/>
      <c r="N66" s="114"/>
      <c r="O66" s="114"/>
    </row>
    <row r="70" spans="1:15" s="76" customFormat="1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2" spans="1:15" s="77" customFormat="1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6" spans="1:15" s="5" customFormat="1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s="5" customFormat="1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</sheetData>
  <sheetProtection/>
  <mergeCells count="30">
    <mergeCell ref="E6:E7"/>
    <mergeCell ref="F6:F7"/>
    <mergeCell ref="A61:B61"/>
    <mergeCell ref="A49:B49"/>
    <mergeCell ref="A53:B53"/>
    <mergeCell ref="A56:B56"/>
    <mergeCell ref="A59:B59"/>
    <mergeCell ref="A40:B40"/>
    <mergeCell ref="A42:B42"/>
    <mergeCell ref="A45:B45"/>
    <mergeCell ref="L4:N5"/>
    <mergeCell ref="O4:O7"/>
    <mergeCell ref="A12:B12"/>
    <mergeCell ref="A32:B32"/>
    <mergeCell ref="A35:B35"/>
    <mergeCell ref="I6:I7"/>
    <mergeCell ref="J6:J7"/>
    <mergeCell ref="K6:K7"/>
    <mergeCell ref="C6:C7"/>
    <mergeCell ref="D6:D7"/>
    <mergeCell ref="A1:O1"/>
    <mergeCell ref="A4:B7"/>
    <mergeCell ref="D4:D5"/>
    <mergeCell ref="L6:L7"/>
    <mergeCell ref="M6:M7"/>
    <mergeCell ref="N6:N7"/>
    <mergeCell ref="G6:G7"/>
    <mergeCell ref="H6:H7"/>
    <mergeCell ref="F4:H5"/>
    <mergeCell ref="I4:K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82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A8" sqref="AA8"/>
      <selection pane="topRight" activeCell="AA8" sqref="AA8"/>
      <selection pane="bottomLeft" activeCell="AA8" sqref="AA8"/>
      <selection pane="bottomRight" activeCell="Y23" sqref="Y23"/>
    </sheetView>
  </sheetViews>
  <sheetFormatPr defaultColWidth="8.75" defaultRowHeight="11.25" customHeight="1"/>
  <cols>
    <col min="1" max="1" width="1.328125" style="183" customWidth="1"/>
    <col min="2" max="2" width="8.75" style="183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83" customWidth="1"/>
    <col min="45" max="45" width="1.328125" style="183" customWidth="1"/>
    <col min="46" max="46" width="8.75" style="8" customWidth="1"/>
    <col min="47" max="47" width="8.75" style="130" customWidth="1"/>
    <col min="48" max="50" width="8.75" style="8" customWidth="1"/>
    <col min="51" max="16384" width="8.75" style="8" customWidth="1"/>
  </cols>
  <sheetData>
    <row r="1" spans="1:47" ht="16.5" customHeight="1">
      <c r="A1" s="370" t="s">
        <v>215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67"/>
      <c r="Y1" s="67"/>
      <c r="Z1" s="67"/>
      <c r="AA1" s="67"/>
      <c r="AB1" s="67"/>
      <c r="AC1" s="67"/>
      <c r="AD1" s="67"/>
      <c r="AE1" s="68" t="s">
        <v>129</v>
      </c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U1" s="8"/>
    </row>
    <row r="2" spans="1:47" ht="16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67"/>
      <c r="Y2" s="67"/>
      <c r="Z2" s="67"/>
      <c r="AA2" s="67"/>
      <c r="AB2" s="67"/>
      <c r="AC2" s="67"/>
      <c r="AD2" s="67"/>
      <c r="AE2" s="68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U2" s="8"/>
    </row>
    <row r="3" spans="1:47" ht="16.5" customHeight="1">
      <c r="A3" s="68" t="s">
        <v>132</v>
      </c>
      <c r="B3" s="8"/>
      <c r="C3" s="112"/>
      <c r="D3" s="112"/>
      <c r="E3" s="112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69"/>
      <c r="X3" s="69" t="s">
        <v>183</v>
      </c>
      <c r="Y3" s="69"/>
      <c r="Z3" s="69"/>
      <c r="AA3" s="69"/>
      <c r="AB3" s="69"/>
      <c r="AC3" s="69"/>
      <c r="AD3" s="69"/>
      <c r="AE3" s="70"/>
      <c r="AF3" s="69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184"/>
      <c r="AS3" s="72" t="s">
        <v>0</v>
      </c>
      <c r="AU3" s="8"/>
    </row>
    <row r="4" spans="1:45" s="183" customFormat="1" ht="21" customHeight="1">
      <c r="A4" s="336" t="s">
        <v>235</v>
      </c>
      <c r="B4" s="331"/>
      <c r="C4" s="373" t="s">
        <v>157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5"/>
      <c r="AM4" s="380" t="s">
        <v>257</v>
      </c>
      <c r="AN4" s="380" t="s">
        <v>258</v>
      </c>
      <c r="AO4" s="366" t="s">
        <v>140</v>
      </c>
      <c r="AP4" s="364"/>
      <c r="AQ4" s="367"/>
      <c r="AR4" s="377" t="s">
        <v>236</v>
      </c>
      <c r="AS4" s="364"/>
    </row>
    <row r="5" spans="1:45" s="183" customFormat="1" ht="21" customHeight="1">
      <c r="A5" s="327"/>
      <c r="B5" s="337"/>
      <c r="C5" s="373" t="s">
        <v>3</v>
      </c>
      <c r="D5" s="374"/>
      <c r="E5" s="375"/>
      <c r="F5" s="373" t="s">
        <v>114</v>
      </c>
      <c r="G5" s="374"/>
      <c r="H5" s="375"/>
      <c r="I5" s="373" t="s">
        <v>193</v>
      </c>
      <c r="J5" s="374"/>
      <c r="K5" s="375"/>
      <c r="L5" s="373" t="s">
        <v>115</v>
      </c>
      <c r="M5" s="374"/>
      <c r="N5" s="375"/>
      <c r="O5" s="373" t="s">
        <v>194</v>
      </c>
      <c r="P5" s="374"/>
      <c r="Q5" s="375"/>
      <c r="R5" s="373" t="s">
        <v>195</v>
      </c>
      <c r="S5" s="374"/>
      <c r="T5" s="375"/>
      <c r="U5" s="373" t="s">
        <v>4</v>
      </c>
      <c r="V5" s="374"/>
      <c r="W5" s="375"/>
      <c r="X5" s="373" t="s">
        <v>5</v>
      </c>
      <c r="Y5" s="374"/>
      <c r="Z5" s="375"/>
      <c r="AA5" s="373" t="s">
        <v>116</v>
      </c>
      <c r="AB5" s="374"/>
      <c r="AC5" s="375"/>
      <c r="AD5" s="373" t="s">
        <v>117</v>
      </c>
      <c r="AE5" s="374"/>
      <c r="AF5" s="375"/>
      <c r="AG5" s="373" t="s">
        <v>118</v>
      </c>
      <c r="AH5" s="374"/>
      <c r="AI5" s="375"/>
      <c r="AJ5" s="373" t="s">
        <v>119</v>
      </c>
      <c r="AK5" s="374"/>
      <c r="AL5" s="375"/>
      <c r="AM5" s="381"/>
      <c r="AN5" s="383"/>
      <c r="AO5" s="368"/>
      <c r="AP5" s="365"/>
      <c r="AQ5" s="369"/>
      <c r="AR5" s="378"/>
      <c r="AS5" s="379"/>
    </row>
    <row r="6" spans="1:45" s="183" customFormat="1" ht="21" customHeight="1">
      <c r="A6" s="327"/>
      <c r="B6" s="337"/>
      <c r="C6" s="360" t="s">
        <v>3</v>
      </c>
      <c r="D6" s="360" t="s">
        <v>1</v>
      </c>
      <c r="E6" s="360" t="s">
        <v>2</v>
      </c>
      <c r="F6" s="360" t="s">
        <v>3</v>
      </c>
      <c r="G6" s="360" t="s">
        <v>1</v>
      </c>
      <c r="H6" s="360" t="s">
        <v>2</v>
      </c>
      <c r="I6" s="360" t="s">
        <v>3</v>
      </c>
      <c r="J6" s="360" t="s">
        <v>1</v>
      </c>
      <c r="K6" s="360" t="s">
        <v>2</v>
      </c>
      <c r="L6" s="360" t="s">
        <v>3</v>
      </c>
      <c r="M6" s="360" t="s">
        <v>1</v>
      </c>
      <c r="N6" s="360" t="s">
        <v>2</v>
      </c>
      <c r="O6" s="360" t="s">
        <v>3</v>
      </c>
      <c r="P6" s="360" t="s">
        <v>1</v>
      </c>
      <c r="Q6" s="360" t="s">
        <v>2</v>
      </c>
      <c r="R6" s="360" t="s">
        <v>3</v>
      </c>
      <c r="S6" s="360" t="s">
        <v>1</v>
      </c>
      <c r="T6" s="360" t="s">
        <v>2</v>
      </c>
      <c r="U6" s="360" t="s">
        <v>3</v>
      </c>
      <c r="V6" s="360" t="s">
        <v>1</v>
      </c>
      <c r="W6" s="360" t="s">
        <v>2</v>
      </c>
      <c r="X6" s="360" t="s">
        <v>3</v>
      </c>
      <c r="Y6" s="360" t="s">
        <v>1</v>
      </c>
      <c r="Z6" s="360" t="s">
        <v>2</v>
      </c>
      <c r="AA6" s="360" t="s">
        <v>3</v>
      </c>
      <c r="AB6" s="360" t="s">
        <v>1</v>
      </c>
      <c r="AC6" s="360" t="s">
        <v>2</v>
      </c>
      <c r="AD6" s="360" t="s">
        <v>3</v>
      </c>
      <c r="AE6" s="360" t="s">
        <v>1</v>
      </c>
      <c r="AF6" s="360" t="s">
        <v>2</v>
      </c>
      <c r="AG6" s="360" t="s">
        <v>3</v>
      </c>
      <c r="AH6" s="360" t="s">
        <v>1</v>
      </c>
      <c r="AI6" s="360" t="s">
        <v>2</v>
      </c>
      <c r="AJ6" s="360" t="s">
        <v>3</v>
      </c>
      <c r="AK6" s="360" t="s">
        <v>1</v>
      </c>
      <c r="AL6" s="360" t="s">
        <v>2</v>
      </c>
      <c r="AM6" s="381"/>
      <c r="AN6" s="383"/>
      <c r="AO6" s="360" t="s">
        <v>3</v>
      </c>
      <c r="AP6" s="360" t="s">
        <v>1</v>
      </c>
      <c r="AQ6" s="360" t="s">
        <v>2</v>
      </c>
      <c r="AR6" s="378"/>
      <c r="AS6" s="379"/>
    </row>
    <row r="7" spans="1:45" s="183" customFormat="1" ht="21" customHeight="1">
      <c r="A7" s="329"/>
      <c r="B7" s="332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82"/>
      <c r="AN7" s="361"/>
      <c r="AO7" s="361"/>
      <c r="AP7" s="361"/>
      <c r="AQ7" s="361"/>
      <c r="AR7" s="368"/>
      <c r="AS7" s="365"/>
    </row>
    <row r="8" spans="1:47" ht="15" customHeight="1">
      <c r="A8" s="5"/>
      <c r="B8" s="73"/>
      <c r="C8" s="276"/>
      <c r="D8" s="94"/>
      <c r="E8" s="94"/>
      <c r="F8" s="277"/>
      <c r="G8" s="94"/>
      <c r="H8" s="94"/>
      <c r="I8" s="94"/>
      <c r="J8" s="94"/>
      <c r="K8" s="94"/>
      <c r="L8" s="277"/>
      <c r="M8" s="94"/>
      <c r="N8" s="94"/>
      <c r="O8" s="94"/>
      <c r="P8" s="94"/>
      <c r="Q8" s="94"/>
      <c r="R8" s="94"/>
      <c r="S8" s="94"/>
      <c r="T8" s="94"/>
      <c r="U8" s="277"/>
      <c r="V8" s="94"/>
      <c r="W8" s="94"/>
      <c r="X8" s="277"/>
      <c r="Y8" s="94"/>
      <c r="Z8" s="94"/>
      <c r="AA8" s="277"/>
      <c r="AB8" s="94"/>
      <c r="AC8" s="94"/>
      <c r="AD8" s="277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74"/>
      <c r="AS8" s="75"/>
      <c r="AU8" s="8"/>
    </row>
    <row r="9" spans="1:47" ht="18.75" customHeight="1">
      <c r="A9" s="92"/>
      <c r="B9" s="113" t="s">
        <v>301</v>
      </c>
      <c r="C9" s="278">
        <f>SUM(D9:E9)</f>
        <v>4875</v>
      </c>
      <c r="D9" s="80">
        <f>SUM(G9,J9,M9,P9,S9,V9,Y9,AB9,AE9,AH9,AK9)</f>
        <v>2687</v>
      </c>
      <c r="E9" s="80">
        <f>SUM(H9,K9,N9,Q9,T9,W9,Z9,AC9,AF9,AI9,AL9)</f>
        <v>2188</v>
      </c>
      <c r="F9" s="80">
        <f>SUM(G9:H9)</f>
        <v>194</v>
      </c>
      <c r="G9" s="80">
        <v>172</v>
      </c>
      <c r="H9" s="80">
        <v>22</v>
      </c>
      <c r="I9" s="80">
        <f>SUM(J9:K9)</f>
        <v>5</v>
      </c>
      <c r="J9" s="80">
        <v>4</v>
      </c>
      <c r="K9" s="80">
        <v>1</v>
      </c>
      <c r="L9" s="80">
        <f>SUM(M9:N9)</f>
        <v>205</v>
      </c>
      <c r="M9" s="80">
        <v>166</v>
      </c>
      <c r="N9" s="80">
        <v>39</v>
      </c>
      <c r="O9" s="80">
        <f>SUM(P9:Q9)</f>
        <v>135</v>
      </c>
      <c r="P9" s="80">
        <v>113</v>
      </c>
      <c r="Q9" s="80">
        <v>22</v>
      </c>
      <c r="R9" s="80">
        <f>SUM(S9:T9)</f>
        <v>0</v>
      </c>
      <c r="S9" s="80">
        <v>0</v>
      </c>
      <c r="T9" s="80">
        <v>0</v>
      </c>
      <c r="U9" s="80">
        <f>SUM(V9:W9)</f>
        <v>3679</v>
      </c>
      <c r="V9" s="80">
        <v>1997</v>
      </c>
      <c r="W9" s="80">
        <v>1682</v>
      </c>
      <c r="X9" s="80">
        <f>SUM(Y9:Z9)</f>
        <v>0</v>
      </c>
      <c r="Y9" s="80">
        <v>0</v>
      </c>
      <c r="Z9" s="80">
        <v>0</v>
      </c>
      <c r="AA9" s="80">
        <f>SUM(AB9:AC9)</f>
        <v>219</v>
      </c>
      <c r="AB9" s="80">
        <v>0</v>
      </c>
      <c r="AC9" s="80">
        <v>219</v>
      </c>
      <c r="AD9" s="80">
        <f>SUM(AE9:AF9)</f>
        <v>0</v>
      </c>
      <c r="AE9" s="80">
        <v>0</v>
      </c>
      <c r="AF9" s="80">
        <v>0</v>
      </c>
      <c r="AG9" s="80">
        <f>SUM(AH9:AI9)</f>
        <v>27</v>
      </c>
      <c r="AH9" s="80">
        <v>0</v>
      </c>
      <c r="AI9" s="80">
        <v>27</v>
      </c>
      <c r="AJ9" s="80">
        <f>SUM(AK9:AL9)</f>
        <v>411</v>
      </c>
      <c r="AK9" s="80">
        <v>235</v>
      </c>
      <c r="AL9" s="80">
        <v>176</v>
      </c>
      <c r="AM9" s="80">
        <v>79</v>
      </c>
      <c r="AN9" s="80">
        <v>125</v>
      </c>
      <c r="AO9" s="80">
        <f>SUM(AP9:AQ9)</f>
        <v>525</v>
      </c>
      <c r="AP9" s="80">
        <v>285</v>
      </c>
      <c r="AQ9" s="80">
        <v>240</v>
      </c>
      <c r="AR9" s="6" t="s">
        <v>301</v>
      </c>
      <c r="AS9" s="7"/>
      <c r="AU9" s="8"/>
    </row>
    <row r="10" spans="1:45" s="76" customFormat="1" ht="18.75" customHeight="1">
      <c r="A10" s="262"/>
      <c r="B10" s="263" t="s">
        <v>315</v>
      </c>
      <c r="C10" s="279">
        <f aca="true" t="shared" si="0" ref="C10:AQ10">SUM(C16,C36,C39,C44,C46,C49,C53,C57,C60,C63,C65)</f>
        <v>4916</v>
      </c>
      <c r="D10" s="280">
        <f t="shared" si="0"/>
        <v>2706</v>
      </c>
      <c r="E10" s="280">
        <f t="shared" si="0"/>
        <v>2210</v>
      </c>
      <c r="F10" s="280">
        <f t="shared" si="0"/>
        <v>191</v>
      </c>
      <c r="G10" s="280">
        <f t="shared" si="0"/>
        <v>163</v>
      </c>
      <c r="H10" s="280">
        <f t="shared" si="0"/>
        <v>28</v>
      </c>
      <c r="I10" s="280">
        <f t="shared" si="0"/>
        <v>5</v>
      </c>
      <c r="J10" s="280">
        <f t="shared" si="0"/>
        <v>4</v>
      </c>
      <c r="K10" s="280">
        <f t="shared" si="0"/>
        <v>1</v>
      </c>
      <c r="L10" s="280">
        <f t="shared" si="0"/>
        <v>204</v>
      </c>
      <c r="M10" s="280">
        <f t="shared" si="0"/>
        <v>176</v>
      </c>
      <c r="N10" s="280">
        <f t="shared" si="0"/>
        <v>28</v>
      </c>
      <c r="O10" s="280">
        <f t="shared" si="0"/>
        <v>135</v>
      </c>
      <c r="P10" s="280">
        <f t="shared" si="0"/>
        <v>112</v>
      </c>
      <c r="Q10" s="280">
        <f t="shared" si="0"/>
        <v>23</v>
      </c>
      <c r="R10" s="280">
        <f t="shared" si="0"/>
        <v>0</v>
      </c>
      <c r="S10" s="280">
        <f t="shared" si="0"/>
        <v>0</v>
      </c>
      <c r="T10" s="280">
        <f t="shared" si="0"/>
        <v>0</v>
      </c>
      <c r="U10" s="280">
        <f t="shared" si="0"/>
        <v>3731</v>
      </c>
      <c r="V10" s="280">
        <f t="shared" si="0"/>
        <v>2016</v>
      </c>
      <c r="W10" s="280">
        <f t="shared" si="0"/>
        <v>1715</v>
      </c>
      <c r="X10" s="280">
        <f t="shared" si="0"/>
        <v>1</v>
      </c>
      <c r="Y10" s="280">
        <f t="shared" si="0"/>
        <v>0</v>
      </c>
      <c r="Z10" s="280">
        <f t="shared" si="0"/>
        <v>1</v>
      </c>
      <c r="AA10" s="280">
        <f t="shared" si="0"/>
        <v>215</v>
      </c>
      <c r="AB10" s="280">
        <f t="shared" si="0"/>
        <v>0</v>
      </c>
      <c r="AC10" s="280">
        <f t="shared" si="0"/>
        <v>215</v>
      </c>
      <c r="AD10" s="280">
        <f t="shared" si="0"/>
        <v>0</v>
      </c>
      <c r="AE10" s="280">
        <f t="shared" si="0"/>
        <v>0</v>
      </c>
      <c r="AF10" s="280">
        <f t="shared" si="0"/>
        <v>0</v>
      </c>
      <c r="AG10" s="280">
        <f t="shared" si="0"/>
        <v>27</v>
      </c>
      <c r="AH10" s="280">
        <f t="shared" si="0"/>
        <v>0</v>
      </c>
      <c r="AI10" s="280">
        <f t="shared" si="0"/>
        <v>27</v>
      </c>
      <c r="AJ10" s="280">
        <f t="shared" si="0"/>
        <v>407</v>
      </c>
      <c r="AK10" s="280">
        <f t="shared" si="0"/>
        <v>235</v>
      </c>
      <c r="AL10" s="280">
        <f t="shared" si="0"/>
        <v>172</v>
      </c>
      <c r="AM10" s="280">
        <f t="shared" si="0"/>
        <v>104</v>
      </c>
      <c r="AN10" s="280">
        <f t="shared" si="0"/>
        <v>124</v>
      </c>
      <c r="AO10" s="280">
        <f t="shared" si="0"/>
        <v>555</v>
      </c>
      <c r="AP10" s="280">
        <f t="shared" si="0"/>
        <v>286</v>
      </c>
      <c r="AQ10" s="280">
        <f t="shared" si="0"/>
        <v>269</v>
      </c>
      <c r="AR10" s="251" t="s">
        <v>315</v>
      </c>
      <c r="AS10" s="101"/>
    </row>
    <row r="11" spans="1:45" s="127" customFormat="1" ht="15" customHeight="1">
      <c r="A11" s="124"/>
      <c r="B11" s="125"/>
      <c r="C11" s="281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128"/>
      <c r="AS11" s="129"/>
    </row>
    <row r="12" spans="1:47" ht="18.75" customHeight="1">
      <c r="A12" s="5"/>
      <c r="B12" s="4" t="s">
        <v>20</v>
      </c>
      <c r="C12" s="282">
        <f>D12+E12</f>
        <v>23</v>
      </c>
      <c r="D12" s="283">
        <f>SUM(G12,J12,M12,P12,S12,V12,Y12,AB12,AE12,AH12,AK12)</f>
        <v>16</v>
      </c>
      <c r="E12" s="283">
        <f>SUM(H12,K12,N12,Q12,T12,W12,Z12,AC12,AF12,AI12,AL12)</f>
        <v>7</v>
      </c>
      <c r="F12" s="283">
        <f>G12+H12</f>
        <v>0</v>
      </c>
      <c r="G12" s="80">
        <v>0</v>
      </c>
      <c r="H12" s="80">
        <v>0</v>
      </c>
      <c r="I12" s="283">
        <f>J12+K12</f>
        <v>1</v>
      </c>
      <c r="J12" s="80">
        <v>1</v>
      </c>
      <c r="K12" s="80">
        <v>0</v>
      </c>
      <c r="L12" s="283">
        <f>M12+N12</f>
        <v>1</v>
      </c>
      <c r="M12" s="80">
        <v>1</v>
      </c>
      <c r="N12" s="80">
        <v>0</v>
      </c>
      <c r="O12" s="283">
        <f>P12+Q12</f>
        <v>1</v>
      </c>
      <c r="P12" s="80">
        <v>0</v>
      </c>
      <c r="Q12" s="80">
        <v>1</v>
      </c>
      <c r="R12" s="283">
        <f>S12+T12</f>
        <v>0</v>
      </c>
      <c r="S12" s="80">
        <v>0</v>
      </c>
      <c r="T12" s="80">
        <v>0</v>
      </c>
      <c r="U12" s="283">
        <f>V12+W12</f>
        <v>19</v>
      </c>
      <c r="V12" s="80">
        <v>14</v>
      </c>
      <c r="W12" s="80">
        <v>5</v>
      </c>
      <c r="X12" s="283">
        <f>Y12+Z12</f>
        <v>0</v>
      </c>
      <c r="Y12" s="80">
        <v>0</v>
      </c>
      <c r="Z12" s="80">
        <v>0</v>
      </c>
      <c r="AA12" s="283">
        <f>AB12+AC12</f>
        <v>1</v>
      </c>
      <c r="AB12" s="80">
        <v>0</v>
      </c>
      <c r="AC12" s="80">
        <v>1</v>
      </c>
      <c r="AD12" s="283">
        <f>AE12+AF12</f>
        <v>0</v>
      </c>
      <c r="AE12" s="80">
        <v>0</v>
      </c>
      <c r="AF12" s="80">
        <v>0</v>
      </c>
      <c r="AG12" s="283">
        <f>AH12+AI12</f>
        <v>0</v>
      </c>
      <c r="AH12" s="80">
        <v>0</v>
      </c>
      <c r="AI12" s="80">
        <v>0</v>
      </c>
      <c r="AJ12" s="283">
        <f>AK12+AL12</f>
        <v>0</v>
      </c>
      <c r="AK12" s="80">
        <v>0</v>
      </c>
      <c r="AL12" s="80">
        <v>0</v>
      </c>
      <c r="AM12" s="80" t="s">
        <v>232</v>
      </c>
      <c r="AN12" s="80">
        <v>0</v>
      </c>
      <c r="AO12" s="283">
        <f>AP12+AQ12</f>
        <v>10</v>
      </c>
      <c r="AP12" s="80">
        <v>6</v>
      </c>
      <c r="AQ12" s="80">
        <v>4</v>
      </c>
      <c r="AR12" s="6" t="s">
        <v>59</v>
      </c>
      <c r="AS12" s="7"/>
      <c r="AU12" s="8"/>
    </row>
    <row r="13" spans="1:47" ht="18.75" customHeight="1">
      <c r="A13" s="5"/>
      <c r="B13" s="4" t="s">
        <v>60</v>
      </c>
      <c r="C13" s="282">
        <f aca="true" t="shared" si="1" ref="C13:C66">D13+E13</f>
        <v>4766</v>
      </c>
      <c r="D13" s="283">
        <f aca="true" t="shared" si="2" ref="D13:D66">SUM(G13,J13,M13,P13,S13,V13,Y13,AB13,AE13,AH13,AK13)</f>
        <v>2618</v>
      </c>
      <c r="E13" s="283">
        <f aca="true" t="shared" si="3" ref="E13:E66">SUM(H13,K13,N13,Q13,T13,W13,Z13,AC13,AF13,AI13,AL13)</f>
        <v>2148</v>
      </c>
      <c r="F13" s="283">
        <f aca="true" t="shared" si="4" ref="F13:F66">G13+H13</f>
        <v>191</v>
      </c>
      <c r="G13" s="80">
        <v>163</v>
      </c>
      <c r="H13" s="80">
        <v>28</v>
      </c>
      <c r="I13" s="283">
        <f>J13+K13</f>
        <v>2</v>
      </c>
      <c r="J13" s="80">
        <v>2</v>
      </c>
      <c r="K13" s="80">
        <v>0</v>
      </c>
      <c r="L13" s="283">
        <f>M13+N13</f>
        <v>198</v>
      </c>
      <c r="M13" s="80">
        <v>170</v>
      </c>
      <c r="N13" s="80">
        <v>28</v>
      </c>
      <c r="O13" s="283">
        <f>P13+Q13</f>
        <v>133</v>
      </c>
      <c r="P13" s="80">
        <v>111</v>
      </c>
      <c r="Q13" s="80">
        <v>22</v>
      </c>
      <c r="R13" s="283">
        <f>S13+T13</f>
        <v>0</v>
      </c>
      <c r="S13" s="80">
        <v>0</v>
      </c>
      <c r="T13" s="80">
        <v>0</v>
      </c>
      <c r="U13" s="283">
        <f>V13+W13</f>
        <v>3624</v>
      </c>
      <c r="V13" s="80">
        <v>1952</v>
      </c>
      <c r="W13" s="80">
        <v>1672</v>
      </c>
      <c r="X13" s="283">
        <f>Y13+Z13</f>
        <v>0</v>
      </c>
      <c r="Y13" s="80">
        <v>0</v>
      </c>
      <c r="Z13" s="80">
        <v>0</v>
      </c>
      <c r="AA13" s="283">
        <f>AB13+AC13</f>
        <v>212</v>
      </c>
      <c r="AB13" s="80">
        <v>0</v>
      </c>
      <c r="AC13" s="80">
        <v>212</v>
      </c>
      <c r="AD13" s="283">
        <f>AE13+AF13</f>
        <v>0</v>
      </c>
      <c r="AE13" s="80">
        <v>0</v>
      </c>
      <c r="AF13" s="80">
        <v>0</v>
      </c>
      <c r="AG13" s="80">
        <f>AH13+AI13</f>
        <v>27</v>
      </c>
      <c r="AH13" s="80">
        <v>0</v>
      </c>
      <c r="AI13" s="80">
        <v>27</v>
      </c>
      <c r="AJ13" s="80">
        <f>AK13+AL13</f>
        <v>379</v>
      </c>
      <c r="AK13" s="80">
        <v>220</v>
      </c>
      <c r="AL13" s="80">
        <v>159</v>
      </c>
      <c r="AM13" s="80">
        <v>104</v>
      </c>
      <c r="AN13" s="80">
        <v>121</v>
      </c>
      <c r="AO13" s="80">
        <f>AP13+AQ13</f>
        <v>352</v>
      </c>
      <c r="AP13" s="80">
        <v>162</v>
      </c>
      <c r="AQ13" s="80">
        <v>190</v>
      </c>
      <c r="AR13" s="6" t="s">
        <v>61</v>
      </c>
      <c r="AS13" s="7"/>
      <c r="AU13" s="8"/>
    </row>
    <row r="14" spans="1:47" ht="18.75" customHeight="1">
      <c r="A14" s="5"/>
      <c r="B14" s="4" t="s">
        <v>21</v>
      </c>
      <c r="C14" s="282">
        <f t="shared" si="1"/>
        <v>127</v>
      </c>
      <c r="D14" s="283">
        <f t="shared" si="2"/>
        <v>72</v>
      </c>
      <c r="E14" s="283">
        <f t="shared" si="3"/>
        <v>55</v>
      </c>
      <c r="F14" s="283">
        <f t="shared" si="4"/>
        <v>0</v>
      </c>
      <c r="G14" s="80">
        <v>0</v>
      </c>
      <c r="H14" s="80">
        <v>0</v>
      </c>
      <c r="I14" s="283">
        <f>J14+K14</f>
        <v>2</v>
      </c>
      <c r="J14" s="80">
        <v>1</v>
      </c>
      <c r="K14" s="80">
        <v>1</v>
      </c>
      <c r="L14" s="283">
        <f>M14+N14</f>
        <v>5</v>
      </c>
      <c r="M14" s="80">
        <v>5</v>
      </c>
      <c r="N14" s="80">
        <v>0</v>
      </c>
      <c r="O14" s="283">
        <f>P14+Q14</f>
        <v>1</v>
      </c>
      <c r="P14" s="80">
        <v>1</v>
      </c>
      <c r="Q14" s="80">
        <v>0</v>
      </c>
      <c r="R14" s="283">
        <f>S14+T14</f>
        <v>0</v>
      </c>
      <c r="S14" s="80">
        <v>0</v>
      </c>
      <c r="T14" s="80">
        <v>0</v>
      </c>
      <c r="U14" s="283">
        <f>V14+W14</f>
        <v>88</v>
      </c>
      <c r="V14" s="80">
        <v>50</v>
      </c>
      <c r="W14" s="80">
        <v>38</v>
      </c>
      <c r="X14" s="283">
        <f>Y14+Z14</f>
        <v>1</v>
      </c>
      <c r="Y14" s="80">
        <v>0</v>
      </c>
      <c r="Z14" s="80">
        <v>1</v>
      </c>
      <c r="AA14" s="283">
        <f>AB14+AC14</f>
        <v>2</v>
      </c>
      <c r="AB14" s="80">
        <v>0</v>
      </c>
      <c r="AC14" s="80">
        <v>2</v>
      </c>
      <c r="AD14" s="283">
        <f>AE14+AF14</f>
        <v>0</v>
      </c>
      <c r="AE14" s="80">
        <v>0</v>
      </c>
      <c r="AF14" s="80">
        <v>0</v>
      </c>
      <c r="AG14" s="80">
        <f>AH14+AI14</f>
        <v>0</v>
      </c>
      <c r="AH14" s="80">
        <v>0</v>
      </c>
      <c r="AI14" s="80">
        <v>0</v>
      </c>
      <c r="AJ14" s="80">
        <f>AK14+AL14</f>
        <v>28</v>
      </c>
      <c r="AK14" s="80">
        <v>15</v>
      </c>
      <c r="AL14" s="80">
        <v>13</v>
      </c>
      <c r="AM14" s="80" t="s">
        <v>175</v>
      </c>
      <c r="AN14" s="80">
        <v>3</v>
      </c>
      <c r="AO14" s="80">
        <f>AP14+AQ14</f>
        <v>193</v>
      </c>
      <c r="AP14" s="80">
        <v>118</v>
      </c>
      <c r="AQ14" s="80">
        <v>75</v>
      </c>
      <c r="AR14" s="6" t="s">
        <v>62</v>
      </c>
      <c r="AS14" s="7"/>
      <c r="AU14" s="8"/>
    </row>
    <row r="15" spans="1:45" s="182" customFormat="1" ht="15" customHeight="1">
      <c r="A15" s="177"/>
      <c r="B15" s="178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180"/>
      <c r="AS15" s="181"/>
    </row>
    <row r="16" spans="1:45" s="148" customFormat="1" ht="21" customHeight="1">
      <c r="A16" s="321" t="s">
        <v>163</v>
      </c>
      <c r="B16" s="371"/>
      <c r="C16" s="284">
        <f t="shared" si="1"/>
        <v>4065</v>
      </c>
      <c r="D16" s="285">
        <f t="shared" si="2"/>
        <v>2218</v>
      </c>
      <c r="E16" s="285">
        <f t="shared" si="3"/>
        <v>1847</v>
      </c>
      <c r="F16" s="285">
        <f t="shared" si="4"/>
        <v>150</v>
      </c>
      <c r="G16" s="285">
        <f>SUM(G18:G35)</f>
        <v>128</v>
      </c>
      <c r="H16" s="285">
        <f>SUM(H18:H35)</f>
        <v>22</v>
      </c>
      <c r="I16" s="285">
        <f>J16+K16</f>
        <v>5</v>
      </c>
      <c r="J16" s="285">
        <f>SUM(J18:J35)</f>
        <v>4</v>
      </c>
      <c r="K16" s="285">
        <f>SUM(K18:K35)</f>
        <v>1</v>
      </c>
      <c r="L16" s="285">
        <f>M16+N16</f>
        <v>164</v>
      </c>
      <c r="M16" s="285">
        <f>SUM(M18:M35)</f>
        <v>137</v>
      </c>
      <c r="N16" s="285">
        <f>SUM(N18:N35)</f>
        <v>27</v>
      </c>
      <c r="O16" s="285">
        <f>P16+Q16</f>
        <v>101</v>
      </c>
      <c r="P16" s="285">
        <f>SUM(P18:P35)</f>
        <v>81</v>
      </c>
      <c r="Q16" s="285">
        <f>SUM(Q18:Q35)</f>
        <v>20</v>
      </c>
      <c r="R16" s="285">
        <f>S16+T16</f>
        <v>0</v>
      </c>
      <c r="S16" s="285">
        <f>SUM(S18:S35)</f>
        <v>0</v>
      </c>
      <c r="T16" s="285">
        <f>SUM(T18:T35)</f>
        <v>0</v>
      </c>
      <c r="U16" s="285">
        <f>V16+W16</f>
        <v>3119</v>
      </c>
      <c r="V16" s="285">
        <f>SUM(V18:V35)</f>
        <v>1684</v>
      </c>
      <c r="W16" s="285">
        <f>SUM(W18:W35)</f>
        <v>1435</v>
      </c>
      <c r="X16" s="285">
        <f>Y16+Z16</f>
        <v>1</v>
      </c>
      <c r="Y16" s="285">
        <f>SUM(Y18:Y35)</f>
        <v>0</v>
      </c>
      <c r="Z16" s="285">
        <f>SUM(Z18:Z35)</f>
        <v>1</v>
      </c>
      <c r="AA16" s="285">
        <f>AB16+AC16</f>
        <v>170</v>
      </c>
      <c r="AB16" s="285">
        <f>SUM(AB18:AB35)</f>
        <v>0</v>
      </c>
      <c r="AC16" s="285">
        <f>SUM(AC18:AC35)</f>
        <v>170</v>
      </c>
      <c r="AD16" s="285">
        <f>AE16+AF16</f>
        <v>0</v>
      </c>
      <c r="AE16" s="285">
        <f>SUM(AE18:AE35)</f>
        <v>0</v>
      </c>
      <c r="AF16" s="285">
        <f>SUM(AF18:AF35)</f>
        <v>0</v>
      </c>
      <c r="AG16" s="285">
        <f>AH16+AI16</f>
        <v>20</v>
      </c>
      <c r="AH16" s="285">
        <f>SUM(AH18:AH35)</f>
        <v>0</v>
      </c>
      <c r="AI16" s="285">
        <f>SUM(AI18:AI35)</f>
        <v>20</v>
      </c>
      <c r="AJ16" s="285">
        <f>AK16+AL16</f>
        <v>335</v>
      </c>
      <c r="AK16" s="285">
        <f>SUM(AK18:AK35)</f>
        <v>184</v>
      </c>
      <c r="AL16" s="285">
        <f>SUM(AL18:AL35)</f>
        <v>151</v>
      </c>
      <c r="AM16" s="285">
        <f>SUM(AM18:AM35)</f>
        <v>102</v>
      </c>
      <c r="AN16" s="285">
        <f>SUM(AN18:AN35)</f>
        <v>100</v>
      </c>
      <c r="AO16" s="285">
        <f aca="true" t="shared" si="5" ref="AO16:AO66">AP16+AQ16</f>
        <v>499</v>
      </c>
      <c r="AP16" s="285">
        <f>SUM(AP18:AP35)</f>
        <v>262</v>
      </c>
      <c r="AQ16" s="285">
        <f>SUM(AQ18:AQ35)</f>
        <v>237</v>
      </c>
      <c r="AR16" s="338" t="s">
        <v>163</v>
      </c>
      <c r="AS16" s="339"/>
    </row>
    <row r="17" spans="1:45" s="148" customFormat="1" ht="18.75" customHeight="1">
      <c r="A17" s="135"/>
      <c r="B17" s="254" t="s">
        <v>164</v>
      </c>
      <c r="C17" s="284">
        <f t="shared" si="1"/>
        <v>2088</v>
      </c>
      <c r="D17" s="285">
        <f t="shared" si="2"/>
        <v>1137</v>
      </c>
      <c r="E17" s="285">
        <f t="shared" si="3"/>
        <v>951</v>
      </c>
      <c r="F17" s="285">
        <f t="shared" si="4"/>
        <v>64</v>
      </c>
      <c r="G17" s="285">
        <f aca="true" t="shared" si="6" ref="G17:AQ17">SUM(G18:G22)</f>
        <v>54</v>
      </c>
      <c r="H17" s="285">
        <f t="shared" si="6"/>
        <v>10</v>
      </c>
      <c r="I17" s="285">
        <f>J17+K17</f>
        <v>4</v>
      </c>
      <c r="J17" s="285">
        <f t="shared" si="6"/>
        <v>3</v>
      </c>
      <c r="K17" s="285">
        <f t="shared" si="6"/>
        <v>1</v>
      </c>
      <c r="L17" s="285">
        <f>M17+N17</f>
        <v>72</v>
      </c>
      <c r="M17" s="285">
        <f t="shared" si="6"/>
        <v>62</v>
      </c>
      <c r="N17" s="285">
        <f t="shared" si="6"/>
        <v>10</v>
      </c>
      <c r="O17" s="285">
        <f>P17+Q17</f>
        <v>30</v>
      </c>
      <c r="P17" s="285">
        <f t="shared" si="6"/>
        <v>27</v>
      </c>
      <c r="Q17" s="285">
        <f t="shared" si="6"/>
        <v>3</v>
      </c>
      <c r="R17" s="285">
        <f>S17+T17</f>
        <v>0</v>
      </c>
      <c r="S17" s="285">
        <f t="shared" si="6"/>
        <v>0</v>
      </c>
      <c r="T17" s="285">
        <f t="shared" si="6"/>
        <v>0</v>
      </c>
      <c r="U17" s="285">
        <f>V17+W17</f>
        <v>1666</v>
      </c>
      <c r="V17" s="285">
        <f t="shared" si="6"/>
        <v>905</v>
      </c>
      <c r="W17" s="285">
        <f t="shared" si="6"/>
        <v>761</v>
      </c>
      <c r="X17" s="285">
        <f>Y17+Z17</f>
        <v>1</v>
      </c>
      <c r="Y17" s="285">
        <f t="shared" si="6"/>
        <v>0</v>
      </c>
      <c r="Z17" s="285">
        <f t="shared" si="6"/>
        <v>1</v>
      </c>
      <c r="AA17" s="285">
        <f>AB17+AC17</f>
        <v>80</v>
      </c>
      <c r="AB17" s="285">
        <f t="shared" si="6"/>
        <v>0</v>
      </c>
      <c r="AC17" s="285">
        <f t="shared" si="6"/>
        <v>80</v>
      </c>
      <c r="AD17" s="285">
        <f>AE17+AF17</f>
        <v>0</v>
      </c>
      <c r="AE17" s="285">
        <f t="shared" si="6"/>
        <v>0</v>
      </c>
      <c r="AF17" s="285">
        <f t="shared" si="6"/>
        <v>0</v>
      </c>
      <c r="AG17" s="285">
        <f>AH17+AI17</f>
        <v>3</v>
      </c>
      <c r="AH17" s="285">
        <f t="shared" si="6"/>
        <v>0</v>
      </c>
      <c r="AI17" s="285">
        <f t="shared" si="6"/>
        <v>3</v>
      </c>
      <c r="AJ17" s="285">
        <f>AK17+AL17</f>
        <v>168</v>
      </c>
      <c r="AK17" s="285">
        <f t="shared" si="6"/>
        <v>86</v>
      </c>
      <c r="AL17" s="285">
        <f t="shared" si="6"/>
        <v>82</v>
      </c>
      <c r="AM17" s="285">
        <f t="shared" si="6"/>
        <v>99</v>
      </c>
      <c r="AN17" s="285">
        <f t="shared" si="6"/>
        <v>60</v>
      </c>
      <c r="AO17" s="285">
        <f t="shared" si="5"/>
        <v>357</v>
      </c>
      <c r="AP17" s="285">
        <f t="shared" si="6"/>
        <v>195</v>
      </c>
      <c r="AQ17" s="285">
        <f t="shared" si="6"/>
        <v>162</v>
      </c>
      <c r="AR17" s="255" t="s">
        <v>164</v>
      </c>
      <c r="AS17" s="135"/>
    </row>
    <row r="18" spans="1:45" s="150" customFormat="1" ht="18.75" customHeight="1">
      <c r="A18" s="143"/>
      <c r="B18" s="147" t="s">
        <v>63</v>
      </c>
      <c r="C18" s="286">
        <f t="shared" si="1"/>
        <v>549</v>
      </c>
      <c r="D18" s="287">
        <f t="shared" si="2"/>
        <v>293</v>
      </c>
      <c r="E18" s="287">
        <f t="shared" si="3"/>
        <v>256</v>
      </c>
      <c r="F18" s="287">
        <f>G18+H18</f>
        <v>17</v>
      </c>
      <c r="G18" s="158">
        <v>16</v>
      </c>
      <c r="H18" s="158">
        <v>1</v>
      </c>
      <c r="I18" s="287">
        <f aca="true" t="shared" si="7" ref="I18:I35">SUM(J18:K18)</f>
        <v>1</v>
      </c>
      <c r="J18" s="158">
        <v>1</v>
      </c>
      <c r="K18" s="158">
        <v>0</v>
      </c>
      <c r="L18" s="287">
        <f aca="true" t="shared" si="8" ref="L18:L35">SUM(M18:N18)</f>
        <v>19</v>
      </c>
      <c r="M18" s="158">
        <v>16</v>
      </c>
      <c r="N18" s="158">
        <v>3</v>
      </c>
      <c r="O18" s="287">
        <f aca="true" t="shared" si="9" ref="O18:O35">SUM(P18:Q18)</f>
        <v>7</v>
      </c>
      <c r="P18" s="158">
        <v>5</v>
      </c>
      <c r="Q18" s="158">
        <v>2</v>
      </c>
      <c r="R18" s="287">
        <f aca="true" t="shared" si="10" ref="R18:R35">SUM(S18:T18)</f>
        <v>0</v>
      </c>
      <c r="S18" s="158">
        <v>0</v>
      </c>
      <c r="T18" s="158">
        <v>0</v>
      </c>
      <c r="U18" s="287">
        <f aca="true" t="shared" si="11" ref="U18:U35">SUM(V18:W18)</f>
        <v>445</v>
      </c>
      <c r="V18" s="158">
        <v>241</v>
      </c>
      <c r="W18" s="158">
        <v>204</v>
      </c>
      <c r="X18" s="287">
        <f aca="true" t="shared" si="12" ref="X18:X35">SUM(Y18:Z18)</f>
        <v>0</v>
      </c>
      <c r="Y18" s="158">
        <v>0</v>
      </c>
      <c r="Z18" s="158">
        <v>0</v>
      </c>
      <c r="AA18" s="287">
        <f aca="true" t="shared" si="13" ref="AA18:AA35">SUM(AB18:AC18)</f>
        <v>20</v>
      </c>
      <c r="AB18" s="158">
        <v>0</v>
      </c>
      <c r="AC18" s="158">
        <v>20</v>
      </c>
      <c r="AD18" s="287">
        <f aca="true" t="shared" si="14" ref="AD18:AD35">SUM(AE18:AF18)</f>
        <v>0</v>
      </c>
      <c r="AE18" s="158">
        <v>0</v>
      </c>
      <c r="AF18" s="158">
        <v>0</v>
      </c>
      <c r="AG18" s="287">
        <f aca="true" t="shared" si="15" ref="AG18:AG35">SUM(AH18:AI18)</f>
        <v>0</v>
      </c>
      <c r="AH18" s="158">
        <v>0</v>
      </c>
      <c r="AI18" s="158">
        <v>0</v>
      </c>
      <c r="AJ18" s="287">
        <f aca="true" t="shared" si="16" ref="AJ18:AJ32">SUM(AK18:AL18)</f>
        <v>40</v>
      </c>
      <c r="AK18" s="158">
        <v>14</v>
      </c>
      <c r="AL18" s="158">
        <v>26</v>
      </c>
      <c r="AM18" s="158">
        <v>19</v>
      </c>
      <c r="AN18" s="158">
        <v>16</v>
      </c>
      <c r="AO18" s="158">
        <f t="shared" si="5"/>
        <v>97</v>
      </c>
      <c r="AP18" s="158">
        <v>41</v>
      </c>
      <c r="AQ18" s="158">
        <v>56</v>
      </c>
      <c r="AR18" s="138" t="s">
        <v>63</v>
      </c>
      <c r="AS18" s="139"/>
    </row>
    <row r="19" spans="1:45" s="150" customFormat="1" ht="18.75" customHeight="1">
      <c r="A19" s="143"/>
      <c r="B19" s="147" t="s">
        <v>64</v>
      </c>
      <c r="C19" s="286">
        <f t="shared" si="1"/>
        <v>400</v>
      </c>
      <c r="D19" s="287">
        <f t="shared" si="2"/>
        <v>225</v>
      </c>
      <c r="E19" s="287">
        <f t="shared" si="3"/>
        <v>175</v>
      </c>
      <c r="F19" s="287">
        <f t="shared" si="4"/>
        <v>10</v>
      </c>
      <c r="G19" s="158">
        <v>10</v>
      </c>
      <c r="H19" s="158">
        <v>0</v>
      </c>
      <c r="I19" s="287">
        <f t="shared" si="7"/>
        <v>2</v>
      </c>
      <c r="J19" s="158">
        <v>1</v>
      </c>
      <c r="K19" s="158">
        <v>1</v>
      </c>
      <c r="L19" s="287">
        <f t="shared" si="8"/>
        <v>12</v>
      </c>
      <c r="M19" s="158">
        <v>12</v>
      </c>
      <c r="N19" s="158">
        <v>0</v>
      </c>
      <c r="O19" s="287">
        <f t="shared" si="9"/>
        <v>7</v>
      </c>
      <c r="P19" s="158">
        <v>6</v>
      </c>
      <c r="Q19" s="158">
        <v>1</v>
      </c>
      <c r="R19" s="287">
        <f t="shared" si="10"/>
        <v>0</v>
      </c>
      <c r="S19" s="158">
        <v>0</v>
      </c>
      <c r="T19" s="158">
        <v>0</v>
      </c>
      <c r="U19" s="287">
        <f t="shared" si="11"/>
        <v>310</v>
      </c>
      <c r="V19" s="158">
        <v>173</v>
      </c>
      <c r="W19" s="158">
        <v>137</v>
      </c>
      <c r="X19" s="287">
        <f t="shared" si="12"/>
        <v>0</v>
      </c>
      <c r="Y19" s="158">
        <v>0</v>
      </c>
      <c r="Z19" s="158">
        <v>0</v>
      </c>
      <c r="AA19" s="287">
        <f t="shared" si="13"/>
        <v>15</v>
      </c>
      <c r="AB19" s="158">
        <v>0</v>
      </c>
      <c r="AC19" s="158">
        <v>15</v>
      </c>
      <c r="AD19" s="287">
        <f t="shared" si="14"/>
        <v>0</v>
      </c>
      <c r="AE19" s="158">
        <v>0</v>
      </c>
      <c r="AF19" s="158">
        <v>0</v>
      </c>
      <c r="AG19" s="287">
        <f t="shared" si="15"/>
        <v>0</v>
      </c>
      <c r="AH19" s="158">
        <v>0</v>
      </c>
      <c r="AI19" s="158">
        <v>0</v>
      </c>
      <c r="AJ19" s="287">
        <f t="shared" si="16"/>
        <v>44</v>
      </c>
      <c r="AK19" s="158">
        <v>23</v>
      </c>
      <c r="AL19" s="158">
        <v>21</v>
      </c>
      <c r="AM19" s="158">
        <v>23</v>
      </c>
      <c r="AN19" s="158">
        <v>14</v>
      </c>
      <c r="AO19" s="158">
        <f t="shared" si="5"/>
        <v>98</v>
      </c>
      <c r="AP19" s="158">
        <v>78</v>
      </c>
      <c r="AQ19" s="158">
        <v>20</v>
      </c>
      <c r="AR19" s="138" t="s">
        <v>64</v>
      </c>
      <c r="AS19" s="139"/>
    </row>
    <row r="20" spans="1:45" s="150" customFormat="1" ht="18.75" customHeight="1">
      <c r="A20" s="143"/>
      <c r="B20" s="147" t="s">
        <v>65</v>
      </c>
      <c r="C20" s="286">
        <f t="shared" si="1"/>
        <v>240</v>
      </c>
      <c r="D20" s="287">
        <f t="shared" si="2"/>
        <v>132</v>
      </c>
      <c r="E20" s="287">
        <f t="shared" si="3"/>
        <v>108</v>
      </c>
      <c r="F20" s="287">
        <f t="shared" si="4"/>
        <v>6</v>
      </c>
      <c r="G20" s="158">
        <v>4</v>
      </c>
      <c r="H20" s="158">
        <v>2</v>
      </c>
      <c r="I20" s="287">
        <f t="shared" si="7"/>
        <v>1</v>
      </c>
      <c r="J20" s="158">
        <v>1</v>
      </c>
      <c r="K20" s="158">
        <v>0</v>
      </c>
      <c r="L20" s="287">
        <f t="shared" si="8"/>
        <v>7</v>
      </c>
      <c r="M20" s="158">
        <v>7</v>
      </c>
      <c r="N20" s="158">
        <v>0</v>
      </c>
      <c r="O20" s="287">
        <f t="shared" si="9"/>
        <v>5</v>
      </c>
      <c r="P20" s="158">
        <v>5</v>
      </c>
      <c r="Q20" s="158">
        <v>0</v>
      </c>
      <c r="R20" s="287">
        <f t="shared" si="10"/>
        <v>0</v>
      </c>
      <c r="S20" s="158">
        <v>0</v>
      </c>
      <c r="T20" s="158">
        <v>0</v>
      </c>
      <c r="U20" s="287">
        <f t="shared" si="11"/>
        <v>195</v>
      </c>
      <c r="V20" s="158">
        <v>103</v>
      </c>
      <c r="W20" s="158">
        <v>92</v>
      </c>
      <c r="X20" s="287">
        <f t="shared" si="12"/>
        <v>0</v>
      </c>
      <c r="Y20" s="158">
        <v>0</v>
      </c>
      <c r="Z20" s="158">
        <v>0</v>
      </c>
      <c r="AA20" s="287">
        <f t="shared" si="13"/>
        <v>10</v>
      </c>
      <c r="AB20" s="158">
        <v>0</v>
      </c>
      <c r="AC20" s="158">
        <v>10</v>
      </c>
      <c r="AD20" s="287">
        <f t="shared" si="14"/>
        <v>0</v>
      </c>
      <c r="AE20" s="158">
        <v>0</v>
      </c>
      <c r="AF20" s="158">
        <v>0</v>
      </c>
      <c r="AG20" s="287">
        <f t="shared" si="15"/>
        <v>0</v>
      </c>
      <c r="AH20" s="158">
        <v>0</v>
      </c>
      <c r="AI20" s="158">
        <v>0</v>
      </c>
      <c r="AJ20" s="287">
        <f t="shared" si="16"/>
        <v>16</v>
      </c>
      <c r="AK20" s="158">
        <v>12</v>
      </c>
      <c r="AL20" s="158">
        <v>4</v>
      </c>
      <c r="AM20" s="158">
        <v>11</v>
      </c>
      <c r="AN20" s="158">
        <v>2</v>
      </c>
      <c r="AO20" s="158">
        <f t="shared" si="5"/>
        <v>84</v>
      </c>
      <c r="AP20" s="158">
        <v>45</v>
      </c>
      <c r="AQ20" s="158">
        <v>39</v>
      </c>
      <c r="AR20" s="138" t="s">
        <v>65</v>
      </c>
      <c r="AS20" s="139"/>
    </row>
    <row r="21" spans="1:45" s="150" customFormat="1" ht="18.75" customHeight="1">
      <c r="A21" s="143"/>
      <c r="B21" s="147" t="s">
        <v>66</v>
      </c>
      <c r="C21" s="286">
        <f t="shared" si="1"/>
        <v>450</v>
      </c>
      <c r="D21" s="287">
        <f t="shared" si="2"/>
        <v>249</v>
      </c>
      <c r="E21" s="287">
        <f t="shared" si="3"/>
        <v>201</v>
      </c>
      <c r="F21" s="287">
        <f t="shared" si="4"/>
        <v>14</v>
      </c>
      <c r="G21" s="158">
        <v>11</v>
      </c>
      <c r="H21" s="158">
        <v>3</v>
      </c>
      <c r="I21" s="287">
        <f t="shared" si="7"/>
        <v>0</v>
      </c>
      <c r="J21" s="158">
        <v>0</v>
      </c>
      <c r="K21" s="158">
        <v>0</v>
      </c>
      <c r="L21" s="287">
        <f t="shared" si="8"/>
        <v>17</v>
      </c>
      <c r="M21" s="158">
        <v>15</v>
      </c>
      <c r="N21" s="158">
        <v>2</v>
      </c>
      <c r="O21" s="287">
        <f t="shared" si="9"/>
        <v>6</v>
      </c>
      <c r="P21" s="158">
        <v>6</v>
      </c>
      <c r="Q21" s="158">
        <v>0</v>
      </c>
      <c r="R21" s="287">
        <f t="shared" si="10"/>
        <v>0</v>
      </c>
      <c r="S21" s="158">
        <v>0</v>
      </c>
      <c r="T21" s="158">
        <v>0</v>
      </c>
      <c r="U21" s="287">
        <f t="shared" si="11"/>
        <v>358</v>
      </c>
      <c r="V21" s="158">
        <v>194</v>
      </c>
      <c r="W21" s="158">
        <v>164</v>
      </c>
      <c r="X21" s="287">
        <f t="shared" si="12"/>
        <v>0</v>
      </c>
      <c r="Y21" s="158">
        <v>0</v>
      </c>
      <c r="Z21" s="158">
        <v>0</v>
      </c>
      <c r="AA21" s="287">
        <f t="shared" si="13"/>
        <v>18</v>
      </c>
      <c r="AB21" s="158">
        <v>0</v>
      </c>
      <c r="AC21" s="158">
        <v>18</v>
      </c>
      <c r="AD21" s="287">
        <f t="shared" si="14"/>
        <v>0</v>
      </c>
      <c r="AE21" s="158">
        <v>0</v>
      </c>
      <c r="AF21" s="158">
        <v>0</v>
      </c>
      <c r="AG21" s="287">
        <f t="shared" si="15"/>
        <v>0</v>
      </c>
      <c r="AH21" s="158">
        <v>0</v>
      </c>
      <c r="AI21" s="158">
        <v>0</v>
      </c>
      <c r="AJ21" s="287">
        <f t="shared" si="16"/>
        <v>37</v>
      </c>
      <c r="AK21" s="158">
        <v>23</v>
      </c>
      <c r="AL21" s="158">
        <v>14</v>
      </c>
      <c r="AM21" s="158">
        <v>25</v>
      </c>
      <c r="AN21" s="158">
        <v>16</v>
      </c>
      <c r="AO21" s="158">
        <f t="shared" si="5"/>
        <v>26</v>
      </c>
      <c r="AP21" s="158">
        <v>9</v>
      </c>
      <c r="AQ21" s="158">
        <v>17</v>
      </c>
      <c r="AR21" s="138" t="s">
        <v>66</v>
      </c>
      <c r="AS21" s="139"/>
    </row>
    <row r="22" spans="1:45" s="150" customFormat="1" ht="18.75" customHeight="1">
      <c r="A22" s="143"/>
      <c r="B22" s="147" t="s">
        <v>67</v>
      </c>
      <c r="C22" s="286">
        <f t="shared" si="1"/>
        <v>449</v>
      </c>
      <c r="D22" s="287">
        <f t="shared" si="2"/>
        <v>238</v>
      </c>
      <c r="E22" s="287">
        <f t="shared" si="3"/>
        <v>211</v>
      </c>
      <c r="F22" s="287">
        <f t="shared" si="4"/>
        <v>17</v>
      </c>
      <c r="G22" s="158">
        <v>13</v>
      </c>
      <c r="H22" s="158">
        <v>4</v>
      </c>
      <c r="I22" s="287">
        <f t="shared" si="7"/>
        <v>0</v>
      </c>
      <c r="J22" s="158">
        <v>0</v>
      </c>
      <c r="K22" s="158">
        <v>0</v>
      </c>
      <c r="L22" s="287">
        <f t="shared" si="8"/>
        <v>17</v>
      </c>
      <c r="M22" s="158">
        <v>12</v>
      </c>
      <c r="N22" s="158">
        <v>5</v>
      </c>
      <c r="O22" s="287">
        <f t="shared" si="9"/>
        <v>5</v>
      </c>
      <c r="P22" s="158">
        <v>5</v>
      </c>
      <c r="Q22" s="158">
        <v>0</v>
      </c>
      <c r="R22" s="287">
        <f t="shared" si="10"/>
        <v>0</v>
      </c>
      <c r="S22" s="158">
        <v>0</v>
      </c>
      <c r="T22" s="158">
        <v>0</v>
      </c>
      <c r="U22" s="287">
        <f t="shared" si="11"/>
        <v>358</v>
      </c>
      <c r="V22" s="158">
        <v>194</v>
      </c>
      <c r="W22" s="158">
        <v>164</v>
      </c>
      <c r="X22" s="287">
        <f t="shared" si="12"/>
        <v>1</v>
      </c>
      <c r="Y22" s="158">
        <v>0</v>
      </c>
      <c r="Z22" s="158">
        <v>1</v>
      </c>
      <c r="AA22" s="287">
        <f t="shared" si="13"/>
        <v>17</v>
      </c>
      <c r="AB22" s="158">
        <v>0</v>
      </c>
      <c r="AC22" s="158">
        <v>17</v>
      </c>
      <c r="AD22" s="287">
        <f t="shared" si="14"/>
        <v>0</v>
      </c>
      <c r="AE22" s="158">
        <v>0</v>
      </c>
      <c r="AF22" s="158">
        <v>0</v>
      </c>
      <c r="AG22" s="287">
        <f t="shared" si="15"/>
        <v>3</v>
      </c>
      <c r="AH22" s="158">
        <v>0</v>
      </c>
      <c r="AI22" s="158">
        <v>3</v>
      </c>
      <c r="AJ22" s="287">
        <f t="shared" si="16"/>
        <v>31</v>
      </c>
      <c r="AK22" s="158">
        <v>14</v>
      </c>
      <c r="AL22" s="158">
        <v>17</v>
      </c>
      <c r="AM22" s="158">
        <v>21</v>
      </c>
      <c r="AN22" s="158">
        <v>12</v>
      </c>
      <c r="AO22" s="158">
        <f t="shared" si="5"/>
        <v>52</v>
      </c>
      <c r="AP22" s="158">
        <v>22</v>
      </c>
      <c r="AQ22" s="158">
        <v>30</v>
      </c>
      <c r="AR22" s="138" t="s">
        <v>67</v>
      </c>
      <c r="AS22" s="139"/>
    </row>
    <row r="23" spans="1:45" s="150" customFormat="1" ht="18.75" customHeight="1">
      <c r="A23" s="143"/>
      <c r="B23" s="145" t="s">
        <v>68</v>
      </c>
      <c r="C23" s="286">
        <f t="shared" si="1"/>
        <v>339</v>
      </c>
      <c r="D23" s="287">
        <f t="shared" si="2"/>
        <v>189</v>
      </c>
      <c r="E23" s="287">
        <f t="shared" si="3"/>
        <v>150</v>
      </c>
      <c r="F23" s="287">
        <f t="shared" si="4"/>
        <v>17</v>
      </c>
      <c r="G23" s="158">
        <v>15</v>
      </c>
      <c r="H23" s="158">
        <v>2</v>
      </c>
      <c r="I23" s="287">
        <f t="shared" si="7"/>
        <v>0</v>
      </c>
      <c r="J23" s="158">
        <v>0</v>
      </c>
      <c r="K23" s="158">
        <v>0</v>
      </c>
      <c r="L23" s="287">
        <f t="shared" si="8"/>
        <v>18</v>
      </c>
      <c r="M23" s="158">
        <v>13</v>
      </c>
      <c r="N23" s="158">
        <v>5</v>
      </c>
      <c r="O23" s="287">
        <f t="shared" si="9"/>
        <v>7</v>
      </c>
      <c r="P23" s="158">
        <v>7</v>
      </c>
      <c r="Q23" s="158">
        <v>0</v>
      </c>
      <c r="R23" s="287">
        <f t="shared" si="10"/>
        <v>0</v>
      </c>
      <c r="S23" s="158">
        <v>0</v>
      </c>
      <c r="T23" s="158">
        <v>0</v>
      </c>
      <c r="U23" s="287">
        <f t="shared" si="11"/>
        <v>243</v>
      </c>
      <c r="V23" s="158">
        <v>136</v>
      </c>
      <c r="W23" s="158">
        <v>107</v>
      </c>
      <c r="X23" s="287">
        <f t="shared" si="12"/>
        <v>0</v>
      </c>
      <c r="Y23" s="158">
        <v>0</v>
      </c>
      <c r="Z23" s="158">
        <v>0</v>
      </c>
      <c r="AA23" s="287">
        <f t="shared" si="13"/>
        <v>19</v>
      </c>
      <c r="AB23" s="158">
        <v>0</v>
      </c>
      <c r="AC23" s="158">
        <v>19</v>
      </c>
      <c r="AD23" s="287">
        <f t="shared" si="14"/>
        <v>0</v>
      </c>
      <c r="AE23" s="158">
        <v>0</v>
      </c>
      <c r="AF23" s="158">
        <v>0</v>
      </c>
      <c r="AG23" s="287">
        <f t="shared" si="15"/>
        <v>1</v>
      </c>
      <c r="AH23" s="158">
        <v>0</v>
      </c>
      <c r="AI23" s="158">
        <v>1</v>
      </c>
      <c r="AJ23" s="287">
        <f t="shared" si="16"/>
        <v>34</v>
      </c>
      <c r="AK23" s="158">
        <v>18</v>
      </c>
      <c r="AL23" s="158">
        <v>16</v>
      </c>
      <c r="AM23" s="158">
        <v>0</v>
      </c>
      <c r="AN23" s="158">
        <v>6</v>
      </c>
      <c r="AO23" s="158">
        <f t="shared" si="5"/>
        <v>25</v>
      </c>
      <c r="AP23" s="158">
        <v>13</v>
      </c>
      <c r="AQ23" s="158">
        <v>12</v>
      </c>
      <c r="AR23" s="142" t="s">
        <v>68</v>
      </c>
      <c r="AS23" s="139"/>
    </row>
    <row r="24" spans="1:45" s="150" customFormat="1" ht="18.75" customHeight="1">
      <c r="A24" s="143"/>
      <c r="B24" s="145" t="s">
        <v>153</v>
      </c>
      <c r="C24" s="286">
        <f t="shared" si="1"/>
        <v>105</v>
      </c>
      <c r="D24" s="287">
        <f t="shared" si="2"/>
        <v>46</v>
      </c>
      <c r="E24" s="287">
        <f t="shared" si="3"/>
        <v>59</v>
      </c>
      <c r="F24" s="287">
        <f t="shared" si="4"/>
        <v>4</v>
      </c>
      <c r="G24" s="158">
        <v>2</v>
      </c>
      <c r="H24" s="158">
        <v>2</v>
      </c>
      <c r="I24" s="287">
        <f t="shared" si="7"/>
        <v>0</v>
      </c>
      <c r="J24" s="158">
        <v>0</v>
      </c>
      <c r="K24" s="158">
        <v>0</v>
      </c>
      <c r="L24" s="287">
        <f t="shared" si="8"/>
        <v>5</v>
      </c>
      <c r="M24" s="158">
        <v>5</v>
      </c>
      <c r="N24" s="158">
        <v>0</v>
      </c>
      <c r="O24" s="287">
        <f t="shared" si="9"/>
        <v>4</v>
      </c>
      <c r="P24" s="158">
        <v>3</v>
      </c>
      <c r="Q24" s="158">
        <v>1</v>
      </c>
      <c r="R24" s="287">
        <f t="shared" si="10"/>
        <v>0</v>
      </c>
      <c r="S24" s="158">
        <v>0</v>
      </c>
      <c r="T24" s="158">
        <v>0</v>
      </c>
      <c r="U24" s="287">
        <f t="shared" si="11"/>
        <v>78</v>
      </c>
      <c r="V24" s="158">
        <v>31</v>
      </c>
      <c r="W24" s="158">
        <v>47</v>
      </c>
      <c r="X24" s="287">
        <f t="shared" si="12"/>
        <v>0</v>
      </c>
      <c r="Y24" s="158">
        <v>0</v>
      </c>
      <c r="Z24" s="158">
        <v>0</v>
      </c>
      <c r="AA24" s="287">
        <f t="shared" si="13"/>
        <v>4</v>
      </c>
      <c r="AB24" s="158">
        <v>0</v>
      </c>
      <c r="AC24" s="158">
        <v>4</v>
      </c>
      <c r="AD24" s="287">
        <f t="shared" si="14"/>
        <v>0</v>
      </c>
      <c r="AE24" s="158">
        <v>0</v>
      </c>
      <c r="AF24" s="158">
        <v>0</v>
      </c>
      <c r="AG24" s="287">
        <f t="shared" si="15"/>
        <v>0</v>
      </c>
      <c r="AH24" s="158">
        <v>0</v>
      </c>
      <c r="AI24" s="158">
        <v>0</v>
      </c>
      <c r="AJ24" s="287">
        <f t="shared" si="16"/>
        <v>10</v>
      </c>
      <c r="AK24" s="158">
        <v>5</v>
      </c>
      <c r="AL24" s="158">
        <v>5</v>
      </c>
      <c r="AM24" s="158">
        <v>0</v>
      </c>
      <c r="AN24" s="158">
        <v>2</v>
      </c>
      <c r="AO24" s="158">
        <f t="shared" si="5"/>
        <v>5</v>
      </c>
      <c r="AP24" s="158">
        <v>1</v>
      </c>
      <c r="AQ24" s="158">
        <v>4</v>
      </c>
      <c r="AR24" s="142" t="s">
        <v>153</v>
      </c>
      <c r="AS24" s="139"/>
    </row>
    <row r="25" spans="1:45" s="150" customFormat="1" ht="18.75" customHeight="1">
      <c r="A25" s="143"/>
      <c r="B25" s="145" t="s">
        <v>69</v>
      </c>
      <c r="C25" s="286">
        <f t="shared" si="1"/>
        <v>174</v>
      </c>
      <c r="D25" s="287">
        <f t="shared" si="2"/>
        <v>103</v>
      </c>
      <c r="E25" s="287">
        <f t="shared" si="3"/>
        <v>71</v>
      </c>
      <c r="F25" s="287">
        <f t="shared" si="4"/>
        <v>11</v>
      </c>
      <c r="G25" s="158">
        <v>10</v>
      </c>
      <c r="H25" s="158">
        <v>1</v>
      </c>
      <c r="I25" s="287">
        <f t="shared" si="7"/>
        <v>0</v>
      </c>
      <c r="J25" s="158">
        <v>0</v>
      </c>
      <c r="K25" s="158">
        <v>0</v>
      </c>
      <c r="L25" s="287">
        <f t="shared" si="8"/>
        <v>11</v>
      </c>
      <c r="M25" s="158">
        <v>11</v>
      </c>
      <c r="N25" s="158">
        <v>0</v>
      </c>
      <c r="O25" s="287">
        <f t="shared" si="9"/>
        <v>7</v>
      </c>
      <c r="P25" s="158">
        <v>5</v>
      </c>
      <c r="Q25" s="158">
        <v>2</v>
      </c>
      <c r="R25" s="287">
        <f t="shared" si="10"/>
        <v>0</v>
      </c>
      <c r="S25" s="158">
        <v>0</v>
      </c>
      <c r="T25" s="158">
        <v>0</v>
      </c>
      <c r="U25" s="287">
        <f t="shared" si="11"/>
        <v>110</v>
      </c>
      <c r="V25" s="158">
        <v>62</v>
      </c>
      <c r="W25" s="158">
        <v>48</v>
      </c>
      <c r="X25" s="287">
        <f t="shared" si="12"/>
        <v>0</v>
      </c>
      <c r="Y25" s="158">
        <v>0</v>
      </c>
      <c r="Z25" s="158">
        <v>0</v>
      </c>
      <c r="AA25" s="287">
        <f t="shared" si="13"/>
        <v>12</v>
      </c>
      <c r="AB25" s="158">
        <v>0</v>
      </c>
      <c r="AC25" s="158">
        <v>12</v>
      </c>
      <c r="AD25" s="287">
        <f t="shared" si="14"/>
        <v>0</v>
      </c>
      <c r="AE25" s="158">
        <v>0</v>
      </c>
      <c r="AF25" s="158">
        <v>0</v>
      </c>
      <c r="AG25" s="287">
        <f t="shared" si="15"/>
        <v>1</v>
      </c>
      <c r="AH25" s="158">
        <v>0</v>
      </c>
      <c r="AI25" s="158">
        <v>1</v>
      </c>
      <c r="AJ25" s="287">
        <f t="shared" si="16"/>
        <v>22</v>
      </c>
      <c r="AK25" s="158">
        <v>15</v>
      </c>
      <c r="AL25" s="158">
        <v>7</v>
      </c>
      <c r="AM25" s="158">
        <v>0</v>
      </c>
      <c r="AN25" s="158">
        <v>5</v>
      </c>
      <c r="AO25" s="158">
        <f t="shared" si="5"/>
        <v>27</v>
      </c>
      <c r="AP25" s="158">
        <v>9</v>
      </c>
      <c r="AQ25" s="158">
        <v>18</v>
      </c>
      <c r="AR25" s="142" t="s">
        <v>69</v>
      </c>
      <c r="AS25" s="139"/>
    </row>
    <row r="26" spans="1:45" s="150" customFormat="1" ht="18.75" customHeight="1">
      <c r="A26" s="143"/>
      <c r="B26" s="145" t="s">
        <v>70</v>
      </c>
      <c r="C26" s="286">
        <f t="shared" si="1"/>
        <v>76</v>
      </c>
      <c r="D26" s="287">
        <f t="shared" si="2"/>
        <v>48</v>
      </c>
      <c r="E26" s="287">
        <f t="shared" si="3"/>
        <v>28</v>
      </c>
      <c r="F26" s="287">
        <f t="shared" si="4"/>
        <v>4</v>
      </c>
      <c r="G26" s="158">
        <v>4</v>
      </c>
      <c r="H26" s="158">
        <v>0</v>
      </c>
      <c r="I26" s="287">
        <f t="shared" si="7"/>
        <v>0</v>
      </c>
      <c r="J26" s="158">
        <v>0</v>
      </c>
      <c r="K26" s="158">
        <v>0</v>
      </c>
      <c r="L26" s="287">
        <f t="shared" si="8"/>
        <v>4</v>
      </c>
      <c r="M26" s="158">
        <v>2</v>
      </c>
      <c r="N26" s="158">
        <v>2</v>
      </c>
      <c r="O26" s="287">
        <f t="shared" si="9"/>
        <v>3</v>
      </c>
      <c r="P26" s="158">
        <v>3</v>
      </c>
      <c r="Q26" s="158">
        <v>0</v>
      </c>
      <c r="R26" s="287">
        <f t="shared" si="10"/>
        <v>0</v>
      </c>
      <c r="S26" s="158">
        <v>0</v>
      </c>
      <c r="T26" s="158">
        <v>0</v>
      </c>
      <c r="U26" s="287">
        <f t="shared" si="11"/>
        <v>60</v>
      </c>
      <c r="V26" s="158">
        <v>39</v>
      </c>
      <c r="W26" s="158">
        <v>21</v>
      </c>
      <c r="X26" s="287">
        <f t="shared" si="12"/>
        <v>0</v>
      </c>
      <c r="Y26" s="158">
        <v>0</v>
      </c>
      <c r="Z26" s="158">
        <v>0</v>
      </c>
      <c r="AA26" s="287">
        <f t="shared" si="13"/>
        <v>3</v>
      </c>
      <c r="AB26" s="158">
        <v>0</v>
      </c>
      <c r="AC26" s="158">
        <v>3</v>
      </c>
      <c r="AD26" s="287">
        <f t="shared" si="14"/>
        <v>0</v>
      </c>
      <c r="AE26" s="158">
        <v>0</v>
      </c>
      <c r="AF26" s="158">
        <v>0</v>
      </c>
      <c r="AG26" s="287">
        <f t="shared" si="15"/>
        <v>0</v>
      </c>
      <c r="AH26" s="158">
        <v>0</v>
      </c>
      <c r="AI26" s="158">
        <v>0</v>
      </c>
      <c r="AJ26" s="287">
        <f t="shared" si="16"/>
        <v>2</v>
      </c>
      <c r="AK26" s="158">
        <v>0</v>
      </c>
      <c r="AL26" s="158">
        <v>2</v>
      </c>
      <c r="AM26" s="158">
        <v>0</v>
      </c>
      <c r="AN26" s="158">
        <v>0</v>
      </c>
      <c r="AO26" s="158">
        <f t="shared" si="5"/>
        <v>8</v>
      </c>
      <c r="AP26" s="158">
        <v>2</v>
      </c>
      <c r="AQ26" s="158">
        <v>6</v>
      </c>
      <c r="AR26" s="142" t="s">
        <v>70</v>
      </c>
      <c r="AS26" s="139"/>
    </row>
    <row r="27" spans="1:45" s="150" customFormat="1" ht="18.75" customHeight="1">
      <c r="A27" s="143"/>
      <c r="B27" s="145" t="s">
        <v>71</v>
      </c>
      <c r="C27" s="286">
        <f t="shared" si="1"/>
        <v>157</v>
      </c>
      <c r="D27" s="287">
        <f t="shared" si="2"/>
        <v>83</v>
      </c>
      <c r="E27" s="287">
        <f t="shared" si="3"/>
        <v>74</v>
      </c>
      <c r="F27" s="287">
        <f t="shared" si="4"/>
        <v>4</v>
      </c>
      <c r="G27" s="158">
        <v>4</v>
      </c>
      <c r="H27" s="158">
        <v>0</v>
      </c>
      <c r="I27" s="287">
        <f t="shared" si="7"/>
        <v>0</v>
      </c>
      <c r="J27" s="158">
        <v>0</v>
      </c>
      <c r="K27" s="158">
        <v>0</v>
      </c>
      <c r="L27" s="287">
        <f t="shared" si="8"/>
        <v>6</v>
      </c>
      <c r="M27" s="158">
        <v>5</v>
      </c>
      <c r="N27" s="158">
        <v>1</v>
      </c>
      <c r="O27" s="287">
        <f t="shared" si="9"/>
        <v>4</v>
      </c>
      <c r="P27" s="158">
        <v>4</v>
      </c>
      <c r="Q27" s="158">
        <v>0</v>
      </c>
      <c r="R27" s="287">
        <f t="shared" si="10"/>
        <v>0</v>
      </c>
      <c r="S27" s="158">
        <v>0</v>
      </c>
      <c r="T27" s="158">
        <v>0</v>
      </c>
      <c r="U27" s="287">
        <f t="shared" si="11"/>
        <v>126</v>
      </c>
      <c r="V27" s="158">
        <v>62</v>
      </c>
      <c r="W27" s="158">
        <v>64</v>
      </c>
      <c r="X27" s="287">
        <f t="shared" si="12"/>
        <v>0</v>
      </c>
      <c r="Y27" s="158">
        <v>0</v>
      </c>
      <c r="Z27" s="158">
        <v>0</v>
      </c>
      <c r="AA27" s="287">
        <f t="shared" si="13"/>
        <v>5</v>
      </c>
      <c r="AB27" s="158">
        <v>0</v>
      </c>
      <c r="AC27" s="158">
        <v>5</v>
      </c>
      <c r="AD27" s="287">
        <f t="shared" si="14"/>
        <v>0</v>
      </c>
      <c r="AE27" s="158">
        <v>0</v>
      </c>
      <c r="AF27" s="158">
        <v>0</v>
      </c>
      <c r="AG27" s="287">
        <f t="shared" si="15"/>
        <v>2</v>
      </c>
      <c r="AH27" s="158">
        <v>0</v>
      </c>
      <c r="AI27" s="158">
        <v>2</v>
      </c>
      <c r="AJ27" s="287">
        <f t="shared" si="16"/>
        <v>10</v>
      </c>
      <c r="AK27" s="158">
        <v>8</v>
      </c>
      <c r="AL27" s="158">
        <v>2</v>
      </c>
      <c r="AM27" s="158">
        <v>0</v>
      </c>
      <c r="AN27" s="158">
        <v>5</v>
      </c>
      <c r="AO27" s="158">
        <f t="shared" si="5"/>
        <v>0</v>
      </c>
      <c r="AP27" s="158">
        <v>0</v>
      </c>
      <c r="AQ27" s="158">
        <v>0</v>
      </c>
      <c r="AR27" s="142" t="s">
        <v>71</v>
      </c>
      <c r="AS27" s="139"/>
    </row>
    <row r="28" spans="1:45" s="150" customFormat="1" ht="18.75" customHeight="1">
      <c r="A28" s="143"/>
      <c r="B28" s="145" t="s">
        <v>72</v>
      </c>
      <c r="C28" s="286">
        <f t="shared" si="1"/>
        <v>63</v>
      </c>
      <c r="D28" s="287">
        <f t="shared" si="2"/>
        <v>37</v>
      </c>
      <c r="E28" s="287">
        <f t="shared" si="3"/>
        <v>26</v>
      </c>
      <c r="F28" s="287">
        <f t="shared" si="4"/>
        <v>3</v>
      </c>
      <c r="G28" s="158">
        <v>3</v>
      </c>
      <c r="H28" s="158">
        <v>0</v>
      </c>
      <c r="I28" s="287">
        <f t="shared" si="7"/>
        <v>0</v>
      </c>
      <c r="J28" s="158">
        <v>0</v>
      </c>
      <c r="K28" s="158">
        <v>0</v>
      </c>
      <c r="L28" s="287">
        <f t="shared" si="8"/>
        <v>3</v>
      </c>
      <c r="M28" s="158">
        <v>2</v>
      </c>
      <c r="N28" s="158">
        <v>1</v>
      </c>
      <c r="O28" s="287">
        <f t="shared" si="9"/>
        <v>2</v>
      </c>
      <c r="P28" s="158">
        <v>1</v>
      </c>
      <c r="Q28" s="158">
        <v>1</v>
      </c>
      <c r="R28" s="287">
        <f t="shared" si="10"/>
        <v>0</v>
      </c>
      <c r="S28" s="158">
        <v>0</v>
      </c>
      <c r="T28" s="158">
        <v>0</v>
      </c>
      <c r="U28" s="287">
        <f t="shared" si="11"/>
        <v>46</v>
      </c>
      <c r="V28" s="158">
        <v>30</v>
      </c>
      <c r="W28" s="158">
        <v>16</v>
      </c>
      <c r="X28" s="287">
        <f t="shared" si="12"/>
        <v>0</v>
      </c>
      <c r="Y28" s="158">
        <v>0</v>
      </c>
      <c r="Z28" s="158">
        <v>0</v>
      </c>
      <c r="AA28" s="287">
        <f t="shared" si="13"/>
        <v>4</v>
      </c>
      <c r="AB28" s="158">
        <v>0</v>
      </c>
      <c r="AC28" s="158">
        <v>4</v>
      </c>
      <c r="AD28" s="287">
        <f t="shared" si="14"/>
        <v>0</v>
      </c>
      <c r="AE28" s="158">
        <v>0</v>
      </c>
      <c r="AF28" s="158">
        <v>0</v>
      </c>
      <c r="AG28" s="287">
        <f t="shared" si="15"/>
        <v>0</v>
      </c>
      <c r="AH28" s="158">
        <v>0</v>
      </c>
      <c r="AI28" s="158">
        <v>0</v>
      </c>
      <c r="AJ28" s="287">
        <f t="shared" si="16"/>
        <v>5</v>
      </c>
      <c r="AK28" s="158">
        <v>1</v>
      </c>
      <c r="AL28" s="158">
        <v>4</v>
      </c>
      <c r="AM28" s="158">
        <v>0</v>
      </c>
      <c r="AN28" s="158">
        <v>1</v>
      </c>
      <c r="AO28" s="158">
        <f t="shared" si="5"/>
        <v>5</v>
      </c>
      <c r="AP28" s="158">
        <v>5</v>
      </c>
      <c r="AQ28" s="158">
        <v>0</v>
      </c>
      <c r="AR28" s="142" t="s">
        <v>72</v>
      </c>
      <c r="AS28" s="139"/>
    </row>
    <row r="29" spans="1:45" s="150" customFormat="1" ht="18.75" customHeight="1">
      <c r="A29" s="143"/>
      <c r="B29" s="145" t="s">
        <v>73</v>
      </c>
      <c r="C29" s="286">
        <f t="shared" si="1"/>
        <v>116</v>
      </c>
      <c r="D29" s="287">
        <f t="shared" si="2"/>
        <v>60</v>
      </c>
      <c r="E29" s="287">
        <f t="shared" si="3"/>
        <v>56</v>
      </c>
      <c r="F29" s="287">
        <f t="shared" si="4"/>
        <v>4</v>
      </c>
      <c r="G29" s="158">
        <v>4</v>
      </c>
      <c r="H29" s="158">
        <v>0</v>
      </c>
      <c r="I29" s="287">
        <f t="shared" si="7"/>
        <v>0</v>
      </c>
      <c r="J29" s="158">
        <v>0</v>
      </c>
      <c r="K29" s="158">
        <v>0</v>
      </c>
      <c r="L29" s="287">
        <f t="shared" si="8"/>
        <v>4</v>
      </c>
      <c r="M29" s="158">
        <v>3</v>
      </c>
      <c r="N29" s="158">
        <v>1</v>
      </c>
      <c r="O29" s="287">
        <f t="shared" si="9"/>
        <v>6</v>
      </c>
      <c r="P29" s="158">
        <v>5</v>
      </c>
      <c r="Q29" s="158">
        <v>1</v>
      </c>
      <c r="R29" s="287">
        <f t="shared" si="10"/>
        <v>0</v>
      </c>
      <c r="S29" s="158">
        <v>0</v>
      </c>
      <c r="T29" s="158">
        <v>0</v>
      </c>
      <c r="U29" s="287">
        <f t="shared" si="11"/>
        <v>89</v>
      </c>
      <c r="V29" s="158">
        <v>45</v>
      </c>
      <c r="W29" s="158">
        <v>44</v>
      </c>
      <c r="X29" s="287">
        <f t="shared" si="12"/>
        <v>0</v>
      </c>
      <c r="Y29" s="158">
        <v>0</v>
      </c>
      <c r="Z29" s="158">
        <v>0</v>
      </c>
      <c r="AA29" s="287">
        <f t="shared" si="13"/>
        <v>4</v>
      </c>
      <c r="AB29" s="158">
        <v>0</v>
      </c>
      <c r="AC29" s="158">
        <v>4</v>
      </c>
      <c r="AD29" s="287">
        <f t="shared" si="14"/>
        <v>0</v>
      </c>
      <c r="AE29" s="158">
        <v>0</v>
      </c>
      <c r="AF29" s="158">
        <v>0</v>
      </c>
      <c r="AG29" s="287">
        <f t="shared" si="15"/>
        <v>4</v>
      </c>
      <c r="AH29" s="158">
        <v>0</v>
      </c>
      <c r="AI29" s="158">
        <v>4</v>
      </c>
      <c r="AJ29" s="287">
        <f t="shared" si="16"/>
        <v>5</v>
      </c>
      <c r="AK29" s="158">
        <v>3</v>
      </c>
      <c r="AL29" s="158">
        <v>2</v>
      </c>
      <c r="AM29" s="158">
        <v>0</v>
      </c>
      <c r="AN29" s="158">
        <v>3</v>
      </c>
      <c r="AO29" s="158">
        <f t="shared" si="5"/>
        <v>1</v>
      </c>
      <c r="AP29" s="158">
        <v>0</v>
      </c>
      <c r="AQ29" s="158">
        <v>1</v>
      </c>
      <c r="AR29" s="142" t="s">
        <v>73</v>
      </c>
      <c r="AS29" s="139"/>
    </row>
    <row r="30" spans="1:45" s="150" customFormat="1" ht="18.75" customHeight="1">
      <c r="A30" s="143"/>
      <c r="B30" s="145" t="s">
        <v>74</v>
      </c>
      <c r="C30" s="286">
        <f t="shared" si="1"/>
        <v>104</v>
      </c>
      <c r="D30" s="287">
        <f t="shared" si="2"/>
        <v>54</v>
      </c>
      <c r="E30" s="287">
        <f t="shared" si="3"/>
        <v>50</v>
      </c>
      <c r="F30" s="287">
        <f t="shared" si="4"/>
        <v>4</v>
      </c>
      <c r="G30" s="158">
        <v>3</v>
      </c>
      <c r="H30" s="158">
        <v>1</v>
      </c>
      <c r="I30" s="287">
        <f t="shared" si="7"/>
        <v>0</v>
      </c>
      <c r="J30" s="158">
        <v>0</v>
      </c>
      <c r="K30" s="158">
        <v>0</v>
      </c>
      <c r="L30" s="287">
        <f t="shared" si="8"/>
        <v>4</v>
      </c>
      <c r="M30" s="158">
        <v>3</v>
      </c>
      <c r="N30" s="158">
        <v>1</v>
      </c>
      <c r="O30" s="287">
        <f t="shared" si="9"/>
        <v>4</v>
      </c>
      <c r="P30" s="158">
        <v>3</v>
      </c>
      <c r="Q30" s="158">
        <v>1</v>
      </c>
      <c r="R30" s="287">
        <f t="shared" si="10"/>
        <v>0</v>
      </c>
      <c r="S30" s="158">
        <v>0</v>
      </c>
      <c r="T30" s="158">
        <v>0</v>
      </c>
      <c r="U30" s="287">
        <f t="shared" si="11"/>
        <v>78</v>
      </c>
      <c r="V30" s="158">
        <v>40</v>
      </c>
      <c r="W30" s="158">
        <v>38</v>
      </c>
      <c r="X30" s="287">
        <f t="shared" si="12"/>
        <v>0</v>
      </c>
      <c r="Y30" s="158">
        <v>0</v>
      </c>
      <c r="Z30" s="158">
        <v>0</v>
      </c>
      <c r="AA30" s="287">
        <f t="shared" si="13"/>
        <v>5</v>
      </c>
      <c r="AB30" s="158">
        <v>0</v>
      </c>
      <c r="AC30" s="158">
        <v>5</v>
      </c>
      <c r="AD30" s="287">
        <f t="shared" si="14"/>
        <v>0</v>
      </c>
      <c r="AE30" s="158">
        <v>0</v>
      </c>
      <c r="AF30" s="158">
        <v>0</v>
      </c>
      <c r="AG30" s="287">
        <f t="shared" si="15"/>
        <v>1</v>
      </c>
      <c r="AH30" s="158">
        <v>0</v>
      </c>
      <c r="AI30" s="158">
        <v>1</v>
      </c>
      <c r="AJ30" s="287">
        <f t="shared" si="16"/>
        <v>8</v>
      </c>
      <c r="AK30" s="158">
        <v>5</v>
      </c>
      <c r="AL30" s="158">
        <v>3</v>
      </c>
      <c r="AM30" s="158">
        <v>0</v>
      </c>
      <c r="AN30" s="158">
        <v>2</v>
      </c>
      <c r="AO30" s="158">
        <f t="shared" si="5"/>
        <v>1</v>
      </c>
      <c r="AP30" s="158">
        <v>1</v>
      </c>
      <c r="AQ30" s="158">
        <v>0</v>
      </c>
      <c r="AR30" s="142" t="s">
        <v>74</v>
      </c>
      <c r="AS30" s="139"/>
    </row>
    <row r="31" spans="1:45" s="150" customFormat="1" ht="18.75" customHeight="1">
      <c r="A31" s="143"/>
      <c r="B31" s="141" t="s">
        <v>106</v>
      </c>
      <c r="C31" s="286">
        <f t="shared" si="1"/>
        <v>189</v>
      </c>
      <c r="D31" s="287">
        <f t="shared" si="2"/>
        <v>100</v>
      </c>
      <c r="E31" s="287">
        <f t="shared" si="3"/>
        <v>89</v>
      </c>
      <c r="F31" s="287">
        <f t="shared" si="4"/>
        <v>10</v>
      </c>
      <c r="G31" s="158">
        <v>7</v>
      </c>
      <c r="H31" s="158">
        <v>3</v>
      </c>
      <c r="I31" s="287">
        <f t="shared" si="7"/>
        <v>0</v>
      </c>
      <c r="J31" s="158">
        <v>0</v>
      </c>
      <c r="K31" s="158">
        <v>0</v>
      </c>
      <c r="L31" s="287">
        <f t="shared" si="8"/>
        <v>10</v>
      </c>
      <c r="M31" s="158">
        <v>10</v>
      </c>
      <c r="N31" s="158">
        <v>0</v>
      </c>
      <c r="O31" s="287">
        <f t="shared" si="9"/>
        <v>13</v>
      </c>
      <c r="P31" s="158">
        <v>8</v>
      </c>
      <c r="Q31" s="158">
        <v>5</v>
      </c>
      <c r="R31" s="287">
        <f t="shared" si="10"/>
        <v>0</v>
      </c>
      <c r="S31" s="158">
        <v>0</v>
      </c>
      <c r="T31" s="158">
        <v>0</v>
      </c>
      <c r="U31" s="287">
        <f t="shared" si="11"/>
        <v>133</v>
      </c>
      <c r="V31" s="158">
        <v>66</v>
      </c>
      <c r="W31" s="158">
        <v>67</v>
      </c>
      <c r="X31" s="287">
        <f t="shared" si="12"/>
        <v>0</v>
      </c>
      <c r="Y31" s="158">
        <v>0</v>
      </c>
      <c r="Z31" s="158">
        <v>0</v>
      </c>
      <c r="AA31" s="287">
        <f t="shared" si="13"/>
        <v>7</v>
      </c>
      <c r="AB31" s="158">
        <v>0</v>
      </c>
      <c r="AC31" s="158">
        <v>7</v>
      </c>
      <c r="AD31" s="287">
        <f t="shared" si="14"/>
        <v>0</v>
      </c>
      <c r="AE31" s="158">
        <v>0</v>
      </c>
      <c r="AF31" s="158">
        <v>0</v>
      </c>
      <c r="AG31" s="287">
        <f t="shared" si="15"/>
        <v>2</v>
      </c>
      <c r="AH31" s="158">
        <v>0</v>
      </c>
      <c r="AI31" s="158">
        <v>2</v>
      </c>
      <c r="AJ31" s="287">
        <f t="shared" si="16"/>
        <v>14</v>
      </c>
      <c r="AK31" s="158">
        <v>9</v>
      </c>
      <c r="AL31" s="158">
        <v>5</v>
      </c>
      <c r="AM31" s="158">
        <v>0</v>
      </c>
      <c r="AN31" s="158">
        <v>4</v>
      </c>
      <c r="AO31" s="158">
        <f t="shared" si="5"/>
        <v>17</v>
      </c>
      <c r="AP31" s="158">
        <v>4</v>
      </c>
      <c r="AQ31" s="158">
        <v>13</v>
      </c>
      <c r="AR31" s="142" t="s">
        <v>126</v>
      </c>
      <c r="AS31" s="139"/>
    </row>
    <row r="32" spans="1:45" s="150" customFormat="1" ht="18.75" customHeight="1">
      <c r="A32" s="143"/>
      <c r="B32" s="141" t="s">
        <v>107</v>
      </c>
      <c r="C32" s="286">
        <f t="shared" si="1"/>
        <v>122</v>
      </c>
      <c r="D32" s="287">
        <f t="shared" si="2"/>
        <v>64</v>
      </c>
      <c r="E32" s="287">
        <f t="shared" si="3"/>
        <v>58</v>
      </c>
      <c r="F32" s="287">
        <f t="shared" si="4"/>
        <v>6</v>
      </c>
      <c r="G32" s="158">
        <v>5</v>
      </c>
      <c r="H32" s="158">
        <v>1</v>
      </c>
      <c r="I32" s="287">
        <f t="shared" si="7"/>
        <v>0</v>
      </c>
      <c r="J32" s="158">
        <v>0</v>
      </c>
      <c r="K32" s="158">
        <v>0</v>
      </c>
      <c r="L32" s="287">
        <f t="shared" si="8"/>
        <v>6</v>
      </c>
      <c r="M32" s="158">
        <v>5</v>
      </c>
      <c r="N32" s="158">
        <v>1</v>
      </c>
      <c r="O32" s="287">
        <f t="shared" si="9"/>
        <v>3</v>
      </c>
      <c r="P32" s="158">
        <v>3</v>
      </c>
      <c r="Q32" s="158">
        <v>0</v>
      </c>
      <c r="R32" s="287">
        <f t="shared" si="10"/>
        <v>0</v>
      </c>
      <c r="S32" s="158">
        <v>0</v>
      </c>
      <c r="T32" s="158">
        <v>0</v>
      </c>
      <c r="U32" s="287">
        <f t="shared" si="11"/>
        <v>92</v>
      </c>
      <c r="V32" s="158">
        <v>46</v>
      </c>
      <c r="W32" s="158">
        <v>46</v>
      </c>
      <c r="X32" s="287">
        <f t="shared" si="12"/>
        <v>0</v>
      </c>
      <c r="Y32" s="158">
        <v>0</v>
      </c>
      <c r="Z32" s="158">
        <v>0</v>
      </c>
      <c r="AA32" s="287">
        <f t="shared" si="13"/>
        <v>6</v>
      </c>
      <c r="AB32" s="158">
        <v>0</v>
      </c>
      <c r="AC32" s="158">
        <v>6</v>
      </c>
      <c r="AD32" s="287">
        <f t="shared" si="14"/>
        <v>0</v>
      </c>
      <c r="AE32" s="158">
        <v>0</v>
      </c>
      <c r="AF32" s="158">
        <v>0</v>
      </c>
      <c r="AG32" s="287">
        <f t="shared" si="15"/>
        <v>0</v>
      </c>
      <c r="AH32" s="158">
        <v>0</v>
      </c>
      <c r="AI32" s="158">
        <v>0</v>
      </c>
      <c r="AJ32" s="287">
        <f t="shared" si="16"/>
        <v>9</v>
      </c>
      <c r="AK32" s="158">
        <v>5</v>
      </c>
      <c r="AL32" s="158">
        <v>4</v>
      </c>
      <c r="AM32" s="158">
        <v>3</v>
      </c>
      <c r="AN32" s="158">
        <v>2</v>
      </c>
      <c r="AO32" s="158">
        <f t="shared" si="5"/>
        <v>12</v>
      </c>
      <c r="AP32" s="158">
        <v>6</v>
      </c>
      <c r="AQ32" s="158">
        <v>6</v>
      </c>
      <c r="AR32" s="142" t="s">
        <v>127</v>
      </c>
      <c r="AS32" s="139"/>
    </row>
    <row r="33" spans="1:45" s="150" customFormat="1" ht="18.75" customHeight="1">
      <c r="A33" s="143"/>
      <c r="B33" s="141" t="s">
        <v>108</v>
      </c>
      <c r="C33" s="286">
        <f t="shared" si="1"/>
        <v>89</v>
      </c>
      <c r="D33" s="287">
        <f t="shared" si="2"/>
        <v>48</v>
      </c>
      <c r="E33" s="287">
        <f t="shared" si="3"/>
        <v>41</v>
      </c>
      <c r="F33" s="287">
        <f t="shared" si="4"/>
        <v>3</v>
      </c>
      <c r="G33" s="158">
        <v>2</v>
      </c>
      <c r="H33" s="158">
        <v>1</v>
      </c>
      <c r="I33" s="287">
        <f t="shared" si="7"/>
        <v>0</v>
      </c>
      <c r="J33" s="158">
        <v>0</v>
      </c>
      <c r="K33" s="158">
        <v>0</v>
      </c>
      <c r="L33" s="287">
        <f t="shared" si="8"/>
        <v>3</v>
      </c>
      <c r="M33" s="158">
        <v>3</v>
      </c>
      <c r="N33" s="158">
        <v>0</v>
      </c>
      <c r="O33" s="287">
        <f t="shared" si="9"/>
        <v>5</v>
      </c>
      <c r="P33" s="158">
        <v>1</v>
      </c>
      <c r="Q33" s="158">
        <v>4</v>
      </c>
      <c r="R33" s="287">
        <f t="shared" si="10"/>
        <v>0</v>
      </c>
      <c r="S33" s="158">
        <v>0</v>
      </c>
      <c r="T33" s="158">
        <v>0</v>
      </c>
      <c r="U33" s="287">
        <f t="shared" si="11"/>
        <v>65</v>
      </c>
      <c r="V33" s="158">
        <v>36</v>
      </c>
      <c r="W33" s="158">
        <v>29</v>
      </c>
      <c r="X33" s="287">
        <f t="shared" si="12"/>
        <v>0</v>
      </c>
      <c r="Y33" s="158">
        <v>0</v>
      </c>
      <c r="Z33" s="158">
        <v>0</v>
      </c>
      <c r="AA33" s="287">
        <f t="shared" si="13"/>
        <v>2</v>
      </c>
      <c r="AB33" s="158">
        <v>0</v>
      </c>
      <c r="AC33" s="158">
        <v>2</v>
      </c>
      <c r="AD33" s="287">
        <f t="shared" si="14"/>
        <v>0</v>
      </c>
      <c r="AE33" s="158">
        <v>0</v>
      </c>
      <c r="AF33" s="158">
        <v>0</v>
      </c>
      <c r="AG33" s="287">
        <f t="shared" si="15"/>
        <v>1</v>
      </c>
      <c r="AH33" s="158">
        <v>0</v>
      </c>
      <c r="AI33" s="158">
        <v>1</v>
      </c>
      <c r="AJ33" s="287">
        <f>SUM(AK33:AL33)</f>
        <v>10</v>
      </c>
      <c r="AK33" s="158">
        <v>6</v>
      </c>
      <c r="AL33" s="158">
        <v>4</v>
      </c>
      <c r="AM33" s="158">
        <v>0</v>
      </c>
      <c r="AN33" s="158">
        <v>4</v>
      </c>
      <c r="AO33" s="158">
        <f t="shared" si="5"/>
        <v>2</v>
      </c>
      <c r="AP33" s="158">
        <v>1</v>
      </c>
      <c r="AQ33" s="158">
        <v>1</v>
      </c>
      <c r="AR33" s="142" t="s">
        <v>128</v>
      </c>
      <c r="AS33" s="139"/>
    </row>
    <row r="34" spans="1:45" s="150" customFormat="1" ht="18.75" customHeight="1">
      <c r="A34" s="143"/>
      <c r="B34" s="141" t="s">
        <v>161</v>
      </c>
      <c r="C34" s="286">
        <f t="shared" si="1"/>
        <v>308</v>
      </c>
      <c r="D34" s="287">
        <f t="shared" si="2"/>
        <v>177</v>
      </c>
      <c r="E34" s="287">
        <f t="shared" si="3"/>
        <v>131</v>
      </c>
      <c r="F34" s="287">
        <f t="shared" si="4"/>
        <v>11</v>
      </c>
      <c r="G34" s="158">
        <v>10</v>
      </c>
      <c r="H34" s="158">
        <v>1</v>
      </c>
      <c r="I34" s="287">
        <f t="shared" si="7"/>
        <v>1</v>
      </c>
      <c r="J34" s="158">
        <v>1</v>
      </c>
      <c r="K34" s="158">
        <v>0</v>
      </c>
      <c r="L34" s="287">
        <f t="shared" si="8"/>
        <v>13</v>
      </c>
      <c r="M34" s="158">
        <v>9</v>
      </c>
      <c r="N34" s="158">
        <v>4</v>
      </c>
      <c r="O34" s="287">
        <f t="shared" si="9"/>
        <v>8</v>
      </c>
      <c r="P34" s="158">
        <v>6</v>
      </c>
      <c r="Q34" s="158">
        <v>2</v>
      </c>
      <c r="R34" s="287">
        <f t="shared" si="10"/>
        <v>0</v>
      </c>
      <c r="S34" s="158">
        <v>0</v>
      </c>
      <c r="T34" s="158">
        <v>0</v>
      </c>
      <c r="U34" s="287">
        <f t="shared" si="11"/>
        <v>225</v>
      </c>
      <c r="V34" s="158">
        <v>133</v>
      </c>
      <c r="W34" s="158">
        <v>92</v>
      </c>
      <c r="X34" s="287">
        <f t="shared" si="12"/>
        <v>0</v>
      </c>
      <c r="Y34" s="158">
        <v>0</v>
      </c>
      <c r="Z34" s="158">
        <v>0</v>
      </c>
      <c r="AA34" s="287">
        <f t="shared" si="13"/>
        <v>14</v>
      </c>
      <c r="AB34" s="158">
        <v>0</v>
      </c>
      <c r="AC34" s="158">
        <v>14</v>
      </c>
      <c r="AD34" s="287">
        <f t="shared" si="14"/>
        <v>0</v>
      </c>
      <c r="AE34" s="158">
        <v>0</v>
      </c>
      <c r="AF34" s="158">
        <v>0</v>
      </c>
      <c r="AG34" s="287">
        <f t="shared" si="15"/>
        <v>4</v>
      </c>
      <c r="AH34" s="158">
        <v>0</v>
      </c>
      <c r="AI34" s="158">
        <v>4</v>
      </c>
      <c r="AJ34" s="287">
        <f>SUM(AK34:AL34)</f>
        <v>32</v>
      </c>
      <c r="AK34" s="158">
        <v>18</v>
      </c>
      <c r="AL34" s="158">
        <v>14</v>
      </c>
      <c r="AM34" s="158">
        <v>0</v>
      </c>
      <c r="AN34" s="158">
        <v>5</v>
      </c>
      <c r="AO34" s="158">
        <f t="shared" si="5"/>
        <v>39</v>
      </c>
      <c r="AP34" s="158">
        <v>25</v>
      </c>
      <c r="AQ34" s="158">
        <v>14</v>
      </c>
      <c r="AR34" s="142" t="s">
        <v>161</v>
      </c>
      <c r="AS34" s="139"/>
    </row>
    <row r="35" spans="1:45" s="150" customFormat="1" ht="18.75" customHeight="1">
      <c r="A35" s="143"/>
      <c r="B35" s="145" t="s">
        <v>220</v>
      </c>
      <c r="C35" s="286">
        <f>D35+E35</f>
        <v>135</v>
      </c>
      <c r="D35" s="287">
        <f>SUM(G35,J35,M35,P35,S35,V35,Y35,AB35,AE35,AH35,AK35)</f>
        <v>72</v>
      </c>
      <c r="E35" s="287">
        <f>SUM(H35,K35,N35,Q35,T35,W35,Z35,AC35,AF35,AI35,AL35)</f>
        <v>63</v>
      </c>
      <c r="F35" s="287">
        <f>G35+H35</f>
        <v>5</v>
      </c>
      <c r="G35" s="158">
        <v>5</v>
      </c>
      <c r="H35" s="158">
        <v>0</v>
      </c>
      <c r="I35" s="287">
        <f t="shared" si="7"/>
        <v>0</v>
      </c>
      <c r="J35" s="158">
        <v>0</v>
      </c>
      <c r="K35" s="158">
        <v>0</v>
      </c>
      <c r="L35" s="287">
        <f t="shared" si="8"/>
        <v>5</v>
      </c>
      <c r="M35" s="158">
        <v>4</v>
      </c>
      <c r="N35" s="158">
        <v>1</v>
      </c>
      <c r="O35" s="287">
        <f t="shared" si="9"/>
        <v>5</v>
      </c>
      <c r="P35" s="158">
        <v>5</v>
      </c>
      <c r="Q35" s="158">
        <v>0</v>
      </c>
      <c r="R35" s="287">
        <f t="shared" si="10"/>
        <v>0</v>
      </c>
      <c r="S35" s="158">
        <v>0</v>
      </c>
      <c r="T35" s="158">
        <v>0</v>
      </c>
      <c r="U35" s="287">
        <f t="shared" si="11"/>
        <v>108</v>
      </c>
      <c r="V35" s="158">
        <v>53</v>
      </c>
      <c r="W35" s="158">
        <v>55</v>
      </c>
      <c r="X35" s="287">
        <f t="shared" si="12"/>
        <v>0</v>
      </c>
      <c r="Y35" s="158">
        <v>0</v>
      </c>
      <c r="Z35" s="158">
        <v>0</v>
      </c>
      <c r="AA35" s="287">
        <f t="shared" si="13"/>
        <v>5</v>
      </c>
      <c r="AB35" s="158">
        <v>0</v>
      </c>
      <c r="AC35" s="158">
        <v>5</v>
      </c>
      <c r="AD35" s="287">
        <f t="shared" si="14"/>
        <v>0</v>
      </c>
      <c r="AE35" s="158">
        <v>0</v>
      </c>
      <c r="AF35" s="158">
        <v>0</v>
      </c>
      <c r="AG35" s="287">
        <f t="shared" si="15"/>
        <v>1</v>
      </c>
      <c r="AH35" s="158">
        <v>0</v>
      </c>
      <c r="AI35" s="158">
        <v>1</v>
      </c>
      <c r="AJ35" s="287">
        <f>SUM(AK35:AL35)</f>
        <v>6</v>
      </c>
      <c r="AK35" s="158">
        <v>5</v>
      </c>
      <c r="AL35" s="158">
        <v>1</v>
      </c>
      <c r="AM35" s="158">
        <v>0</v>
      </c>
      <c r="AN35" s="158">
        <v>1</v>
      </c>
      <c r="AO35" s="158">
        <f>AP35+AQ35</f>
        <v>0</v>
      </c>
      <c r="AP35" s="158">
        <v>0</v>
      </c>
      <c r="AQ35" s="158">
        <v>0</v>
      </c>
      <c r="AR35" s="142" t="s">
        <v>220</v>
      </c>
      <c r="AS35" s="139"/>
    </row>
    <row r="36" spans="1:45" s="148" customFormat="1" ht="21" customHeight="1">
      <c r="A36" s="346" t="s">
        <v>165</v>
      </c>
      <c r="B36" s="347"/>
      <c r="C36" s="284">
        <f t="shared" si="1"/>
        <v>58</v>
      </c>
      <c r="D36" s="285">
        <f t="shared" si="2"/>
        <v>36</v>
      </c>
      <c r="E36" s="285">
        <f t="shared" si="3"/>
        <v>22</v>
      </c>
      <c r="F36" s="285">
        <f t="shared" si="4"/>
        <v>4</v>
      </c>
      <c r="G36" s="285">
        <f aca="true" t="shared" si="17" ref="G36:AQ36">SUM(G37:G38)</f>
        <v>4</v>
      </c>
      <c r="H36" s="285">
        <f t="shared" si="17"/>
        <v>0</v>
      </c>
      <c r="I36" s="285">
        <f>J36+K36</f>
        <v>0</v>
      </c>
      <c r="J36" s="285">
        <f t="shared" si="17"/>
        <v>0</v>
      </c>
      <c r="K36" s="285">
        <f t="shared" si="17"/>
        <v>0</v>
      </c>
      <c r="L36" s="285">
        <f>M36+N36</f>
        <v>4</v>
      </c>
      <c r="M36" s="285">
        <f t="shared" si="17"/>
        <v>4</v>
      </c>
      <c r="N36" s="285">
        <f t="shared" si="17"/>
        <v>0</v>
      </c>
      <c r="O36" s="285">
        <f>P36+Q36</f>
        <v>4</v>
      </c>
      <c r="P36" s="285">
        <f t="shared" si="17"/>
        <v>4</v>
      </c>
      <c r="Q36" s="285">
        <f t="shared" si="17"/>
        <v>0</v>
      </c>
      <c r="R36" s="285">
        <f>S36+T36</f>
        <v>0</v>
      </c>
      <c r="S36" s="285">
        <f t="shared" si="17"/>
        <v>0</v>
      </c>
      <c r="T36" s="285">
        <f t="shared" si="17"/>
        <v>0</v>
      </c>
      <c r="U36" s="285">
        <f>V36+W36</f>
        <v>35</v>
      </c>
      <c r="V36" s="285">
        <f t="shared" si="17"/>
        <v>20</v>
      </c>
      <c r="W36" s="285">
        <f t="shared" si="17"/>
        <v>15</v>
      </c>
      <c r="X36" s="285">
        <f>Y36+Z36</f>
        <v>0</v>
      </c>
      <c r="Y36" s="285">
        <f t="shared" si="17"/>
        <v>0</v>
      </c>
      <c r="Z36" s="285">
        <f t="shared" si="17"/>
        <v>0</v>
      </c>
      <c r="AA36" s="285">
        <f>AB36+AC36</f>
        <v>5</v>
      </c>
      <c r="AB36" s="285">
        <f t="shared" si="17"/>
        <v>0</v>
      </c>
      <c r="AC36" s="285">
        <f t="shared" si="17"/>
        <v>5</v>
      </c>
      <c r="AD36" s="285">
        <f>AE36+AF36</f>
        <v>0</v>
      </c>
      <c r="AE36" s="285">
        <f t="shared" si="17"/>
        <v>0</v>
      </c>
      <c r="AF36" s="285">
        <f t="shared" si="17"/>
        <v>0</v>
      </c>
      <c r="AG36" s="285">
        <f>AH36+AI36</f>
        <v>1</v>
      </c>
      <c r="AH36" s="285">
        <f t="shared" si="17"/>
        <v>0</v>
      </c>
      <c r="AI36" s="285">
        <f t="shared" si="17"/>
        <v>1</v>
      </c>
      <c r="AJ36" s="285">
        <f>AK36+AL36</f>
        <v>5</v>
      </c>
      <c r="AK36" s="285">
        <f t="shared" si="17"/>
        <v>4</v>
      </c>
      <c r="AL36" s="285">
        <f t="shared" si="17"/>
        <v>1</v>
      </c>
      <c r="AM36" s="285">
        <f t="shared" si="17"/>
        <v>0</v>
      </c>
      <c r="AN36" s="285">
        <f t="shared" si="17"/>
        <v>2</v>
      </c>
      <c r="AO36" s="288">
        <f t="shared" si="5"/>
        <v>11</v>
      </c>
      <c r="AP36" s="285">
        <f t="shared" si="17"/>
        <v>4</v>
      </c>
      <c r="AQ36" s="285">
        <f t="shared" si="17"/>
        <v>7</v>
      </c>
      <c r="AR36" s="338" t="s">
        <v>165</v>
      </c>
      <c r="AS36" s="372"/>
    </row>
    <row r="37" spans="1:45" s="150" customFormat="1" ht="18.75" customHeight="1">
      <c r="A37" s="143"/>
      <c r="B37" s="145" t="s">
        <v>75</v>
      </c>
      <c r="C37" s="286">
        <f t="shared" si="1"/>
        <v>46</v>
      </c>
      <c r="D37" s="287">
        <f t="shared" si="2"/>
        <v>28</v>
      </c>
      <c r="E37" s="287">
        <f t="shared" si="3"/>
        <v>18</v>
      </c>
      <c r="F37" s="287">
        <f t="shared" si="4"/>
        <v>3</v>
      </c>
      <c r="G37" s="158">
        <v>3</v>
      </c>
      <c r="H37" s="158">
        <v>0</v>
      </c>
      <c r="I37" s="287">
        <f>SUM(J37:K37)</f>
        <v>0</v>
      </c>
      <c r="J37" s="158">
        <v>0</v>
      </c>
      <c r="K37" s="158">
        <v>0</v>
      </c>
      <c r="L37" s="287">
        <f>SUM(M37:N37)</f>
        <v>3</v>
      </c>
      <c r="M37" s="158">
        <v>3</v>
      </c>
      <c r="N37" s="158">
        <v>0</v>
      </c>
      <c r="O37" s="287">
        <f>SUM(P37:Q37)</f>
        <v>3</v>
      </c>
      <c r="P37" s="158">
        <v>3</v>
      </c>
      <c r="Q37" s="158">
        <v>0</v>
      </c>
      <c r="R37" s="287">
        <f>SUM(S37:T37)</f>
        <v>0</v>
      </c>
      <c r="S37" s="158">
        <v>0</v>
      </c>
      <c r="T37" s="158">
        <v>0</v>
      </c>
      <c r="U37" s="287">
        <f>SUM(V37:W37)</f>
        <v>29</v>
      </c>
      <c r="V37" s="158">
        <v>16</v>
      </c>
      <c r="W37" s="158">
        <v>13</v>
      </c>
      <c r="X37" s="287">
        <f>SUM(Y37:Z37)</f>
        <v>0</v>
      </c>
      <c r="Y37" s="158">
        <v>0</v>
      </c>
      <c r="Z37" s="158">
        <v>0</v>
      </c>
      <c r="AA37" s="287">
        <f>SUM(AB37:AC37)</f>
        <v>3</v>
      </c>
      <c r="AB37" s="158">
        <v>0</v>
      </c>
      <c r="AC37" s="158">
        <v>3</v>
      </c>
      <c r="AD37" s="287">
        <f>SUM(AE37:AF37)</f>
        <v>0</v>
      </c>
      <c r="AE37" s="158">
        <v>0</v>
      </c>
      <c r="AF37" s="158">
        <v>0</v>
      </c>
      <c r="AG37" s="287">
        <f>SUM(AH37:AI37)</f>
        <v>1</v>
      </c>
      <c r="AH37" s="158">
        <v>0</v>
      </c>
      <c r="AI37" s="158">
        <v>1</v>
      </c>
      <c r="AJ37" s="287">
        <f>SUM(AK37:AL37)</f>
        <v>4</v>
      </c>
      <c r="AK37" s="158">
        <v>3</v>
      </c>
      <c r="AL37" s="158">
        <v>1</v>
      </c>
      <c r="AM37" s="158">
        <v>0</v>
      </c>
      <c r="AN37" s="158">
        <v>1</v>
      </c>
      <c r="AO37" s="158">
        <f t="shared" si="5"/>
        <v>7</v>
      </c>
      <c r="AP37" s="158">
        <v>3</v>
      </c>
      <c r="AQ37" s="158">
        <v>4</v>
      </c>
      <c r="AR37" s="142" t="s">
        <v>75</v>
      </c>
      <c r="AS37" s="139"/>
    </row>
    <row r="38" spans="1:45" s="150" customFormat="1" ht="18.75" customHeight="1">
      <c r="A38" s="143"/>
      <c r="B38" s="145" t="s">
        <v>76</v>
      </c>
      <c r="C38" s="286">
        <f t="shared" si="1"/>
        <v>12</v>
      </c>
      <c r="D38" s="287">
        <f t="shared" si="2"/>
        <v>8</v>
      </c>
      <c r="E38" s="287">
        <f t="shared" si="3"/>
        <v>4</v>
      </c>
      <c r="F38" s="287">
        <f t="shared" si="4"/>
        <v>1</v>
      </c>
      <c r="G38" s="158">
        <v>1</v>
      </c>
      <c r="H38" s="158">
        <v>0</v>
      </c>
      <c r="I38" s="287">
        <f>SUM(J38:K38)</f>
        <v>0</v>
      </c>
      <c r="J38" s="158">
        <v>0</v>
      </c>
      <c r="K38" s="158">
        <v>0</v>
      </c>
      <c r="L38" s="287">
        <f>SUM(M38:N38)</f>
        <v>1</v>
      </c>
      <c r="M38" s="158">
        <v>1</v>
      </c>
      <c r="N38" s="158">
        <v>0</v>
      </c>
      <c r="O38" s="287">
        <f>SUM(P38:Q38)</f>
        <v>1</v>
      </c>
      <c r="P38" s="158">
        <v>1</v>
      </c>
      <c r="Q38" s="158">
        <v>0</v>
      </c>
      <c r="R38" s="287">
        <f>SUM(S38:T38)</f>
        <v>0</v>
      </c>
      <c r="S38" s="158">
        <v>0</v>
      </c>
      <c r="T38" s="158">
        <v>0</v>
      </c>
      <c r="U38" s="287">
        <f>SUM(V38:W38)</f>
        <v>6</v>
      </c>
      <c r="V38" s="158">
        <v>4</v>
      </c>
      <c r="W38" s="158">
        <v>2</v>
      </c>
      <c r="X38" s="287">
        <f>SUM(Y38:Z38)</f>
        <v>0</v>
      </c>
      <c r="Y38" s="158">
        <v>0</v>
      </c>
      <c r="Z38" s="158">
        <v>0</v>
      </c>
      <c r="AA38" s="287">
        <f>SUM(AB38:AC38)</f>
        <v>2</v>
      </c>
      <c r="AB38" s="158">
        <v>0</v>
      </c>
      <c r="AC38" s="158">
        <v>2</v>
      </c>
      <c r="AD38" s="287">
        <f>SUM(AE38:AF38)</f>
        <v>0</v>
      </c>
      <c r="AE38" s="158">
        <v>0</v>
      </c>
      <c r="AF38" s="158">
        <v>0</v>
      </c>
      <c r="AG38" s="287">
        <f>SUM(AH38:AI38)</f>
        <v>0</v>
      </c>
      <c r="AH38" s="158">
        <v>0</v>
      </c>
      <c r="AI38" s="158">
        <v>0</v>
      </c>
      <c r="AJ38" s="287">
        <f>SUM(AK38:AL38)</f>
        <v>1</v>
      </c>
      <c r="AK38" s="158">
        <v>1</v>
      </c>
      <c r="AL38" s="158">
        <v>0</v>
      </c>
      <c r="AM38" s="158">
        <v>0</v>
      </c>
      <c r="AN38" s="158">
        <v>1</v>
      </c>
      <c r="AO38" s="158">
        <f t="shared" si="5"/>
        <v>4</v>
      </c>
      <c r="AP38" s="158">
        <v>1</v>
      </c>
      <c r="AQ38" s="158">
        <v>3</v>
      </c>
      <c r="AR38" s="142" t="s">
        <v>76</v>
      </c>
      <c r="AS38" s="139"/>
    </row>
    <row r="39" spans="1:45" s="148" customFormat="1" ht="21" customHeight="1">
      <c r="A39" s="321" t="s">
        <v>166</v>
      </c>
      <c r="B39" s="322"/>
      <c r="C39" s="284">
        <f t="shared" si="1"/>
        <v>200</v>
      </c>
      <c r="D39" s="285">
        <f t="shared" si="2"/>
        <v>113</v>
      </c>
      <c r="E39" s="285">
        <f t="shared" si="3"/>
        <v>87</v>
      </c>
      <c r="F39" s="285">
        <f t="shared" si="4"/>
        <v>9</v>
      </c>
      <c r="G39" s="285">
        <f aca="true" t="shared" si="18" ref="G39:AQ39">SUM(G40:G43)</f>
        <v>5</v>
      </c>
      <c r="H39" s="285">
        <f t="shared" si="18"/>
        <v>4</v>
      </c>
      <c r="I39" s="285">
        <f>J39+K39</f>
        <v>0</v>
      </c>
      <c r="J39" s="285">
        <f t="shared" si="18"/>
        <v>0</v>
      </c>
      <c r="K39" s="285">
        <f t="shared" si="18"/>
        <v>0</v>
      </c>
      <c r="L39" s="285">
        <f>M39+N39</f>
        <v>9</v>
      </c>
      <c r="M39" s="285">
        <f t="shared" si="18"/>
        <v>9</v>
      </c>
      <c r="N39" s="285">
        <f t="shared" si="18"/>
        <v>0</v>
      </c>
      <c r="O39" s="285">
        <f>P39+Q39</f>
        <v>6</v>
      </c>
      <c r="P39" s="285">
        <f t="shared" si="18"/>
        <v>4</v>
      </c>
      <c r="Q39" s="285">
        <f t="shared" si="18"/>
        <v>2</v>
      </c>
      <c r="R39" s="285">
        <f>S39+T39</f>
        <v>0</v>
      </c>
      <c r="S39" s="285">
        <f t="shared" si="18"/>
        <v>0</v>
      </c>
      <c r="T39" s="285">
        <f t="shared" si="18"/>
        <v>0</v>
      </c>
      <c r="U39" s="285">
        <f>V39+W39</f>
        <v>152</v>
      </c>
      <c r="V39" s="285">
        <f t="shared" si="18"/>
        <v>89</v>
      </c>
      <c r="W39" s="285">
        <f t="shared" si="18"/>
        <v>63</v>
      </c>
      <c r="X39" s="285">
        <f>Y39+Z39</f>
        <v>0</v>
      </c>
      <c r="Y39" s="285">
        <f t="shared" si="18"/>
        <v>0</v>
      </c>
      <c r="Z39" s="285">
        <f t="shared" si="18"/>
        <v>0</v>
      </c>
      <c r="AA39" s="285">
        <f>AB39+AC39</f>
        <v>10</v>
      </c>
      <c r="AB39" s="285">
        <f t="shared" si="18"/>
        <v>0</v>
      </c>
      <c r="AC39" s="285">
        <f t="shared" si="18"/>
        <v>10</v>
      </c>
      <c r="AD39" s="285">
        <f>AE39+AF39</f>
        <v>0</v>
      </c>
      <c r="AE39" s="285">
        <f t="shared" si="18"/>
        <v>0</v>
      </c>
      <c r="AF39" s="285">
        <f t="shared" si="18"/>
        <v>0</v>
      </c>
      <c r="AG39" s="285">
        <f>AH39+AI39</f>
        <v>3</v>
      </c>
      <c r="AH39" s="285">
        <f t="shared" si="18"/>
        <v>0</v>
      </c>
      <c r="AI39" s="285">
        <f t="shared" si="18"/>
        <v>3</v>
      </c>
      <c r="AJ39" s="285">
        <f>AK39+AL39</f>
        <v>11</v>
      </c>
      <c r="AK39" s="285">
        <f t="shared" si="18"/>
        <v>6</v>
      </c>
      <c r="AL39" s="285">
        <f t="shared" si="18"/>
        <v>5</v>
      </c>
      <c r="AM39" s="285">
        <f t="shared" si="18"/>
        <v>2</v>
      </c>
      <c r="AN39" s="285">
        <f t="shared" si="18"/>
        <v>6</v>
      </c>
      <c r="AO39" s="288">
        <f t="shared" si="5"/>
        <v>16</v>
      </c>
      <c r="AP39" s="285">
        <f t="shared" si="18"/>
        <v>7</v>
      </c>
      <c r="AQ39" s="285">
        <f t="shared" si="18"/>
        <v>9</v>
      </c>
      <c r="AR39" s="338" t="s">
        <v>166</v>
      </c>
      <c r="AS39" s="372"/>
    </row>
    <row r="40" spans="1:45" s="150" customFormat="1" ht="18.75" customHeight="1">
      <c r="A40" s="143"/>
      <c r="B40" s="145" t="s">
        <v>93</v>
      </c>
      <c r="C40" s="286">
        <f t="shared" si="1"/>
        <v>62</v>
      </c>
      <c r="D40" s="287">
        <f t="shared" si="2"/>
        <v>32</v>
      </c>
      <c r="E40" s="287">
        <f t="shared" si="3"/>
        <v>30</v>
      </c>
      <c r="F40" s="287">
        <f t="shared" si="4"/>
        <v>2</v>
      </c>
      <c r="G40" s="158">
        <v>1</v>
      </c>
      <c r="H40" s="158">
        <v>1</v>
      </c>
      <c r="I40" s="287">
        <f>SUM(J40:K40)</f>
        <v>0</v>
      </c>
      <c r="J40" s="158">
        <v>0</v>
      </c>
      <c r="K40" s="158">
        <v>0</v>
      </c>
      <c r="L40" s="287">
        <f>SUM(M40:N40)</f>
        <v>2</v>
      </c>
      <c r="M40" s="158">
        <v>2</v>
      </c>
      <c r="N40" s="158">
        <v>0</v>
      </c>
      <c r="O40" s="287">
        <f>SUM(P40:Q40)</f>
        <v>2</v>
      </c>
      <c r="P40" s="158">
        <v>0</v>
      </c>
      <c r="Q40" s="158">
        <v>2</v>
      </c>
      <c r="R40" s="287">
        <f>SUM(S40:T40)</f>
        <v>0</v>
      </c>
      <c r="S40" s="158">
        <v>0</v>
      </c>
      <c r="T40" s="158">
        <v>0</v>
      </c>
      <c r="U40" s="287">
        <f>SUM(V40:W40)</f>
        <v>49</v>
      </c>
      <c r="V40" s="158">
        <v>28</v>
      </c>
      <c r="W40" s="158">
        <v>21</v>
      </c>
      <c r="X40" s="287">
        <f>SUM(Y40:Z40)</f>
        <v>0</v>
      </c>
      <c r="Y40" s="158">
        <v>0</v>
      </c>
      <c r="Z40" s="158">
        <v>0</v>
      </c>
      <c r="AA40" s="287">
        <f>SUM(AB40:AC40)</f>
        <v>2</v>
      </c>
      <c r="AB40" s="158">
        <v>0</v>
      </c>
      <c r="AC40" s="158">
        <v>2</v>
      </c>
      <c r="AD40" s="287">
        <f>SUM(AE40:AF40)</f>
        <v>0</v>
      </c>
      <c r="AE40" s="158">
        <v>0</v>
      </c>
      <c r="AF40" s="158">
        <v>0</v>
      </c>
      <c r="AG40" s="287">
        <f>SUM(AH40:AI40)</f>
        <v>2</v>
      </c>
      <c r="AH40" s="158">
        <v>0</v>
      </c>
      <c r="AI40" s="158">
        <v>2</v>
      </c>
      <c r="AJ40" s="287">
        <f>SUM(AK40:AL40)</f>
        <v>3</v>
      </c>
      <c r="AK40" s="158">
        <v>1</v>
      </c>
      <c r="AL40" s="158">
        <v>2</v>
      </c>
      <c r="AM40" s="158">
        <v>2</v>
      </c>
      <c r="AN40" s="158">
        <v>2</v>
      </c>
      <c r="AO40" s="158">
        <f t="shared" si="5"/>
        <v>0</v>
      </c>
      <c r="AP40" s="158">
        <v>0</v>
      </c>
      <c r="AQ40" s="158">
        <v>0</v>
      </c>
      <c r="AR40" s="142" t="s">
        <v>92</v>
      </c>
      <c r="AS40" s="139"/>
    </row>
    <row r="41" spans="1:45" s="150" customFormat="1" ht="18.75" customHeight="1">
      <c r="A41" s="143"/>
      <c r="B41" s="145" t="s">
        <v>95</v>
      </c>
      <c r="C41" s="286">
        <f t="shared" si="1"/>
        <v>32</v>
      </c>
      <c r="D41" s="287">
        <f t="shared" si="2"/>
        <v>20</v>
      </c>
      <c r="E41" s="287">
        <f t="shared" si="3"/>
        <v>12</v>
      </c>
      <c r="F41" s="287">
        <f t="shared" si="4"/>
        <v>2</v>
      </c>
      <c r="G41" s="158">
        <v>1</v>
      </c>
      <c r="H41" s="158">
        <v>1</v>
      </c>
      <c r="I41" s="287">
        <f>SUM(J41:K41)</f>
        <v>0</v>
      </c>
      <c r="J41" s="158">
        <v>0</v>
      </c>
      <c r="K41" s="158">
        <v>0</v>
      </c>
      <c r="L41" s="287">
        <f>SUM(M41:N41)</f>
        <v>2</v>
      </c>
      <c r="M41" s="158">
        <v>2</v>
      </c>
      <c r="N41" s="158">
        <v>0</v>
      </c>
      <c r="O41" s="287">
        <f>SUM(P41:Q41)</f>
        <v>1</v>
      </c>
      <c r="P41" s="158">
        <v>1</v>
      </c>
      <c r="Q41" s="158">
        <v>0</v>
      </c>
      <c r="R41" s="287">
        <f>SUM(S41:T41)</f>
        <v>0</v>
      </c>
      <c r="S41" s="158">
        <v>0</v>
      </c>
      <c r="T41" s="158">
        <v>0</v>
      </c>
      <c r="U41" s="287">
        <f>SUM(V41:W41)</f>
        <v>24</v>
      </c>
      <c r="V41" s="158">
        <v>15</v>
      </c>
      <c r="W41" s="158">
        <v>9</v>
      </c>
      <c r="X41" s="287">
        <f>SUM(Y41:Z41)</f>
        <v>0</v>
      </c>
      <c r="Y41" s="158">
        <v>0</v>
      </c>
      <c r="Z41" s="158">
        <v>0</v>
      </c>
      <c r="AA41" s="287">
        <f>SUM(AB41:AC41)</f>
        <v>2</v>
      </c>
      <c r="AB41" s="158">
        <v>0</v>
      </c>
      <c r="AC41" s="158">
        <v>2</v>
      </c>
      <c r="AD41" s="287">
        <f>SUM(AE41:AF41)</f>
        <v>0</v>
      </c>
      <c r="AE41" s="158">
        <v>0</v>
      </c>
      <c r="AF41" s="158">
        <v>0</v>
      </c>
      <c r="AG41" s="287">
        <f>SUM(AH41:AI41)</f>
        <v>0</v>
      </c>
      <c r="AH41" s="158">
        <v>0</v>
      </c>
      <c r="AI41" s="158">
        <v>0</v>
      </c>
      <c r="AJ41" s="287">
        <f>SUM(AK41:AL41)</f>
        <v>1</v>
      </c>
      <c r="AK41" s="158">
        <v>1</v>
      </c>
      <c r="AL41" s="158">
        <v>0</v>
      </c>
      <c r="AM41" s="158">
        <v>0</v>
      </c>
      <c r="AN41" s="158">
        <v>0</v>
      </c>
      <c r="AO41" s="158">
        <f t="shared" si="5"/>
        <v>5</v>
      </c>
      <c r="AP41" s="158">
        <v>3</v>
      </c>
      <c r="AQ41" s="158">
        <v>2</v>
      </c>
      <c r="AR41" s="142" t="s">
        <v>94</v>
      </c>
      <c r="AS41" s="139"/>
    </row>
    <row r="42" spans="1:45" s="150" customFormat="1" ht="18.75" customHeight="1">
      <c r="A42" s="143"/>
      <c r="B42" s="145" t="s">
        <v>97</v>
      </c>
      <c r="C42" s="286">
        <f t="shared" si="1"/>
        <v>72</v>
      </c>
      <c r="D42" s="287">
        <f t="shared" si="2"/>
        <v>44</v>
      </c>
      <c r="E42" s="287">
        <f t="shared" si="3"/>
        <v>28</v>
      </c>
      <c r="F42" s="287">
        <f t="shared" si="4"/>
        <v>3</v>
      </c>
      <c r="G42" s="158">
        <v>2</v>
      </c>
      <c r="H42" s="158">
        <v>1</v>
      </c>
      <c r="I42" s="287">
        <f>SUM(J42:K42)</f>
        <v>0</v>
      </c>
      <c r="J42" s="158">
        <v>0</v>
      </c>
      <c r="K42" s="158">
        <v>0</v>
      </c>
      <c r="L42" s="287">
        <f>SUM(M42:N42)</f>
        <v>3</v>
      </c>
      <c r="M42" s="158">
        <v>3</v>
      </c>
      <c r="N42" s="158">
        <v>0</v>
      </c>
      <c r="O42" s="287">
        <f>SUM(P42:Q42)</f>
        <v>2</v>
      </c>
      <c r="P42" s="158">
        <v>2</v>
      </c>
      <c r="Q42" s="158">
        <v>0</v>
      </c>
      <c r="R42" s="287">
        <f>SUM(S42:T42)</f>
        <v>0</v>
      </c>
      <c r="S42" s="158">
        <v>0</v>
      </c>
      <c r="T42" s="158">
        <v>0</v>
      </c>
      <c r="U42" s="287">
        <f>SUM(V42:W42)</f>
        <v>57</v>
      </c>
      <c r="V42" s="158">
        <v>35</v>
      </c>
      <c r="W42" s="158">
        <v>22</v>
      </c>
      <c r="X42" s="287">
        <f>SUM(Y42:Z42)</f>
        <v>0</v>
      </c>
      <c r="Y42" s="158">
        <v>0</v>
      </c>
      <c r="Z42" s="158">
        <v>0</v>
      </c>
      <c r="AA42" s="287">
        <f>SUM(AB42:AC42)</f>
        <v>3</v>
      </c>
      <c r="AB42" s="158">
        <v>0</v>
      </c>
      <c r="AC42" s="158">
        <v>3</v>
      </c>
      <c r="AD42" s="287">
        <f>SUM(AE42:AF42)</f>
        <v>0</v>
      </c>
      <c r="AE42" s="158">
        <v>0</v>
      </c>
      <c r="AF42" s="158">
        <v>0</v>
      </c>
      <c r="AG42" s="287">
        <f>SUM(AH42:AI42)</f>
        <v>0</v>
      </c>
      <c r="AH42" s="158">
        <v>0</v>
      </c>
      <c r="AI42" s="158">
        <v>0</v>
      </c>
      <c r="AJ42" s="287">
        <f>SUM(AK42:AL42)</f>
        <v>4</v>
      </c>
      <c r="AK42" s="158">
        <v>2</v>
      </c>
      <c r="AL42" s="158">
        <v>2</v>
      </c>
      <c r="AM42" s="158">
        <v>0</v>
      </c>
      <c r="AN42" s="158">
        <v>2</v>
      </c>
      <c r="AO42" s="158">
        <f t="shared" si="5"/>
        <v>7</v>
      </c>
      <c r="AP42" s="158">
        <v>3</v>
      </c>
      <c r="AQ42" s="158">
        <v>4</v>
      </c>
      <c r="AR42" s="142" t="s">
        <v>96</v>
      </c>
      <c r="AS42" s="139"/>
    </row>
    <row r="43" spans="1:45" s="150" customFormat="1" ht="18.75" customHeight="1">
      <c r="A43" s="143"/>
      <c r="B43" s="145" t="s">
        <v>99</v>
      </c>
      <c r="C43" s="286">
        <f t="shared" si="1"/>
        <v>34</v>
      </c>
      <c r="D43" s="287">
        <f t="shared" si="2"/>
        <v>17</v>
      </c>
      <c r="E43" s="287">
        <f t="shared" si="3"/>
        <v>17</v>
      </c>
      <c r="F43" s="287">
        <f t="shared" si="4"/>
        <v>2</v>
      </c>
      <c r="G43" s="158">
        <v>1</v>
      </c>
      <c r="H43" s="158">
        <v>1</v>
      </c>
      <c r="I43" s="287">
        <f>SUM(J43:K43)</f>
        <v>0</v>
      </c>
      <c r="J43" s="158">
        <v>0</v>
      </c>
      <c r="K43" s="158">
        <v>0</v>
      </c>
      <c r="L43" s="287">
        <f>SUM(M43:N43)</f>
        <v>2</v>
      </c>
      <c r="M43" s="158">
        <v>2</v>
      </c>
      <c r="N43" s="158">
        <v>0</v>
      </c>
      <c r="O43" s="287">
        <f>SUM(P43:Q43)</f>
        <v>1</v>
      </c>
      <c r="P43" s="158">
        <v>1</v>
      </c>
      <c r="Q43" s="158">
        <v>0</v>
      </c>
      <c r="R43" s="287">
        <f>SUM(S43:T43)</f>
        <v>0</v>
      </c>
      <c r="S43" s="158">
        <v>0</v>
      </c>
      <c r="T43" s="158">
        <v>0</v>
      </c>
      <c r="U43" s="287">
        <f>SUM(V43:W43)</f>
        <v>22</v>
      </c>
      <c r="V43" s="158">
        <v>11</v>
      </c>
      <c r="W43" s="158">
        <v>11</v>
      </c>
      <c r="X43" s="287">
        <f>SUM(Y43:Z43)</f>
        <v>0</v>
      </c>
      <c r="Y43" s="158">
        <v>0</v>
      </c>
      <c r="Z43" s="158">
        <v>0</v>
      </c>
      <c r="AA43" s="287">
        <f>SUM(AB43:AC43)</f>
        <v>3</v>
      </c>
      <c r="AB43" s="158">
        <v>0</v>
      </c>
      <c r="AC43" s="158">
        <v>3</v>
      </c>
      <c r="AD43" s="287">
        <f>SUM(AE43:AF43)</f>
        <v>0</v>
      </c>
      <c r="AE43" s="158">
        <v>0</v>
      </c>
      <c r="AF43" s="158">
        <v>0</v>
      </c>
      <c r="AG43" s="287">
        <f>SUM(AH43:AI43)</f>
        <v>1</v>
      </c>
      <c r="AH43" s="158">
        <v>0</v>
      </c>
      <c r="AI43" s="158">
        <v>1</v>
      </c>
      <c r="AJ43" s="287">
        <f>SUM(AK43:AL43)</f>
        <v>3</v>
      </c>
      <c r="AK43" s="158">
        <v>2</v>
      </c>
      <c r="AL43" s="158">
        <v>1</v>
      </c>
      <c r="AM43" s="158">
        <v>0</v>
      </c>
      <c r="AN43" s="158">
        <v>2</v>
      </c>
      <c r="AO43" s="158">
        <f t="shared" si="5"/>
        <v>4</v>
      </c>
      <c r="AP43" s="158">
        <v>1</v>
      </c>
      <c r="AQ43" s="158">
        <v>3</v>
      </c>
      <c r="AR43" s="142" t="s">
        <v>98</v>
      </c>
      <c r="AS43" s="139"/>
    </row>
    <row r="44" spans="1:45" s="148" customFormat="1" ht="21" customHeight="1">
      <c r="A44" s="321" t="s">
        <v>167</v>
      </c>
      <c r="B44" s="322"/>
      <c r="C44" s="284">
        <f t="shared" si="1"/>
        <v>24</v>
      </c>
      <c r="D44" s="285">
        <f t="shared" si="2"/>
        <v>18</v>
      </c>
      <c r="E44" s="285">
        <f t="shared" si="3"/>
        <v>6</v>
      </c>
      <c r="F44" s="285">
        <f t="shared" si="4"/>
        <v>1</v>
      </c>
      <c r="G44" s="285">
        <f aca="true" t="shared" si="19" ref="G44:AQ44">G45</f>
        <v>1</v>
      </c>
      <c r="H44" s="285">
        <f t="shared" si="19"/>
        <v>0</v>
      </c>
      <c r="I44" s="285">
        <f>J44+K44</f>
        <v>0</v>
      </c>
      <c r="J44" s="285">
        <f t="shared" si="19"/>
        <v>0</v>
      </c>
      <c r="K44" s="285">
        <f t="shared" si="19"/>
        <v>0</v>
      </c>
      <c r="L44" s="285">
        <f>M44+N44</f>
        <v>1</v>
      </c>
      <c r="M44" s="285">
        <f t="shared" si="19"/>
        <v>1</v>
      </c>
      <c r="N44" s="285">
        <f t="shared" si="19"/>
        <v>0</v>
      </c>
      <c r="O44" s="285">
        <f>P44+Q44</f>
        <v>2</v>
      </c>
      <c r="P44" s="285">
        <f t="shared" si="19"/>
        <v>2</v>
      </c>
      <c r="Q44" s="285">
        <f t="shared" si="19"/>
        <v>0</v>
      </c>
      <c r="R44" s="285">
        <f>S44+T44</f>
        <v>0</v>
      </c>
      <c r="S44" s="285">
        <f t="shared" si="19"/>
        <v>0</v>
      </c>
      <c r="T44" s="285">
        <f t="shared" si="19"/>
        <v>0</v>
      </c>
      <c r="U44" s="285">
        <f>V44+W44</f>
        <v>16</v>
      </c>
      <c r="V44" s="285">
        <f t="shared" si="19"/>
        <v>11</v>
      </c>
      <c r="W44" s="285">
        <f t="shared" si="19"/>
        <v>5</v>
      </c>
      <c r="X44" s="285">
        <f>Y44+Z44</f>
        <v>0</v>
      </c>
      <c r="Y44" s="285">
        <f t="shared" si="19"/>
        <v>0</v>
      </c>
      <c r="Z44" s="285">
        <f t="shared" si="19"/>
        <v>0</v>
      </c>
      <c r="AA44" s="285">
        <f>AB44+AC44</f>
        <v>1</v>
      </c>
      <c r="AB44" s="285">
        <f t="shared" si="19"/>
        <v>0</v>
      </c>
      <c r="AC44" s="285">
        <f t="shared" si="19"/>
        <v>1</v>
      </c>
      <c r="AD44" s="285">
        <f>AE44+AF44</f>
        <v>0</v>
      </c>
      <c r="AE44" s="285">
        <f t="shared" si="19"/>
        <v>0</v>
      </c>
      <c r="AF44" s="285">
        <f t="shared" si="19"/>
        <v>0</v>
      </c>
      <c r="AG44" s="285">
        <f>AH44+AI44</f>
        <v>0</v>
      </c>
      <c r="AH44" s="285">
        <f t="shared" si="19"/>
        <v>0</v>
      </c>
      <c r="AI44" s="285">
        <f t="shared" si="19"/>
        <v>0</v>
      </c>
      <c r="AJ44" s="285">
        <f>AK44+AL44</f>
        <v>3</v>
      </c>
      <c r="AK44" s="285">
        <f t="shared" si="19"/>
        <v>3</v>
      </c>
      <c r="AL44" s="285">
        <f t="shared" si="19"/>
        <v>0</v>
      </c>
      <c r="AM44" s="285">
        <f t="shared" si="19"/>
        <v>0</v>
      </c>
      <c r="AN44" s="285">
        <f t="shared" si="19"/>
        <v>0</v>
      </c>
      <c r="AO44" s="288">
        <f t="shared" si="5"/>
        <v>1</v>
      </c>
      <c r="AP44" s="285">
        <f t="shared" si="19"/>
        <v>1</v>
      </c>
      <c r="AQ44" s="285">
        <f t="shared" si="19"/>
        <v>0</v>
      </c>
      <c r="AR44" s="344" t="s">
        <v>77</v>
      </c>
      <c r="AS44" s="376"/>
    </row>
    <row r="45" spans="1:45" s="150" customFormat="1" ht="18.75" customHeight="1">
      <c r="A45" s="143"/>
      <c r="B45" s="145" t="s">
        <v>78</v>
      </c>
      <c r="C45" s="286">
        <f t="shared" si="1"/>
        <v>24</v>
      </c>
      <c r="D45" s="287">
        <f t="shared" si="2"/>
        <v>18</v>
      </c>
      <c r="E45" s="287">
        <f t="shared" si="3"/>
        <v>6</v>
      </c>
      <c r="F45" s="287">
        <f t="shared" si="4"/>
        <v>1</v>
      </c>
      <c r="G45" s="158">
        <v>1</v>
      </c>
      <c r="H45" s="158">
        <v>0</v>
      </c>
      <c r="I45" s="287">
        <f>SUM(J45:K45)</f>
        <v>0</v>
      </c>
      <c r="J45" s="158">
        <v>0</v>
      </c>
      <c r="K45" s="158">
        <v>0</v>
      </c>
      <c r="L45" s="287">
        <f>SUM(M45:N45)</f>
        <v>1</v>
      </c>
      <c r="M45" s="158">
        <v>1</v>
      </c>
      <c r="N45" s="158">
        <v>0</v>
      </c>
      <c r="O45" s="287">
        <f>SUM(P45:Q45)</f>
        <v>2</v>
      </c>
      <c r="P45" s="158">
        <v>2</v>
      </c>
      <c r="Q45" s="158">
        <v>0</v>
      </c>
      <c r="R45" s="287">
        <f>SUM(S45:T45)</f>
        <v>0</v>
      </c>
      <c r="S45" s="158">
        <v>0</v>
      </c>
      <c r="T45" s="158">
        <v>0</v>
      </c>
      <c r="U45" s="287">
        <f>SUM(V45:W45)</f>
        <v>16</v>
      </c>
      <c r="V45" s="158">
        <v>11</v>
      </c>
      <c r="W45" s="158">
        <v>5</v>
      </c>
      <c r="X45" s="287">
        <f>SUM(Y45:Z45)</f>
        <v>0</v>
      </c>
      <c r="Y45" s="158">
        <v>0</v>
      </c>
      <c r="Z45" s="158">
        <v>0</v>
      </c>
      <c r="AA45" s="287">
        <f>SUM(AB45:AC45)</f>
        <v>1</v>
      </c>
      <c r="AB45" s="158">
        <v>0</v>
      </c>
      <c r="AC45" s="158">
        <v>1</v>
      </c>
      <c r="AD45" s="287">
        <f>SUM(AE45:AF45)</f>
        <v>0</v>
      </c>
      <c r="AE45" s="158">
        <v>0</v>
      </c>
      <c r="AF45" s="158">
        <v>0</v>
      </c>
      <c r="AG45" s="287">
        <f>SUM(AH45:AI45)</f>
        <v>0</v>
      </c>
      <c r="AH45" s="158">
        <v>0</v>
      </c>
      <c r="AI45" s="158">
        <v>0</v>
      </c>
      <c r="AJ45" s="287">
        <f>SUM(AK45:AL45)</f>
        <v>3</v>
      </c>
      <c r="AK45" s="158">
        <v>3</v>
      </c>
      <c r="AL45" s="158">
        <v>0</v>
      </c>
      <c r="AM45" s="158">
        <v>0</v>
      </c>
      <c r="AN45" s="158">
        <v>0</v>
      </c>
      <c r="AO45" s="158">
        <f t="shared" si="5"/>
        <v>1</v>
      </c>
      <c r="AP45" s="158">
        <v>1</v>
      </c>
      <c r="AQ45" s="158">
        <v>0</v>
      </c>
      <c r="AR45" s="142" t="s">
        <v>78</v>
      </c>
      <c r="AS45" s="139"/>
    </row>
    <row r="46" spans="1:45" s="148" customFormat="1" ht="21" customHeight="1">
      <c r="A46" s="321" t="s">
        <v>168</v>
      </c>
      <c r="B46" s="322"/>
      <c r="C46" s="284">
        <f t="shared" si="1"/>
        <v>110</v>
      </c>
      <c r="D46" s="285">
        <f t="shared" si="2"/>
        <v>64</v>
      </c>
      <c r="E46" s="285">
        <f t="shared" si="3"/>
        <v>46</v>
      </c>
      <c r="F46" s="285">
        <f t="shared" si="4"/>
        <v>5</v>
      </c>
      <c r="G46" s="285">
        <f aca="true" t="shared" si="20" ref="G46:AQ46">SUM(G47:G48)</f>
        <v>5</v>
      </c>
      <c r="H46" s="285">
        <f t="shared" si="20"/>
        <v>0</v>
      </c>
      <c r="I46" s="285">
        <f>J46+K46</f>
        <v>0</v>
      </c>
      <c r="J46" s="285">
        <f t="shared" si="20"/>
        <v>0</v>
      </c>
      <c r="K46" s="285">
        <f t="shared" si="20"/>
        <v>0</v>
      </c>
      <c r="L46" s="285">
        <f>M46+N46</f>
        <v>5</v>
      </c>
      <c r="M46" s="285">
        <f t="shared" si="20"/>
        <v>5</v>
      </c>
      <c r="N46" s="285">
        <f t="shared" si="20"/>
        <v>0</v>
      </c>
      <c r="O46" s="285">
        <f>P46+Q46</f>
        <v>5</v>
      </c>
      <c r="P46" s="285">
        <f t="shared" si="20"/>
        <v>5</v>
      </c>
      <c r="Q46" s="285">
        <f t="shared" si="20"/>
        <v>0</v>
      </c>
      <c r="R46" s="285">
        <f>S46+T46</f>
        <v>0</v>
      </c>
      <c r="S46" s="285">
        <f t="shared" si="20"/>
        <v>0</v>
      </c>
      <c r="T46" s="285">
        <f t="shared" si="20"/>
        <v>0</v>
      </c>
      <c r="U46" s="285">
        <f>V46+W46</f>
        <v>78</v>
      </c>
      <c r="V46" s="285">
        <f t="shared" si="20"/>
        <v>42</v>
      </c>
      <c r="W46" s="285">
        <f t="shared" si="20"/>
        <v>36</v>
      </c>
      <c r="X46" s="285">
        <f>Y46+Z46</f>
        <v>0</v>
      </c>
      <c r="Y46" s="285">
        <f t="shared" si="20"/>
        <v>0</v>
      </c>
      <c r="Z46" s="285">
        <f t="shared" si="20"/>
        <v>0</v>
      </c>
      <c r="AA46" s="285">
        <f>AB46+AC46</f>
        <v>5</v>
      </c>
      <c r="AB46" s="285">
        <f t="shared" si="20"/>
        <v>0</v>
      </c>
      <c r="AC46" s="285">
        <f t="shared" si="20"/>
        <v>5</v>
      </c>
      <c r="AD46" s="285">
        <f>AE46+AF46</f>
        <v>0</v>
      </c>
      <c r="AE46" s="285">
        <f t="shared" si="20"/>
        <v>0</v>
      </c>
      <c r="AF46" s="285">
        <f t="shared" si="20"/>
        <v>0</v>
      </c>
      <c r="AG46" s="285">
        <f>AH46+AI46</f>
        <v>1</v>
      </c>
      <c r="AH46" s="285">
        <f t="shared" si="20"/>
        <v>0</v>
      </c>
      <c r="AI46" s="285">
        <f t="shared" si="20"/>
        <v>1</v>
      </c>
      <c r="AJ46" s="285">
        <f>AK46+AL46</f>
        <v>11</v>
      </c>
      <c r="AK46" s="285">
        <f t="shared" si="20"/>
        <v>7</v>
      </c>
      <c r="AL46" s="285">
        <f t="shared" si="20"/>
        <v>4</v>
      </c>
      <c r="AM46" s="285">
        <f t="shared" si="20"/>
        <v>0</v>
      </c>
      <c r="AN46" s="285">
        <f t="shared" si="20"/>
        <v>5</v>
      </c>
      <c r="AO46" s="288">
        <f t="shared" si="5"/>
        <v>1</v>
      </c>
      <c r="AP46" s="285">
        <f t="shared" si="20"/>
        <v>1</v>
      </c>
      <c r="AQ46" s="285">
        <f t="shared" si="20"/>
        <v>0</v>
      </c>
      <c r="AR46" s="338" t="s">
        <v>168</v>
      </c>
      <c r="AS46" s="372"/>
    </row>
    <row r="47" spans="1:45" s="150" customFormat="1" ht="18.75" customHeight="1">
      <c r="A47" s="143"/>
      <c r="B47" s="145" t="s">
        <v>79</v>
      </c>
      <c r="C47" s="286">
        <f t="shared" si="1"/>
        <v>85</v>
      </c>
      <c r="D47" s="287">
        <f t="shared" si="2"/>
        <v>49</v>
      </c>
      <c r="E47" s="287">
        <f t="shared" si="3"/>
        <v>36</v>
      </c>
      <c r="F47" s="287">
        <f t="shared" si="4"/>
        <v>4</v>
      </c>
      <c r="G47" s="158">
        <v>4</v>
      </c>
      <c r="H47" s="158">
        <v>0</v>
      </c>
      <c r="I47" s="287">
        <f>SUM(J47:K47)</f>
        <v>0</v>
      </c>
      <c r="J47" s="158">
        <v>0</v>
      </c>
      <c r="K47" s="158">
        <v>0</v>
      </c>
      <c r="L47" s="287">
        <f>SUM(M47:N47)</f>
        <v>4</v>
      </c>
      <c r="M47" s="158">
        <v>4</v>
      </c>
      <c r="N47" s="158">
        <v>0</v>
      </c>
      <c r="O47" s="287">
        <f>SUM(P47:Q47)</f>
        <v>4</v>
      </c>
      <c r="P47" s="158">
        <v>4</v>
      </c>
      <c r="Q47" s="158">
        <v>0</v>
      </c>
      <c r="R47" s="287">
        <f>SUM(S47:T47)</f>
        <v>0</v>
      </c>
      <c r="S47" s="158">
        <v>0</v>
      </c>
      <c r="T47" s="158">
        <v>0</v>
      </c>
      <c r="U47" s="287">
        <f>SUM(V47:W47)</f>
        <v>61</v>
      </c>
      <c r="V47" s="158">
        <v>31</v>
      </c>
      <c r="W47" s="158">
        <v>30</v>
      </c>
      <c r="X47" s="287">
        <f>SUM(Y47:Z47)</f>
        <v>0</v>
      </c>
      <c r="Y47" s="158">
        <v>0</v>
      </c>
      <c r="Z47" s="158">
        <v>0</v>
      </c>
      <c r="AA47" s="287">
        <f>SUM(AB47:AC47)</f>
        <v>4</v>
      </c>
      <c r="AB47" s="158">
        <v>0</v>
      </c>
      <c r="AC47" s="158">
        <v>4</v>
      </c>
      <c r="AD47" s="287">
        <f>SUM(AE47:AF47)</f>
        <v>0</v>
      </c>
      <c r="AE47" s="158">
        <v>0</v>
      </c>
      <c r="AF47" s="158">
        <v>0</v>
      </c>
      <c r="AG47" s="287">
        <f>SUM(AH47:AI47)</f>
        <v>0</v>
      </c>
      <c r="AH47" s="158">
        <v>0</v>
      </c>
      <c r="AI47" s="158">
        <v>0</v>
      </c>
      <c r="AJ47" s="287">
        <f>SUM(AK47:AL47)</f>
        <v>8</v>
      </c>
      <c r="AK47" s="158">
        <v>6</v>
      </c>
      <c r="AL47" s="158">
        <v>2</v>
      </c>
      <c r="AM47" s="158">
        <v>0</v>
      </c>
      <c r="AN47" s="158">
        <v>4</v>
      </c>
      <c r="AO47" s="158">
        <f t="shared" si="5"/>
        <v>1</v>
      </c>
      <c r="AP47" s="158">
        <v>1</v>
      </c>
      <c r="AQ47" s="158">
        <v>0</v>
      </c>
      <c r="AR47" s="142" t="s">
        <v>79</v>
      </c>
      <c r="AS47" s="139"/>
    </row>
    <row r="48" spans="1:45" s="150" customFormat="1" ht="18.75" customHeight="1">
      <c r="A48" s="143"/>
      <c r="B48" s="145" t="s">
        <v>80</v>
      </c>
      <c r="C48" s="286">
        <f t="shared" si="1"/>
        <v>25</v>
      </c>
      <c r="D48" s="287">
        <f t="shared" si="2"/>
        <v>15</v>
      </c>
      <c r="E48" s="287">
        <f t="shared" si="3"/>
        <v>10</v>
      </c>
      <c r="F48" s="287">
        <f t="shared" si="4"/>
        <v>1</v>
      </c>
      <c r="G48" s="158">
        <v>1</v>
      </c>
      <c r="H48" s="158">
        <v>0</v>
      </c>
      <c r="I48" s="287">
        <f>SUM(J48:K48)</f>
        <v>0</v>
      </c>
      <c r="J48" s="158">
        <v>0</v>
      </c>
      <c r="K48" s="158">
        <v>0</v>
      </c>
      <c r="L48" s="287">
        <f>SUM(M48:N48)</f>
        <v>1</v>
      </c>
      <c r="M48" s="158">
        <v>1</v>
      </c>
      <c r="N48" s="158">
        <v>0</v>
      </c>
      <c r="O48" s="287">
        <f>SUM(P48:Q48)</f>
        <v>1</v>
      </c>
      <c r="P48" s="158">
        <v>1</v>
      </c>
      <c r="Q48" s="158">
        <v>0</v>
      </c>
      <c r="R48" s="287">
        <f>SUM(S48:T48)</f>
        <v>0</v>
      </c>
      <c r="S48" s="158">
        <v>0</v>
      </c>
      <c r="T48" s="158">
        <v>0</v>
      </c>
      <c r="U48" s="287">
        <f>SUM(V48:W48)</f>
        <v>17</v>
      </c>
      <c r="V48" s="158">
        <v>11</v>
      </c>
      <c r="W48" s="158">
        <v>6</v>
      </c>
      <c r="X48" s="287">
        <f>SUM(Y48:Z48)</f>
        <v>0</v>
      </c>
      <c r="Y48" s="158">
        <v>0</v>
      </c>
      <c r="Z48" s="158">
        <v>0</v>
      </c>
      <c r="AA48" s="287">
        <f>SUM(AB48:AC48)</f>
        <v>1</v>
      </c>
      <c r="AB48" s="158">
        <v>0</v>
      </c>
      <c r="AC48" s="158">
        <v>1</v>
      </c>
      <c r="AD48" s="287">
        <f>SUM(AE48:AF48)</f>
        <v>0</v>
      </c>
      <c r="AE48" s="158">
        <v>0</v>
      </c>
      <c r="AF48" s="158">
        <v>0</v>
      </c>
      <c r="AG48" s="287">
        <f>SUM(AH48:AI48)</f>
        <v>1</v>
      </c>
      <c r="AH48" s="158">
        <v>0</v>
      </c>
      <c r="AI48" s="158">
        <v>1</v>
      </c>
      <c r="AJ48" s="287">
        <f>SUM(AK48:AL48)</f>
        <v>3</v>
      </c>
      <c r="AK48" s="158">
        <v>1</v>
      </c>
      <c r="AL48" s="158">
        <v>2</v>
      </c>
      <c r="AM48" s="158">
        <v>0</v>
      </c>
      <c r="AN48" s="158">
        <v>1</v>
      </c>
      <c r="AO48" s="158">
        <f t="shared" si="5"/>
        <v>0</v>
      </c>
      <c r="AP48" s="158">
        <v>0</v>
      </c>
      <c r="AQ48" s="158">
        <v>0</v>
      </c>
      <c r="AR48" s="142" t="s">
        <v>80</v>
      </c>
      <c r="AS48" s="139"/>
    </row>
    <row r="49" spans="1:45" s="148" customFormat="1" ht="21" customHeight="1">
      <c r="A49" s="321" t="s">
        <v>169</v>
      </c>
      <c r="B49" s="322"/>
      <c r="C49" s="284">
        <f t="shared" si="1"/>
        <v>154</v>
      </c>
      <c r="D49" s="285">
        <f t="shared" si="2"/>
        <v>83</v>
      </c>
      <c r="E49" s="285">
        <f t="shared" si="3"/>
        <v>71</v>
      </c>
      <c r="F49" s="285">
        <f t="shared" si="4"/>
        <v>7</v>
      </c>
      <c r="G49" s="285">
        <f aca="true" t="shared" si="21" ref="G49:AQ49">SUM(G50:G52)</f>
        <v>7</v>
      </c>
      <c r="H49" s="285">
        <f t="shared" si="21"/>
        <v>0</v>
      </c>
      <c r="I49" s="285">
        <f>J49+K49</f>
        <v>0</v>
      </c>
      <c r="J49" s="285">
        <f t="shared" si="21"/>
        <v>0</v>
      </c>
      <c r="K49" s="285">
        <f t="shared" si="21"/>
        <v>0</v>
      </c>
      <c r="L49" s="285">
        <f>M49+N49</f>
        <v>6</v>
      </c>
      <c r="M49" s="285">
        <f t="shared" si="21"/>
        <v>6</v>
      </c>
      <c r="N49" s="285">
        <f t="shared" si="21"/>
        <v>0</v>
      </c>
      <c r="O49" s="285">
        <f>P49+Q49</f>
        <v>7</v>
      </c>
      <c r="P49" s="285">
        <f t="shared" si="21"/>
        <v>7</v>
      </c>
      <c r="Q49" s="285">
        <f t="shared" si="21"/>
        <v>0</v>
      </c>
      <c r="R49" s="285">
        <f>S49+T49</f>
        <v>0</v>
      </c>
      <c r="S49" s="285">
        <f t="shared" si="21"/>
        <v>0</v>
      </c>
      <c r="T49" s="285">
        <f t="shared" si="21"/>
        <v>0</v>
      </c>
      <c r="U49" s="285">
        <f>V49+W49</f>
        <v>116</v>
      </c>
      <c r="V49" s="285">
        <f t="shared" si="21"/>
        <v>56</v>
      </c>
      <c r="W49" s="285">
        <f t="shared" si="21"/>
        <v>60</v>
      </c>
      <c r="X49" s="285">
        <f>Y49+Z49</f>
        <v>0</v>
      </c>
      <c r="Y49" s="285">
        <f t="shared" si="21"/>
        <v>0</v>
      </c>
      <c r="Z49" s="285">
        <f t="shared" si="21"/>
        <v>0</v>
      </c>
      <c r="AA49" s="285">
        <f>AB49+AC49</f>
        <v>6</v>
      </c>
      <c r="AB49" s="285">
        <f t="shared" si="21"/>
        <v>0</v>
      </c>
      <c r="AC49" s="285">
        <f t="shared" si="21"/>
        <v>6</v>
      </c>
      <c r="AD49" s="285">
        <f>AE49+AF49</f>
        <v>0</v>
      </c>
      <c r="AE49" s="285">
        <f t="shared" si="21"/>
        <v>0</v>
      </c>
      <c r="AF49" s="285">
        <f t="shared" si="21"/>
        <v>0</v>
      </c>
      <c r="AG49" s="285">
        <f>AH49+AI49</f>
        <v>0</v>
      </c>
      <c r="AH49" s="285">
        <f t="shared" si="21"/>
        <v>0</v>
      </c>
      <c r="AI49" s="285">
        <f t="shared" si="21"/>
        <v>0</v>
      </c>
      <c r="AJ49" s="285">
        <f>AK49+AL49</f>
        <v>12</v>
      </c>
      <c r="AK49" s="285">
        <f t="shared" si="21"/>
        <v>7</v>
      </c>
      <c r="AL49" s="285">
        <f t="shared" si="21"/>
        <v>5</v>
      </c>
      <c r="AM49" s="285">
        <f t="shared" si="21"/>
        <v>0</v>
      </c>
      <c r="AN49" s="285">
        <f t="shared" si="21"/>
        <v>4</v>
      </c>
      <c r="AO49" s="288">
        <f t="shared" si="5"/>
        <v>0</v>
      </c>
      <c r="AP49" s="285">
        <f t="shared" si="21"/>
        <v>0</v>
      </c>
      <c r="AQ49" s="285">
        <f t="shared" si="21"/>
        <v>0</v>
      </c>
      <c r="AR49" s="338" t="s">
        <v>169</v>
      </c>
      <c r="AS49" s="372"/>
    </row>
    <row r="50" spans="1:45" s="150" customFormat="1" ht="18.75" customHeight="1">
      <c r="A50" s="143"/>
      <c r="B50" s="145" t="s">
        <v>81</v>
      </c>
      <c r="C50" s="286">
        <f t="shared" si="1"/>
        <v>21</v>
      </c>
      <c r="D50" s="287">
        <f t="shared" si="2"/>
        <v>12</v>
      </c>
      <c r="E50" s="287">
        <f t="shared" si="3"/>
        <v>9</v>
      </c>
      <c r="F50" s="287">
        <f t="shared" si="4"/>
        <v>1</v>
      </c>
      <c r="G50" s="158">
        <v>1</v>
      </c>
      <c r="H50" s="158">
        <v>0</v>
      </c>
      <c r="I50" s="287">
        <f>SUM(J50:K50)</f>
        <v>0</v>
      </c>
      <c r="J50" s="158">
        <v>0</v>
      </c>
      <c r="K50" s="158">
        <v>0</v>
      </c>
      <c r="L50" s="287">
        <f>SUM(M50:N50)</f>
        <v>1</v>
      </c>
      <c r="M50" s="158">
        <v>1</v>
      </c>
      <c r="N50" s="158">
        <v>0</v>
      </c>
      <c r="O50" s="287">
        <f>SUM(P50:Q50)</f>
        <v>1</v>
      </c>
      <c r="P50" s="158">
        <v>1</v>
      </c>
      <c r="Q50" s="158">
        <v>0</v>
      </c>
      <c r="R50" s="287">
        <f>SUM(S50:T50)</f>
        <v>0</v>
      </c>
      <c r="S50" s="158">
        <v>0</v>
      </c>
      <c r="T50" s="158">
        <v>0</v>
      </c>
      <c r="U50" s="287">
        <f>SUM(V50:W50)</f>
        <v>17</v>
      </c>
      <c r="V50" s="158">
        <v>9</v>
      </c>
      <c r="W50" s="158">
        <v>8</v>
      </c>
      <c r="X50" s="287">
        <f>SUM(Y50:Z50)</f>
        <v>0</v>
      </c>
      <c r="Y50" s="158">
        <v>0</v>
      </c>
      <c r="Z50" s="158">
        <v>0</v>
      </c>
      <c r="AA50" s="287">
        <f>SUM(AB50:AC50)</f>
        <v>1</v>
      </c>
      <c r="AB50" s="158">
        <v>0</v>
      </c>
      <c r="AC50" s="158">
        <v>1</v>
      </c>
      <c r="AD50" s="287">
        <f>SUM(AE50:AF50)</f>
        <v>0</v>
      </c>
      <c r="AE50" s="158">
        <v>0</v>
      </c>
      <c r="AF50" s="158">
        <v>0</v>
      </c>
      <c r="AG50" s="287">
        <f>SUM(AH50:AI50)</f>
        <v>0</v>
      </c>
      <c r="AH50" s="158">
        <v>0</v>
      </c>
      <c r="AI50" s="158">
        <v>0</v>
      </c>
      <c r="AJ50" s="287">
        <f>SUM(AK50:AL50)</f>
        <v>0</v>
      </c>
      <c r="AK50" s="158">
        <v>0</v>
      </c>
      <c r="AL50" s="158">
        <v>0</v>
      </c>
      <c r="AM50" s="158">
        <v>0</v>
      </c>
      <c r="AN50" s="158">
        <v>0</v>
      </c>
      <c r="AO50" s="158">
        <f t="shared" si="5"/>
        <v>0</v>
      </c>
      <c r="AP50" s="158">
        <v>0</v>
      </c>
      <c r="AQ50" s="158">
        <v>0</v>
      </c>
      <c r="AR50" s="142" t="s">
        <v>81</v>
      </c>
      <c r="AS50" s="139"/>
    </row>
    <row r="51" spans="1:45" s="150" customFormat="1" ht="18.75" customHeight="1">
      <c r="A51" s="143"/>
      <c r="B51" s="145" t="s">
        <v>82</v>
      </c>
      <c r="C51" s="286">
        <f t="shared" si="1"/>
        <v>43</v>
      </c>
      <c r="D51" s="287">
        <f t="shared" si="2"/>
        <v>23</v>
      </c>
      <c r="E51" s="287">
        <f t="shared" si="3"/>
        <v>20</v>
      </c>
      <c r="F51" s="287">
        <f t="shared" si="4"/>
        <v>2</v>
      </c>
      <c r="G51" s="158">
        <v>2</v>
      </c>
      <c r="H51" s="158">
        <v>0</v>
      </c>
      <c r="I51" s="287">
        <f>SUM(J51:K51)</f>
        <v>0</v>
      </c>
      <c r="J51" s="158">
        <v>0</v>
      </c>
      <c r="K51" s="158">
        <v>0</v>
      </c>
      <c r="L51" s="287">
        <f>SUM(M51:N51)</f>
        <v>2</v>
      </c>
      <c r="M51" s="158">
        <v>2</v>
      </c>
      <c r="N51" s="158">
        <v>0</v>
      </c>
      <c r="O51" s="287">
        <f>SUM(P51:Q51)</f>
        <v>2</v>
      </c>
      <c r="P51" s="158">
        <v>2</v>
      </c>
      <c r="Q51" s="158">
        <v>0</v>
      </c>
      <c r="R51" s="287">
        <f>SUM(S51:T51)</f>
        <v>0</v>
      </c>
      <c r="S51" s="158">
        <v>0</v>
      </c>
      <c r="T51" s="158">
        <v>0</v>
      </c>
      <c r="U51" s="287">
        <f>SUM(V51:W51)</f>
        <v>33</v>
      </c>
      <c r="V51" s="158">
        <v>15</v>
      </c>
      <c r="W51" s="158">
        <v>18</v>
      </c>
      <c r="X51" s="287">
        <f>SUM(Y51:Z51)</f>
        <v>0</v>
      </c>
      <c r="Y51" s="158">
        <v>0</v>
      </c>
      <c r="Z51" s="158">
        <v>0</v>
      </c>
      <c r="AA51" s="287">
        <f>SUM(AB51:AC51)</f>
        <v>2</v>
      </c>
      <c r="AB51" s="158">
        <v>0</v>
      </c>
      <c r="AC51" s="158">
        <v>2</v>
      </c>
      <c r="AD51" s="287">
        <f>SUM(AE51:AF51)</f>
        <v>0</v>
      </c>
      <c r="AE51" s="158">
        <v>0</v>
      </c>
      <c r="AF51" s="158">
        <v>0</v>
      </c>
      <c r="AG51" s="287">
        <f>SUM(AH51:AI51)</f>
        <v>0</v>
      </c>
      <c r="AH51" s="158">
        <v>0</v>
      </c>
      <c r="AI51" s="158">
        <v>0</v>
      </c>
      <c r="AJ51" s="287">
        <f>SUM(AK51:AL51)</f>
        <v>2</v>
      </c>
      <c r="AK51" s="158">
        <v>2</v>
      </c>
      <c r="AL51" s="158">
        <v>0</v>
      </c>
      <c r="AM51" s="158">
        <v>0</v>
      </c>
      <c r="AN51" s="158">
        <v>0</v>
      </c>
      <c r="AO51" s="158">
        <f t="shared" si="5"/>
        <v>0</v>
      </c>
      <c r="AP51" s="158">
        <v>0</v>
      </c>
      <c r="AQ51" s="158">
        <v>0</v>
      </c>
      <c r="AR51" s="142" t="s">
        <v>82</v>
      </c>
      <c r="AS51" s="139"/>
    </row>
    <row r="52" spans="1:45" s="150" customFormat="1" ht="18.75" customHeight="1">
      <c r="A52" s="143"/>
      <c r="B52" s="145" t="s">
        <v>83</v>
      </c>
      <c r="C52" s="286">
        <f t="shared" si="1"/>
        <v>90</v>
      </c>
      <c r="D52" s="287">
        <f t="shared" si="2"/>
        <v>48</v>
      </c>
      <c r="E52" s="287">
        <f t="shared" si="3"/>
        <v>42</v>
      </c>
      <c r="F52" s="287">
        <f t="shared" si="4"/>
        <v>4</v>
      </c>
      <c r="G52" s="158">
        <v>4</v>
      </c>
      <c r="H52" s="158">
        <v>0</v>
      </c>
      <c r="I52" s="287">
        <f>SUM(J52:K52)</f>
        <v>0</v>
      </c>
      <c r="J52" s="158">
        <v>0</v>
      </c>
      <c r="K52" s="158">
        <v>0</v>
      </c>
      <c r="L52" s="287">
        <f>SUM(M52:N52)</f>
        <v>3</v>
      </c>
      <c r="M52" s="158">
        <v>3</v>
      </c>
      <c r="N52" s="158">
        <v>0</v>
      </c>
      <c r="O52" s="287">
        <f>SUM(P52:Q52)</f>
        <v>4</v>
      </c>
      <c r="P52" s="158">
        <v>4</v>
      </c>
      <c r="Q52" s="158">
        <v>0</v>
      </c>
      <c r="R52" s="287">
        <f>SUM(S52:T52)</f>
        <v>0</v>
      </c>
      <c r="S52" s="158">
        <v>0</v>
      </c>
      <c r="T52" s="158">
        <v>0</v>
      </c>
      <c r="U52" s="287">
        <f>SUM(V52:W52)</f>
        <v>66</v>
      </c>
      <c r="V52" s="158">
        <v>32</v>
      </c>
      <c r="W52" s="158">
        <v>34</v>
      </c>
      <c r="X52" s="287">
        <f>SUM(Y52:Z52)</f>
        <v>0</v>
      </c>
      <c r="Y52" s="158">
        <v>0</v>
      </c>
      <c r="Z52" s="158">
        <v>0</v>
      </c>
      <c r="AA52" s="287">
        <f>SUM(AB52:AC52)</f>
        <v>3</v>
      </c>
      <c r="AB52" s="158">
        <v>0</v>
      </c>
      <c r="AC52" s="158">
        <v>3</v>
      </c>
      <c r="AD52" s="287">
        <f>SUM(AE52:AF52)</f>
        <v>0</v>
      </c>
      <c r="AE52" s="158">
        <v>0</v>
      </c>
      <c r="AF52" s="158">
        <v>0</v>
      </c>
      <c r="AG52" s="287">
        <f>SUM(AH52:AI52)</f>
        <v>0</v>
      </c>
      <c r="AH52" s="158">
        <v>0</v>
      </c>
      <c r="AI52" s="158">
        <v>0</v>
      </c>
      <c r="AJ52" s="287">
        <f>SUM(AK52:AL52)</f>
        <v>10</v>
      </c>
      <c r="AK52" s="158">
        <v>5</v>
      </c>
      <c r="AL52" s="158">
        <v>5</v>
      </c>
      <c r="AM52" s="158">
        <v>0</v>
      </c>
      <c r="AN52" s="158">
        <v>4</v>
      </c>
      <c r="AO52" s="158">
        <f t="shared" si="5"/>
        <v>0</v>
      </c>
      <c r="AP52" s="158">
        <v>0</v>
      </c>
      <c r="AQ52" s="158">
        <v>0</v>
      </c>
      <c r="AR52" s="142" t="s">
        <v>83</v>
      </c>
      <c r="AS52" s="139"/>
    </row>
    <row r="53" spans="1:45" s="148" customFormat="1" ht="21" customHeight="1">
      <c r="A53" s="321" t="s">
        <v>170</v>
      </c>
      <c r="B53" s="322"/>
      <c r="C53" s="284">
        <f t="shared" si="1"/>
        <v>94</v>
      </c>
      <c r="D53" s="285">
        <f t="shared" si="2"/>
        <v>56</v>
      </c>
      <c r="E53" s="285">
        <f t="shared" si="3"/>
        <v>38</v>
      </c>
      <c r="F53" s="285">
        <f t="shared" si="4"/>
        <v>4</v>
      </c>
      <c r="G53" s="285">
        <f>SUM(G54:G56)</f>
        <v>3</v>
      </c>
      <c r="H53" s="285">
        <f>SUM(H54:H56)</f>
        <v>1</v>
      </c>
      <c r="I53" s="285">
        <f>J53+K53</f>
        <v>0</v>
      </c>
      <c r="J53" s="285">
        <f>SUM(J54:J56)</f>
        <v>0</v>
      </c>
      <c r="K53" s="285">
        <f>SUM(K54:K56)</f>
        <v>0</v>
      </c>
      <c r="L53" s="285">
        <f>M53+N53</f>
        <v>4</v>
      </c>
      <c r="M53" s="285">
        <f>SUM(M54:M56)</f>
        <v>4</v>
      </c>
      <c r="N53" s="285">
        <f>SUM(N54:N56)</f>
        <v>0</v>
      </c>
      <c r="O53" s="285">
        <f>P53+Q53</f>
        <v>3</v>
      </c>
      <c r="P53" s="285">
        <f>SUM(P54:P56)</f>
        <v>2</v>
      </c>
      <c r="Q53" s="285">
        <f>SUM(Q54:Q56)</f>
        <v>1</v>
      </c>
      <c r="R53" s="285">
        <f>S53+T53</f>
        <v>0</v>
      </c>
      <c r="S53" s="285">
        <f>SUM(S54:S56)</f>
        <v>0</v>
      </c>
      <c r="T53" s="285">
        <f>SUM(T54:T56)</f>
        <v>0</v>
      </c>
      <c r="U53" s="285">
        <f>V53+W53</f>
        <v>70</v>
      </c>
      <c r="V53" s="285">
        <f>SUM(V54:V56)</f>
        <v>38</v>
      </c>
      <c r="W53" s="285">
        <f>SUM(W54:W56)</f>
        <v>32</v>
      </c>
      <c r="X53" s="285">
        <f>Y53+Z53</f>
        <v>0</v>
      </c>
      <c r="Y53" s="285">
        <f>SUM(Y54:Y56)</f>
        <v>0</v>
      </c>
      <c r="Z53" s="285">
        <f>SUM(Z54:Z56)</f>
        <v>0</v>
      </c>
      <c r="AA53" s="285">
        <f>AB53+AC53</f>
        <v>4</v>
      </c>
      <c r="AB53" s="285">
        <f>SUM(AB54:AB56)</f>
        <v>0</v>
      </c>
      <c r="AC53" s="285">
        <f>SUM(AC54:AC56)</f>
        <v>4</v>
      </c>
      <c r="AD53" s="285">
        <f>AE53+AF53</f>
        <v>0</v>
      </c>
      <c r="AE53" s="285">
        <f>SUM(AE54:AE56)</f>
        <v>0</v>
      </c>
      <c r="AF53" s="285">
        <f>SUM(AF54:AF56)</f>
        <v>0</v>
      </c>
      <c r="AG53" s="285">
        <f>AH53+AI53</f>
        <v>0</v>
      </c>
      <c r="AH53" s="285">
        <f>SUM(AH54:AH56)</f>
        <v>0</v>
      </c>
      <c r="AI53" s="285">
        <f>SUM(AI54:AI56)</f>
        <v>0</v>
      </c>
      <c r="AJ53" s="285">
        <f>AK53+AL53</f>
        <v>9</v>
      </c>
      <c r="AK53" s="285">
        <f>SUM(AK54:AK56)</f>
        <v>9</v>
      </c>
      <c r="AL53" s="285">
        <f>SUM(AL54:AL56)</f>
        <v>0</v>
      </c>
      <c r="AM53" s="285">
        <f>SUM(AM54:AM56)</f>
        <v>0</v>
      </c>
      <c r="AN53" s="285">
        <f>SUM(AN54:AN56)</f>
        <v>2</v>
      </c>
      <c r="AO53" s="288">
        <f t="shared" si="5"/>
        <v>3</v>
      </c>
      <c r="AP53" s="285">
        <f>SUM(AP54:AP56)</f>
        <v>1</v>
      </c>
      <c r="AQ53" s="285">
        <f>SUM(AQ54:AQ56)</f>
        <v>2</v>
      </c>
      <c r="AR53" s="338" t="s">
        <v>170</v>
      </c>
      <c r="AS53" s="372"/>
    </row>
    <row r="54" spans="1:45" s="150" customFormat="1" ht="18.75" customHeight="1">
      <c r="A54" s="143"/>
      <c r="B54" s="145" t="s">
        <v>84</v>
      </c>
      <c r="C54" s="286">
        <f t="shared" si="1"/>
        <v>56</v>
      </c>
      <c r="D54" s="287">
        <f t="shared" si="2"/>
        <v>32</v>
      </c>
      <c r="E54" s="287">
        <f t="shared" si="3"/>
        <v>24</v>
      </c>
      <c r="F54" s="287">
        <f t="shared" si="4"/>
        <v>2</v>
      </c>
      <c r="G54" s="158">
        <v>2</v>
      </c>
      <c r="H54" s="158">
        <v>0</v>
      </c>
      <c r="I54" s="287">
        <f>SUM(J54:K54)</f>
        <v>0</v>
      </c>
      <c r="J54" s="158">
        <v>0</v>
      </c>
      <c r="K54" s="158">
        <v>0</v>
      </c>
      <c r="L54" s="287">
        <f>SUM(M54:N54)</f>
        <v>2</v>
      </c>
      <c r="M54" s="158">
        <v>2</v>
      </c>
      <c r="N54" s="158">
        <v>0</v>
      </c>
      <c r="O54" s="287">
        <f>SUM(P54:Q54)</f>
        <v>1</v>
      </c>
      <c r="P54" s="158">
        <v>0</v>
      </c>
      <c r="Q54" s="158">
        <v>1</v>
      </c>
      <c r="R54" s="287">
        <f>SUM(S54:T54)</f>
        <v>0</v>
      </c>
      <c r="S54" s="158">
        <v>0</v>
      </c>
      <c r="T54" s="158">
        <v>0</v>
      </c>
      <c r="U54" s="287">
        <f>SUM(V54:W54)</f>
        <v>43</v>
      </c>
      <c r="V54" s="158">
        <v>22</v>
      </c>
      <c r="W54" s="158">
        <v>21</v>
      </c>
      <c r="X54" s="287">
        <f>SUM(Y54:Z54)</f>
        <v>0</v>
      </c>
      <c r="Y54" s="158">
        <v>0</v>
      </c>
      <c r="Z54" s="158">
        <v>0</v>
      </c>
      <c r="AA54" s="287">
        <f>SUM(AB54:AC54)</f>
        <v>2</v>
      </c>
      <c r="AB54" s="158">
        <v>0</v>
      </c>
      <c r="AC54" s="158">
        <v>2</v>
      </c>
      <c r="AD54" s="287">
        <f>SUM(AE54:AF54)</f>
        <v>0</v>
      </c>
      <c r="AE54" s="158">
        <v>0</v>
      </c>
      <c r="AF54" s="158">
        <v>0</v>
      </c>
      <c r="AG54" s="287">
        <f>SUM(AH54:AI54)</f>
        <v>0</v>
      </c>
      <c r="AH54" s="158">
        <v>0</v>
      </c>
      <c r="AI54" s="158">
        <v>0</v>
      </c>
      <c r="AJ54" s="287">
        <f>SUM(AK54:AL54)</f>
        <v>6</v>
      </c>
      <c r="AK54" s="158">
        <v>6</v>
      </c>
      <c r="AL54" s="158">
        <v>0</v>
      </c>
      <c r="AM54" s="158">
        <v>0</v>
      </c>
      <c r="AN54" s="158">
        <v>1</v>
      </c>
      <c r="AO54" s="158">
        <f t="shared" si="5"/>
        <v>0</v>
      </c>
      <c r="AP54" s="158">
        <v>0</v>
      </c>
      <c r="AQ54" s="158">
        <v>0</v>
      </c>
      <c r="AR54" s="142" t="s">
        <v>84</v>
      </c>
      <c r="AS54" s="139"/>
    </row>
    <row r="55" spans="1:45" s="150" customFormat="1" ht="18.75" customHeight="1">
      <c r="A55" s="143"/>
      <c r="B55" s="145" t="s">
        <v>85</v>
      </c>
      <c r="C55" s="286">
        <f t="shared" si="1"/>
        <v>19</v>
      </c>
      <c r="D55" s="287">
        <f t="shared" si="2"/>
        <v>10</v>
      </c>
      <c r="E55" s="287">
        <f t="shared" si="3"/>
        <v>9</v>
      </c>
      <c r="F55" s="287">
        <f t="shared" si="4"/>
        <v>1</v>
      </c>
      <c r="G55" s="158">
        <v>0</v>
      </c>
      <c r="H55" s="158">
        <v>1</v>
      </c>
      <c r="I55" s="287">
        <f>SUM(J55:K55)</f>
        <v>0</v>
      </c>
      <c r="J55" s="158">
        <v>0</v>
      </c>
      <c r="K55" s="158">
        <v>0</v>
      </c>
      <c r="L55" s="287">
        <f>SUM(M55:N55)</f>
        <v>1</v>
      </c>
      <c r="M55" s="158">
        <v>1</v>
      </c>
      <c r="N55" s="158">
        <v>0</v>
      </c>
      <c r="O55" s="287">
        <f>SUM(P55:Q55)</f>
        <v>1</v>
      </c>
      <c r="P55" s="158">
        <v>1</v>
      </c>
      <c r="Q55" s="158">
        <v>0</v>
      </c>
      <c r="R55" s="287">
        <f>SUM(S55:T55)</f>
        <v>0</v>
      </c>
      <c r="S55" s="158">
        <v>0</v>
      </c>
      <c r="T55" s="158">
        <v>0</v>
      </c>
      <c r="U55" s="287">
        <f>SUM(V55:W55)</f>
        <v>14</v>
      </c>
      <c r="V55" s="158">
        <v>7</v>
      </c>
      <c r="W55" s="158">
        <v>7</v>
      </c>
      <c r="X55" s="287">
        <f>SUM(Y55:Z55)</f>
        <v>0</v>
      </c>
      <c r="Y55" s="158">
        <v>0</v>
      </c>
      <c r="Z55" s="158">
        <v>0</v>
      </c>
      <c r="AA55" s="287">
        <f>SUM(AB55:AC55)</f>
        <v>1</v>
      </c>
      <c r="AB55" s="158">
        <v>0</v>
      </c>
      <c r="AC55" s="158">
        <v>1</v>
      </c>
      <c r="AD55" s="287">
        <f>SUM(AE55:AF55)</f>
        <v>0</v>
      </c>
      <c r="AE55" s="158">
        <v>0</v>
      </c>
      <c r="AF55" s="158">
        <v>0</v>
      </c>
      <c r="AG55" s="287">
        <f>SUM(AH55:AI55)</f>
        <v>0</v>
      </c>
      <c r="AH55" s="158">
        <v>0</v>
      </c>
      <c r="AI55" s="158">
        <v>0</v>
      </c>
      <c r="AJ55" s="287">
        <f>SUM(AK55:AL55)</f>
        <v>1</v>
      </c>
      <c r="AK55" s="158">
        <v>1</v>
      </c>
      <c r="AL55" s="158">
        <v>0</v>
      </c>
      <c r="AM55" s="158">
        <v>0</v>
      </c>
      <c r="AN55" s="158">
        <v>1</v>
      </c>
      <c r="AO55" s="158">
        <f t="shared" si="5"/>
        <v>3</v>
      </c>
      <c r="AP55" s="158">
        <v>1</v>
      </c>
      <c r="AQ55" s="158">
        <v>2</v>
      </c>
      <c r="AR55" s="142" t="s">
        <v>85</v>
      </c>
      <c r="AS55" s="139"/>
    </row>
    <row r="56" spans="1:45" s="150" customFormat="1" ht="18.75" customHeight="1">
      <c r="A56" s="143"/>
      <c r="B56" s="145" t="s">
        <v>86</v>
      </c>
      <c r="C56" s="286">
        <f t="shared" si="1"/>
        <v>19</v>
      </c>
      <c r="D56" s="287">
        <f t="shared" si="2"/>
        <v>14</v>
      </c>
      <c r="E56" s="287">
        <f t="shared" si="3"/>
        <v>5</v>
      </c>
      <c r="F56" s="287">
        <f t="shared" si="4"/>
        <v>1</v>
      </c>
      <c r="G56" s="158">
        <v>1</v>
      </c>
      <c r="H56" s="158">
        <v>0</v>
      </c>
      <c r="I56" s="287">
        <f>SUM(J56:K56)</f>
        <v>0</v>
      </c>
      <c r="J56" s="158">
        <v>0</v>
      </c>
      <c r="K56" s="158">
        <v>0</v>
      </c>
      <c r="L56" s="287">
        <f>SUM(M56:N56)</f>
        <v>1</v>
      </c>
      <c r="M56" s="158">
        <v>1</v>
      </c>
      <c r="N56" s="158">
        <v>0</v>
      </c>
      <c r="O56" s="287">
        <f>SUM(P56:Q56)</f>
        <v>1</v>
      </c>
      <c r="P56" s="158">
        <v>1</v>
      </c>
      <c r="Q56" s="158">
        <v>0</v>
      </c>
      <c r="R56" s="287">
        <f>SUM(S56:T56)</f>
        <v>0</v>
      </c>
      <c r="S56" s="158">
        <v>0</v>
      </c>
      <c r="T56" s="158">
        <v>0</v>
      </c>
      <c r="U56" s="287">
        <f>SUM(V56:W56)</f>
        <v>13</v>
      </c>
      <c r="V56" s="158">
        <v>9</v>
      </c>
      <c r="W56" s="158">
        <v>4</v>
      </c>
      <c r="X56" s="287">
        <f>SUM(Y56:Z56)</f>
        <v>0</v>
      </c>
      <c r="Y56" s="158">
        <v>0</v>
      </c>
      <c r="Z56" s="158">
        <v>0</v>
      </c>
      <c r="AA56" s="287">
        <f>SUM(AB56:AC56)</f>
        <v>1</v>
      </c>
      <c r="AB56" s="158">
        <v>0</v>
      </c>
      <c r="AC56" s="158">
        <v>1</v>
      </c>
      <c r="AD56" s="287">
        <f>SUM(AE56:AF56)</f>
        <v>0</v>
      </c>
      <c r="AE56" s="158">
        <v>0</v>
      </c>
      <c r="AF56" s="158">
        <v>0</v>
      </c>
      <c r="AG56" s="287">
        <f>SUM(AH56:AI56)</f>
        <v>0</v>
      </c>
      <c r="AH56" s="158">
        <v>0</v>
      </c>
      <c r="AI56" s="158">
        <v>0</v>
      </c>
      <c r="AJ56" s="287">
        <f>SUM(AK56:AL56)</f>
        <v>2</v>
      </c>
      <c r="AK56" s="158">
        <v>2</v>
      </c>
      <c r="AL56" s="158">
        <v>0</v>
      </c>
      <c r="AM56" s="158">
        <v>0</v>
      </c>
      <c r="AN56" s="158">
        <v>0</v>
      </c>
      <c r="AO56" s="158">
        <f t="shared" si="5"/>
        <v>0</v>
      </c>
      <c r="AP56" s="158">
        <v>0</v>
      </c>
      <c r="AQ56" s="158">
        <v>0</v>
      </c>
      <c r="AR56" s="142" t="s">
        <v>86</v>
      </c>
      <c r="AS56" s="139"/>
    </row>
    <row r="57" spans="1:45" s="151" customFormat="1" ht="21" customHeight="1">
      <c r="A57" s="321" t="s">
        <v>171</v>
      </c>
      <c r="B57" s="322"/>
      <c r="C57" s="284">
        <f t="shared" si="1"/>
        <v>78</v>
      </c>
      <c r="D57" s="285">
        <f t="shared" si="2"/>
        <v>44</v>
      </c>
      <c r="E57" s="285">
        <f t="shared" si="3"/>
        <v>34</v>
      </c>
      <c r="F57" s="285">
        <f t="shared" si="4"/>
        <v>4</v>
      </c>
      <c r="G57" s="285">
        <f aca="true" t="shared" si="22" ref="G57:AQ57">SUM(G58:G59)</f>
        <v>4</v>
      </c>
      <c r="H57" s="285">
        <f t="shared" si="22"/>
        <v>0</v>
      </c>
      <c r="I57" s="285">
        <f>J57+K57</f>
        <v>0</v>
      </c>
      <c r="J57" s="285">
        <f t="shared" si="22"/>
        <v>0</v>
      </c>
      <c r="K57" s="285">
        <f t="shared" si="22"/>
        <v>0</v>
      </c>
      <c r="L57" s="285">
        <f>M57+N57</f>
        <v>4</v>
      </c>
      <c r="M57" s="285">
        <f t="shared" si="22"/>
        <v>4</v>
      </c>
      <c r="N57" s="285">
        <f t="shared" si="22"/>
        <v>0</v>
      </c>
      <c r="O57" s="285">
        <f>P57+Q57</f>
        <v>2</v>
      </c>
      <c r="P57" s="285">
        <f t="shared" si="22"/>
        <v>2</v>
      </c>
      <c r="Q57" s="285">
        <f t="shared" si="22"/>
        <v>0</v>
      </c>
      <c r="R57" s="285">
        <f>S57+T57</f>
        <v>0</v>
      </c>
      <c r="S57" s="285">
        <f t="shared" si="22"/>
        <v>0</v>
      </c>
      <c r="T57" s="285">
        <f t="shared" si="22"/>
        <v>0</v>
      </c>
      <c r="U57" s="285">
        <f>V57+W57</f>
        <v>53</v>
      </c>
      <c r="V57" s="285">
        <f t="shared" si="22"/>
        <v>28</v>
      </c>
      <c r="W57" s="285">
        <f t="shared" si="22"/>
        <v>25</v>
      </c>
      <c r="X57" s="285">
        <f>Y57+Z57</f>
        <v>0</v>
      </c>
      <c r="Y57" s="285">
        <f t="shared" si="22"/>
        <v>0</v>
      </c>
      <c r="Z57" s="285">
        <f t="shared" si="22"/>
        <v>0</v>
      </c>
      <c r="AA57" s="285">
        <f>AB57+AC57</f>
        <v>4</v>
      </c>
      <c r="AB57" s="285">
        <f t="shared" si="22"/>
        <v>0</v>
      </c>
      <c r="AC57" s="285">
        <f t="shared" si="22"/>
        <v>4</v>
      </c>
      <c r="AD57" s="285">
        <f>AE57+AF57</f>
        <v>0</v>
      </c>
      <c r="AE57" s="285">
        <f t="shared" si="22"/>
        <v>0</v>
      </c>
      <c r="AF57" s="285">
        <f t="shared" si="22"/>
        <v>0</v>
      </c>
      <c r="AG57" s="285">
        <f>AH57+AI57</f>
        <v>1</v>
      </c>
      <c r="AH57" s="285">
        <f t="shared" si="22"/>
        <v>0</v>
      </c>
      <c r="AI57" s="285">
        <f t="shared" si="22"/>
        <v>1</v>
      </c>
      <c r="AJ57" s="285">
        <f>AK57+AL57</f>
        <v>10</v>
      </c>
      <c r="AK57" s="285">
        <f t="shared" si="22"/>
        <v>6</v>
      </c>
      <c r="AL57" s="285">
        <f t="shared" si="22"/>
        <v>4</v>
      </c>
      <c r="AM57" s="285">
        <f t="shared" si="22"/>
        <v>0</v>
      </c>
      <c r="AN57" s="285">
        <f t="shared" si="22"/>
        <v>1</v>
      </c>
      <c r="AO57" s="288">
        <f t="shared" si="5"/>
        <v>14</v>
      </c>
      <c r="AP57" s="285">
        <f t="shared" si="22"/>
        <v>3</v>
      </c>
      <c r="AQ57" s="285">
        <f t="shared" si="22"/>
        <v>11</v>
      </c>
      <c r="AR57" s="338" t="s">
        <v>171</v>
      </c>
      <c r="AS57" s="372"/>
    </row>
    <row r="58" spans="1:45" s="150" customFormat="1" ht="18.75" customHeight="1">
      <c r="A58" s="143"/>
      <c r="B58" s="145" t="s">
        <v>87</v>
      </c>
      <c r="C58" s="286">
        <f t="shared" si="1"/>
        <v>19</v>
      </c>
      <c r="D58" s="287">
        <f t="shared" si="2"/>
        <v>11</v>
      </c>
      <c r="E58" s="287">
        <f t="shared" si="3"/>
        <v>8</v>
      </c>
      <c r="F58" s="287">
        <f t="shared" si="4"/>
        <v>1</v>
      </c>
      <c r="G58" s="158">
        <v>1</v>
      </c>
      <c r="H58" s="158">
        <v>0</v>
      </c>
      <c r="I58" s="287">
        <f>SUM(J58:K58)</f>
        <v>0</v>
      </c>
      <c r="J58" s="158">
        <v>0</v>
      </c>
      <c r="K58" s="158">
        <v>0</v>
      </c>
      <c r="L58" s="287">
        <f>SUM(M58:N58)</f>
        <v>1</v>
      </c>
      <c r="M58" s="158">
        <v>1</v>
      </c>
      <c r="N58" s="158">
        <v>0</v>
      </c>
      <c r="O58" s="287">
        <f>SUM(P58:Q58)</f>
        <v>1</v>
      </c>
      <c r="P58" s="158">
        <v>1</v>
      </c>
      <c r="Q58" s="158">
        <v>0</v>
      </c>
      <c r="R58" s="287">
        <f>SUM(S58:T58)</f>
        <v>0</v>
      </c>
      <c r="S58" s="158">
        <v>0</v>
      </c>
      <c r="T58" s="158">
        <v>0</v>
      </c>
      <c r="U58" s="287">
        <f>SUM(V58:W58)</f>
        <v>13</v>
      </c>
      <c r="V58" s="158">
        <v>6</v>
      </c>
      <c r="W58" s="158">
        <v>7</v>
      </c>
      <c r="X58" s="287">
        <f>SUM(Y58:Z58)</f>
        <v>0</v>
      </c>
      <c r="Y58" s="158">
        <v>0</v>
      </c>
      <c r="Z58" s="158">
        <v>0</v>
      </c>
      <c r="AA58" s="287">
        <f>SUM(AB58:AC58)</f>
        <v>1</v>
      </c>
      <c r="AB58" s="158">
        <v>0</v>
      </c>
      <c r="AC58" s="158">
        <v>1</v>
      </c>
      <c r="AD58" s="287">
        <f>SUM(AE58:AF58)</f>
        <v>0</v>
      </c>
      <c r="AE58" s="158">
        <v>0</v>
      </c>
      <c r="AF58" s="158">
        <v>0</v>
      </c>
      <c r="AG58" s="287">
        <f>SUM(AH58:AI58)</f>
        <v>0</v>
      </c>
      <c r="AH58" s="158">
        <v>0</v>
      </c>
      <c r="AI58" s="158">
        <v>0</v>
      </c>
      <c r="AJ58" s="287">
        <f>SUM(AK58:AL58)</f>
        <v>2</v>
      </c>
      <c r="AK58" s="158">
        <v>2</v>
      </c>
      <c r="AL58" s="158">
        <v>0</v>
      </c>
      <c r="AM58" s="158">
        <v>0</v>
      </c>
      <c r="AN58" s="158">
        <v>0</v>
      </c>
      <c r="AO58" s="158">
        <f t="shared" si="5"/>
        <v>2</v>
      </c>
      <c r="AP58" s="158">
        <v>0</v>
      </c>
      <c r="AQ58" s="158">
        <v>2</v>
      </c>
      <c r="AR58" s="142" t="s">
        <v>87</v>
      </c>
      <c r="AS58" s="139"/>
    </row>
    <row r="59" spans="1:45" s="153" customFormat="1" ht="18.75" customHeight="1">
      <c r="A59" s="143"/>
      <c r="B59" s="145" t="s">
        <v>101</v>
      </c>
      <c r="C59" s="286">
        <f t="shared" si="1"/>
        <v>59</v>
      </c>
      <c r="D59" s="287">
        <f t="shared" si="2"/>
        <v>33</v>
      </c>
      <c r="E59" s="287">
        <f t="shared" si="3"/>
        <v>26</v>
      </c>
      <c r="F59" s="287">
        <f t="shared" si="4"/>
        <v>3</v>
      </c>
      <c r="G59" s="158">
        <v>3</v>
      </c>
      <c r="H59" s="158">
        <v>0</v>
      </c>
      <c r="I59" s="287">
        <f>SUM(J59:K59)</f>
        <v>0</v>
      </c>
      <c r="J59" s="158">
        <v>0</v>
      </c>
      <c r="K59" s="158">
        <v>0</v>
      </c>
      <c r="L59" s="287">
        <f>SUM(M59:N59)</f>
        <v>3</v>
      </c>
      <c r="M59" s="158">
        <v>3</v>
      </c>
      <c r="N59" s="158">
        <v>0</v>
      </c>
      <c r="O59" s="287">
        <f>SUM(P59:Q59)</f>
        <v>1</v>
      </c>
      <c r="P59" s="158">
        <v>1</v>
      </c>
      <c r="Q59" s="158">
        <v>0</v>
      </c>
      <c r="R59" s="287">
        <f>SUM(S59:T59)</f>
        <v>0</v>
      </c>
      <c r="S59" s="158">
        <v>0</v>
      </c>
      <c r="T59" s="158">
        <v>0</v>
      </c>
      <c r="U59" s="287">
        <f>SUM(V59:W59)</f>
        <v>40</v>
      </c>
      <c r="V59" s="158">
        <v>22</v>
      </c>
      <c r="W59" s="158">
        <v>18</v>
      </c>
      <c r="X59" s="287">
        <f>SUM(Y59:Z59)</f>
        <v>0</v>
      </c>
      <c r="Y59" s="158">
        <v>0</v>
      </c>
      <c r="Z59" s="158">
        <v>0</v>
      </c>
      <c r="AA59" s="287">
        <f>SUM(AB59:AC59)</f>
        <v>3</v>
      </c>
      <c r="AB59" s="158">
        <v>0</v>
      </c>
      <c r="AC59" s="158">
        <v>3</v>
      </c>
      <c r="AD59" s="287">
        <f>SUM(AE59:AF59)</f>
        <v>0</v>
      </c>
      <c r="AE59" s="158">
        <v>0</v>
      </c>
      <c r="AF59" s="158">
        <v>0</v>
      </c>
      <c r="AG59" s="287">
        <f>SUM(AH59:AI59)</f>
        <v>1</v>
      </c>
      <c r="AH59" s="158">
        <v>0</v>
      </c>
      <c r="AI59" s="158">
        <v>1</v>
      </c>
      <c r="AJ59" s="287">
        <f>SUM(AK59:AL59)</f>
        <v>8</v>
      </c>
      <c r="AK59" s="158">
        <v>4</v>
      </c>
      <c r="AL59" s="158">
        <v>4</v>
      </c>
      <c r="AM59" s="158">
        <v>0</v>
      </c>
      <c r="AN59" s="158">
        <v>1</v>
      </c>
      <c r="AO59" s="158">
        <f t="shared" si="5"/>
        <v>12</v>
      </c>
      <c r="AP59" s="158">
        <v>3</v>
      </c>
      <c r="AQ59" s="158">
        <v>9</v>
      </c>
      <c r="AR59" s="142" t="s">
        <v>101</v>
      </c>
      <c r="AS59" s="139"/>
    </row>
    <row r="60" spans="1:45" s="148" customFormat="1" ht="21" customHeight="1">
      <c r="A60" s="321" t="s">
        <v>172</v>
      </c>
      <c r="B60" s="362"/>
      <c r="C60" s="284">
        <f t="shared" si="1"/>
        <v>77</v>
      </c>
      <c r="D60" s="285">
        <f t="shared" si="2"/>
        <v>44</v>
      </c>
      <c r="E60" s="285">
        <f t="shared" si="3"/>
        <v>33</v>
      </c>
      <c r="F60" s="285">
        <f t="shared" si="4"/>
        <v>4</v>
      </c>
      <c r="G60" s="285">
        <f aca="true" t="shared" si="23" ref="G60:AQ60">SUM(G61:G62)</f>
        <v>3</v>
      </c>
      <c r="H60" s="285">
        <f t="shared" si="23"/>
        <v>1</v>
      </c>
      <c r="I60" s="285">
        <f>J60+K60</f>
        <v>0</v>
      </c>
      <c r="J60" s="285">
        <f t="shared" si="23"/>
        <v>0</v>
      </c>
      <c r="K60" s="285">
        <f t="shared" si="23"/>
        <v>0</v>
      </c>
      <c r="L60" s="285">
        <f>M60+N60</f>
        <v>4</v>
      </c>
      <c r="M60" s="285">
        <f t="shared" si="23"/>
        <v>3</v>
      </c>
      <c r="N60" s="285">
        <f t="shared" si="23"/>
        <v>1</v>
      </c>
      <c r="O60" s="285">
        <f>P60+Q60</f>
        <v>2</v>
      </c>
      <c r="P60" s="285">
        <f t="shared" si="23"/>
        <v>2</v>
      </c>
      <c r="Q60" s="285">
        <f t="shared" si="23"/>
        <v>0</v>
      </c>
      <c r="R60" s="285">
        <f>S60+T60</f>
        <v>0</v>
      </c>
      <c r="S60" s="285">
        <f t="shared" si="23"/>
        <v>0</v>
      </c>
      <c r="T60" s="285">
        <f t="shared" si="23"/>
        <v>0</v>
      </c>
      <c r="U60" s="285">
        <f>V60+W60</f>
        <v>57</v>
      </c>
      <c r="V60" s="285">
        <f t="shared" si="23"/>
        <v>31</v>
      </c>
      <c r="W60" s="285">
        <f t="shared" si="23"/>
        <v>26</v>
      </c>
      <c r="X60" s="285">
        <f>Y60+Z60</f>
        <v>0</v>
      </c>
      <c r="Y60" s="285">
        <f t="shared" si="23"/>
        <v>0</v>
      </c>
      <c r="Z60" s="285">
        <f t="shared" si="23"/>
        <v>0</v>
      </c>
      <c r="AA60" s="285">
        <f>AB60+AC60</f>
        <v>4</v>
      </c>
      <c r="AB60" s="285">
        <f t="shared" si="23"/>
        <v>0</v>
      </c>
      <c r="AC60" s="285">
        <f t="shared" si="23"/>
        <v>4</v>
      </c>
      <c r="AD60" s="285">
        <f>AE60+AF60</f>
        <v>0</v>
      </c>
      <c r="AE60" s="285">
        <f t="shared" si="23"/>
        <v>0</v>
      </c>
      <c r="AF60" s="285">
        <f t="shared" si="23"/>
        <v>0</v>
      </c>
      <c r="AG60" s="285">
        <f>AH60+AI60</f>
        <v>0</v>
      </c>
      <c r="AH60" s="285">
        <f t="shared" si="23"/>
        <v>0</v>
      </c>
      <c r="AI60" s="285">
        <f t="shared" si="23"/>
        <v>0</v>
      </c>
      <c r="AJ60" s="285">
        <f>AK60+AL60</f>
        <v>6</v>
      </c>
      <c r="AK60" s="285">
        <f t="shared" si="23"/>
        <v>5</v>
      </c>
      <c r="AL60" s="285">
        <f t="shared" si="23"/>
        <v>1</v>
      </c>
      <c r="AM60" s="285">
        <f t="shared" si="23"/>
        <v>0</v>
      </c>
      <c r="AN60" s="285">
        <f t="shared" si="23"/>
        <v>2</v>
      </c>
      <c r="AO60" s="288">
        <f t="shared" si="5"/>
        <v>2</v>
      </c>
      <c r="AP60" s="285">
        <f t="shared" si="23"/>
        <v>1</v>
      </c>
      <c r="AQ60" s="285">
        <f t="shared" si="23"/>
        <v>1</v>
      </c>
      <c r="AR60" s="338" t="s">
        <v>172</v>
      </c>
      <c r="AS60" s="339"/>
    </row>
    <row r="61" spans="1:45" s="150" customFormat="1" ht="18.75" customHeight="1">
      <c r="A61" s="144"/>
      <c r="B61" s="145" t="s">
        <v>88</v>
      </c>
      <c r="C61" s="286">
        <f t="shared" si="1"/>
        <v>27</v>
      </c>
      <c r="D61" s="287">
        <f t="shared" si="2"/>
        <v>17</v>
      </c>
      <c r="E61" s="287">
        <f t="shared" si="3"/>
        <v>10</v>
      </c>
      <c r="F61" s="287">
        <f t="shared" si="4"/>
        <v>1</v>
      </c>
      <c r="G61" s="158">
        <v>1</v>
      </c>
      <c r="H61" s="158">
        <v>0</v>
      </c>
      <c r="I61" s="287">
        <f>SUM(J61:K61)</f>
        <v>0</v>
      </c>
      <c r="J61" s="158">
        <v>0</v>
      </c>
      <c r="K61" s="158">
        <v>0</v>
      </c>
      <c r="L61" s="287">
        <f>SUM(M61:N61)</f>
        <v>1</v>
      </c>
      <c r="M61" s="158">
        <v>1</v>
      </c>
      <c r="N61" s="158">
        <v>0</v>
      </c>
      <c r="O61" s="287">
        <f>SUM(P61:Q61)</f>
        <v>1</v>
      </c>
      <c r="P61" s="158">
        <v>1</v>
      </c>
      <c r="Q61" s="158">
        <v>0</v>
      </c>
      <c r="R61" s="287">
        <f>SUM(S61:T61)</f>
        <v>0</v>
      </c>
      <c r="S61" s="158">
        <v>0</v>
      </c>
      <c r="T61" s="158">
        <v>0</v>
      </c>
      <c r="U61" s="287">
        <f>SUM(V61:W61)</f>
        <v>21</v>
      </c>
      <c r="V61" s="158">
        <v>12</v>
      </c>
      <c r="W61" s="158">
        <v>9</v>
      </c>
      <c r="X61" s="287">
        <f>SUM(Y61:Z61)</f>
        <v>0</v>
      </c>
      <c r="Y61" s="158">
        <v>0</v>
      </c>
      <c r="Z61" s="158">
        <v>0</v>
      </c>
      <c r="AA61" s="287">
        <f>SUM(AB61:AC61)</f>
        <v>1</v>
      </c>
      <c r="AB61" s="158">
        <v>0</v>
      </c>
      <c r="AC61" s="158">
        <v>1</v>
      </c>
      <c r="AD61" s="287">
        <f>SUM(AE61:AF61)</f>
        <v>0</v>
      </c>
      <c r="AE61" s="158">
        <v>0</v>
      </c>
      <c r="AF61" s="158">
        <v>0</v>
      </c>
      <c r="AG61" s="287">
        <f>SUM(AH61:AI61)</f>
        <v>0</v>
      </c>
      <c r="AH61" s="158">
        <v>0</v>
      </c>
      <c r="AI61" s="158">
        <v>0</v>
      </c>
      <c r="AJ61" s="287">
        <f>SUM(AK61:AL61)</f>
        <v>2</v>
      </c>
      <c r="AK61" s="158">
        <v>2</v>
      </c>
      <c r="AL61" s="158">
        <v>0</v>
      </c>
      <c r="AM61" s="158">
        <v>0</v>
      </c>
      <c r="AN61" s="222">
        <v>1</v>
      </c>
      <c r="AO61" s="158">
        <f t="shared" si="5"/>
        <v>0</v>
      </c>
      <c r="AP61" s="158">
        <v>0</v>
      </c>
      <c r="AQ61" s="158">
        <v>0</v>
      </c>
      <c r="AR61" s="142" t="s">
        <v>88</v>
      </c>
      <c r="AS61" s="139"/>
    </row>
    <row r="62" spans="1:45" s="150" customFormat="1" ht="18.75" customHeight="1">
      <c r="A62" s="144"/>
      <c r="B62" s="145" t="s">
        <v>159</v>
      </c>
      <c r="C62" s="286">
        <f t="shared" si="1"/>
        <v>50</v>
      </c>
      <c r="D62" s="287">
        <f t="shared" si="2"/>
        <v>27</v>
      </c>
      <c r="E62" s="287">
        <f t="shared" si="3"/>
        <v>23</v>
      </c>
      <c r="F62" s="287">
        <f t="shared" si="4"/>
        <v>3</v>
      </c>
      <c r="G62" s="158">
        <v>2</v>
      </c>
      <c r="H62" s="158">
        <v>1</v>
      </c>
      <c r="I62" s="287">
        <f>SUM(J62:K62)</f>
        <v>0</v>
      </c>
      <c r="J62" s="158">
        <v>0</v>
      </c>
      <c r="K62" s="158">
        <v>0</v>
      </c>
      <c r="L62" s="287">
        <f>SUM(M62:N62)</f>
        <v>3</v>
      </c>
      <c r="M62" s="158">
        <v>2</v>
      </c>
      <c r="N62" s="158">
        <v>1</v>
      </c>
      <c r="O62" s="287">
        <f>SUM(P62:Q62)</f>
        <v>1</v>
      </c>
      <c r="P62" s="158">
        <v>1</v>
      </c>
      <c r="Q62" s="158">
        <v>0</v>
      </c>
      <c r="R62" s="287">
        <f>SUM(S62:T62)</f>
        <v>0</v>
      </c>
      <c r="S62" s="158">
        <v>0</v>
      </c>
      <c r="T62" s="158">
        <v>0</v>
      </c>
      <c r="U62" s="287">
        <f>SUM(V62:W62)</f>
        <v>36</v>
      </c>
      <c r="V62" s="158">
        <v>19</v>
      </c>
      <c r="W62" s="158">
        <v>17</v>
      </c>
      <c r="X62" s="287">
        <f>SUM(Y62:Z62)</f>
        <v>0</v>
      </c>
      <c r="Y62" s="158">
        <v>0</v>
      </c>
      <c r="Z62" s="158">
        <v>0</v>
      </c>
      <c r="AA62" s="287">
        <f>SUM(AB62:AC62)</f>
        <v>3</v>
      </c>
      <c r="AB62" s="158">
        <v>0</v>
      </c>
      <c r="AC62" s="158">
        <v>3</v>
      </c>
      <c r="AD62" s="287">
        <f>SUM(AE62:AF62)</f>
        <v>0</v>
      </c>
      <c r="AE62" s="158">
        <v>0</v>
      </c>
      <c r="AF62" s="158">
        <v>0</v>
      </c>
      <c r="AG62" s="287">
        <f>SUM(AH62:AI62)</f>
        <v>0</v>
      </c>
      <c r="AH62" s="158">
        <v>0</v>
      </c>
      <c r="AI62" s="158">
        <v>0</v>
      </c>
      <c r="AJ62" s="287">
        <f>SUM(AK62:AL62)</f>
        <v>4</v>
      </c>
      <c r="AK62" s="158">
        <v>3</v>
      </c>
      <c r="AL62" s="158">
        <v>1</v>
      </c>
      <c r="AM62" s="158">
        <v>0</v>
      </c>
      <c r="AN62" s="222">
        <v>1</v>
      </c>
      <c r="AO62" s="158">
        <f t="shared" si="5"/>
        <v>2</v>
      </c>
      <c r="AP62" s="158">
        <v>1</v>
      </c>
      <c r="AQ62" s="158">
        <v>1</v>
      </c>
      <c r="AR62" s="142" t="s">
        <v>159</v>
      </c>
      <c r="AS62" s="139"/>
    </row>
    <row r="63" spans="1:45" s="148" customFormat="1" ht="21" customHeight="1">
      <c r="A63" s="321" t="s">
        <v>173</v>
      </c>
      <c r="B63" s="322"/>
      <c r="C63" s="284">
        <f t="shared" si="1"/>
        <v>20</v>
      </c>
      <c r="D63" s="285">
        <f t="shared" si="2"/>
        <v>12</v>
      </c>
      <c r="E63" s="285">
        <f t="shared" si="3"/>
        <v>8</v>
      </c>
      <c r="F63" s="285">
        <f t="shared" si="4"/>
        <v>1</v>
      </c>
      <c r="G63" s="285">
        <f aca="true" t="shared" si="24" ref="G63:AQ63">G64</f>
        <v>1</v>
      </c>
      <c r="H63" s="285">
        <f t="shared" si="24"/>
        <v>0</v>
      </c>
      <c r="I63" s="285">
        <f>J63+K63</f>
        <v>0</v>
      </c>
      <c r="J63" s="285">
        <f t="shared" si="24"/>
        <v>0</v>
      </c>
      <c r="K63" s="285">
        <f t="shared" si="24"/>
        <v>0</v>
      </c>
      <c r="L63" s="285">
        <f>M63+N63</f>
        <v>1</v>
      </c>
      <c r="M63" s="285">
        <f t="shared" si="24"/>
        <v>1</v>
      </c>
      <c r="N63" s="285">
        <f t="shared" si="24"/>
        <v>0</v>
      </c>
      <c r="O63" s="285">
        <f>P63+Q63</f>
        <v>1</v>
      </c>
      <c r="P63" s="285">
        <f t="shared" si="24"/>
        <v>1</v>
      </c>
      <c r="Q63" s="285">
        <f t="shared" si="24"/>
        <v>0</v>
      </c>
      <c r="R63" s="285">
        <f>S63+T63</f>
        <v>0</v>
      </c>
      <c r="S63" s="285">
        <f t="shared" si="24"/>
        <v>0</v>
      </c>
      <c r="T63" s="285">
        <f t="shared" si="24"/>
        <v>0</v>
      </c>
      <c r="U63" s="285">
        <f>V63+W63</f>
        <v>12</v>
      </c>
      <c r="V63" s="285">
        <f t="shared" si="24"/>
        <v>7</v>
      </c>
      <c r="W63" s="285">
        <f t="shared" si="24"/>
        <v>5</v>
      </c>
      <c r="X63" s="285">
        <f>Y63+Z63</f>
        <v>0</v>
      </c>
      <c r="Y63" s="285">
        <f t="shared" si="24"/>
        <v>0</v>
      </c>
      <c r="Z63" s="285">
        <f t="shared" si="24"/>
        <v>0</v>
      </c>
      <c r="AA63" s="285">
        <f>AB63+AC63</f>
        <v>2</v>
      </c>
      <c r="AB63" s="285">
        <f t="shared" si="24"/>
        <v>0</v>
      </c>
      <c r="AC63" s="285">
        <f t="shared" si="24"/>
        <v>2</v>
      </c>
      <c r="AD63" s="285">
        <f>AE63+AF63</f>
        <v>0</v>
      </c>
      <c r="AE63" s="285">
        <f t="shared" si="24"/>
        <v>0</v>
      </c>
      <c r="AF63" s="285">
        <f t="shared" si="24"/>
        <v>0</v>
      </c>
      <c r="AG63" s="285">
        <f>AH63+AI63</f>
        <v>1</v>
      </c>
      <c r="AH63" s="285">
        <f t="shared" si="24"/>
        <v>0</v>
      </c>
      <c r="AI63" s="285">
        <f t="shared" si="24"/>
        <v>1</v>
      </c>
      <c r="AJ63" s="285">
        <f>AK63+AL63</f>
        <v>2</v>
      </c>
      <c r="AK63" s="285">
        <f t="shared" si="24"/>
        <v>2</v>
      </c>
      <c r="AL63" s="285">
        <f t="shared" si="24"/>
        <v>0</v>
      </c>
      <c r="AM63" s="285">
        <f t="shared" si="24"/>
        <v>0</v>
      </c>
      <c r="AN63" s="285">
        <f t="shared" si="24"/>
        <v>1</v>
      </c>
      <c r="AO63" s="288">
        <f t="shared" si="5"/>
        <v>2</v>
      </c>
      <c r="AP63" s="285">
        <f t="shared" si="24"/>
        <v>1</v>
      </c>
      <c r="AQ63" s="285">
        <f t="shared" si="24"/>
        <v>1</v>
      </c>
      <c r="AR63" s="338" t="s">
        <v>173</v>
      </c>
      <c r="AS63" s="372"/>
    </row>
    <row r="64" spans="1:45" s="150" customFormat="1" ht="18.75" customHeight="1">
      <c r="A64" s="144"/>
      <c r="B64" s="145" t="s">
        <v>89</v>
      </c>
      <c r="C64" s="286">
        <f t="shared" si="1"/>
        <v>20</v>
      </c>
      <c r="D64" s="287">
        <f t="shared" si="2"/>
        <v>12</v>
      </c>
      <c r="E64" s="287">
        <f t="shared" si="3"/>
        <v>8</v>
      </c>
      <c r="F64" s="287">
        <f t="shared" si="4"/>
        <v>1</v>
      </c>
      <c r="G64" s="158">
        <v>1</v>
      </c>
      <c r="H64" s="158">
        <v>0</v>
      </c>
      <c r="I64" s="287">
        <f>SUM(J64:K64)</f>
        <v>0</v>
      </c>
      <c r="J64" s="158">
        <v>0</v>
      </c>
      <c r="K64" s="158">
        <v>0</v>
      </c>
      <c r="L64" s="287">
        <f>SUM(M64:N64)</f>
        <v>1</v>
      </c>
      <c r="M64" s="158">
        <v>1</v>
      </c>
      <c r="N64" s="158">
        <v>0</v>
      </c>
      <c r="O64" s="287">
        <f>SUM(P64:Q64)</f>
        <v>1</v>
      </c>
      <c r="P64" s="158">
        <v>1</v>
      </c>
      <c r="Q64" s="158">
        <v>0</v>
      </c>
      <c r="R64" s="287">
        <f>SUM(S64:T64)</f>
        <v>0</v>
      </c>
      <c r="S64" s="158">
        <v>0</v>
      </c>
      <c r="T64" s="158">
        <v>0</v>
      </c>
      <c r="U64" s="287">
        <f>SUM(V64:W64)</f>
        <v>12</v>
      </c>
      <c r="V64" s="158">
        <v>7</v>
      </c>
      <c r="W64" s="158">
        <v>5</v>
      </c>
      <c r="X64" s="287">
        <f>SUM(Y64:Z64)</f>
        <v>0</v>
      </c>
      <c r="Y64" s="158">
        <v>0</v>
      </c>
      <c r="Z64" s="158">
        <v>0</v>
      </c>
      <c r="AA64" s="287">
        <f>SUM(AB64:AC64)</f>
        <v>2</v>
      </c>
      <c r="AB64" s="158">
        <v>0</v>
      </c>
      <c r="AC64" s="158">
        <v>2</v>
      </c>
      <c r="AD64" s="287">
        <f>SUM(AE64:AF64)</f>
        <v>0</v>
      </c>
      <c r="AE64" s="158">
        <v>0</v>
      </c>
      <c r="AF64" s="158">
        <v>0</v>
      </c>
      <c r="AG64" s="287">
        <f>SUM(AH64:AI64)</f>
        <v>1</v>
      </c>
      <c r="AH64" s="158">
        <v>0</v>
      </c>
      <c r="AI64" s="158">
        <v>1</v>
      </c>
      <c r="AJ64" s="287">
        <f>SUM(AK64:AL64)</f>
        <v>2</v>
      </c>
      <c r="AK64" s="158">
        <v>2</v>
      </c>
      <c r="AL64" s="158">
        <v>0</v>
      </c>
      <c r="AM64" s="158">
        <v>0</v>
      </c>
      <c r="AN64" s="158">
        <v>1</v>
      </c>
      <c r="AO64" s="158">
        <f t="shared" si="5"/>
        <v>2</v>
      </c>
      <c r="AP64" s="158">
        <v>1</v>
      </c>
      <c r="AQ64" s="158">
        <v>1</v>
      </c>
      <c r="AR64" s="142" t="s">
        <v>89</v>
      </c>
      <c r="AS64" s="139"/>
    </row>
    <row r="65" spans="1:45" s="151" customFormat="1" ht="21" customHeight="1">
      <c r="A65" s="321" t="s">
        <v>174</v>
      </c>
      <c r="B65" s="362"/>
      <c r="C65" s="284">
        <f t="shared" si="1"/>
        <v>36</v>
      </c>
      <c r="D65" s="285">
        <f t="shared" si="2"/>
        <v>18</v>
      </c>
      <c r="E65" s="285">
        <f t="shared" si="3"/>
        <v>18</v>
      </c>
      <c r="F65" s="285">
        <f t="shared" si="4"/>
        <v>2</v>
      </c>
      <c r="G65" s="285">
        <f aca="true" t="shared" si="25" ref="G65:AQ65">G66</f>
        <v>2</v>
      </c>
      <c r="H65" s="285">
        <f t="shared" si="25"/>
        <v>0</v>
      </c>
      <c r="I65" s="285">
        <f>J65+K65</f>
        <v>0</v>
      </c>
      <c r="J65" s="285">
        <f t="shared" si="25"/>
        <v>0</v>
      </c>
      <c r="K65" s="285">
        <f t="shared" si="25"/>
        <v>0</v>
      </c>
      <c r="L65" s="285">
        <f>M65+N65</f>
        <v>2</v>
      </c>
      <c r="M65" s="285">
        <f t="shared" si="25"/>
        <v>2</v>
      </c>
      <c r="N65" s="285">
        <f t="shared" si="25"/>
        <v>0</v>
      </c>
      <c r="O65" s="285">
        <f>P65+Q65</f>
        <v>2</v>
      </c>
      <c r="P65" s="285">
        <f t="shared" si="25"/>
        <v>2</v>
      </c>
      <c r="Q65" s="285">
        <f t="shared" si="25"/>
        <v>0</v>
      </c>
      <c r="R65" s="285">
        <f>S65+T65</f>
        <v>0</v>
      </c>
      <c r="S65" s="285">
        <f t="shared" si="25"/>
        <v>0</v>
      </c>
      <c r="T65" s="285">
        <f t="shared" si="25"/>
        <v>0</v>
      </c>
      <c r="U65" s="285">
        <f>V65+W65</f>
        <v>23</v>
      </c>
      <c r="V65" s="285">
        <f t="shared" si="25"/>
        <v>10</v>
      </c>
      <c r="W65" s="285">
        <f t="shared" si="25"/>
        <v>13</v>
      </c>
      <c r="X65" s="285">
        <f>Y65+Z65</f>
        <v>0</v>
      </c>
      <c r="Y65" s="285">
        <f t="shared" si="25"/>
        <v>0</v>
      </c>
      <c r="Z65" s="285">
        <f t="shared" si="25"/>
        <v>0</v>
      </c>
      <c r="AA65" s="285">
        <f>AB65+AC65</f>
        <v>4</v>
      </c>
      <c r="AB65" s="285">
        <f t="shared" si="25"/>
        <v>0</v>
      </c>
      <c r="AC65" s="285">
        <f t="shared" si="25"/>
        <v>4</v>
      </c>
      <c r="AD65" s="285">
        <f>AE65+AF65</f>
        <v>0</v>
      </c>
      <c r="AE65" s="285">
        <f t="shared" si="25"/>
        <v>0</v>
      </c>
      <c r="AF65" s="285">
        <f t="shared" si="25"/>
        <v>0</v>
      </c>
      <c r="AG65" s="285">
        <f>AH65+AI65</f>
        <v>0</v>
      </c>
      <c r="AH65" s="285">
        <f t="shared" si="25"/>
        <v>0</v>
      </c>
      <c r="AI65" s="285">
        <f t="shared" si="25"/>
        <v>0</v>
      </c>
      <c r="AJ65" s="285">
        <f>AK65+AL65</f>
        <v>3</v>
      </c>
      <c r="AK65" s="285">
        <f t="shared" si="25"/>
        <v>2</v>
      </c>
      <c r="AL65" s="285">
        <f t="shared" si="25"/>
        <v>1</v>
      </c>
      <c r="AM65" s="285">
        <f t="shared" si="25"/>
        <v>0</v>
      </c>
      <c r="AN65" s="285">
        <f t="shared" si="25"/>
        <v>1</v>
      </c>
      <c r="AO65" s="288">
        <f t="shared" si="5"/>
        <v>6</v>
      </c>
      <c r="AP65" s="285">
        <f t="shared" si="25"/>
        <v>5</v>
      </c>
      <c r="AQ65" s="285">
        <f t="shared" si="25"/>
        <v>1</v>
      </c>
      <c r="AR65" s="338" t="s">
        <v>174</v>
      </c>
      <c r="AS65" s="339"/>
    </row>
    <row r="66" spans="1:45" s="153" customFormat="1" ht="18.75" customHeight="1">
      <c r="A66" s="144"/>
      <c r="B66" s="145" t="s">
        <v>160</v>
      </c>
      <c r="C66" s="286">
        <f t="shared" si="1"/>
        <v>36</v>
      </c>
      <c r="D66" s="287">
        <f t="shared" si="2"/>
        <v>18</v>
      </c>
      <c r="E66" s="287">
        <f t="shared" si="3"/>
        <v>18</v>
      </c>
      <c r="F66" s="287">
        <f t="shared" si="4"/>
        <v>2</v>
      </c>
      <c r="G66" s="158">
        <v>2</v>
      </c>
      <c r="H66" s="158">
        <v>0</v>
      </c>
      <c r="I66" s="287">
        <f>SUM(J66:K66)</f>
        <v>0</v>
      </c>
      <c r="J66" s="158">
        <v>0</v>
      </c>
      <c r="K66" s="158">
        <v>0</v>
      </c>
      <c r="L66" s="287">
        <f>SUM(M66:N66)</f>
        <v>2</v>
      </c>
      <c r="M66" s="158">
        <v>2</v>
      </c>
      <c r="N66" s="158">
        <v>0</v>
      </c>
      <c r="O66" s="287">
        <f>SUM(P66:Q66)</f>
        <v>2</v>
      </c>
      <c r="P66" s="158">
        <v>2</v>
      </c>
      <c r="Q66" s="158">
        <v>0</v>
      </c>
      <c r="R66" s="287">
        <f>SUM(S66:T66)</f>
        <v>0</v>
      </c>
      <c r="S66" s="158">
        <v>0</v>
      </c>
      <c r="T66" s="158">
        <v>0</v>
      </c>
      <c r="U66" s="287">
        <f>SUM(V66:W66)</f>
        <v>23</v>
      </c>
      <c r="V66" s="158">
        <v>10</v>
      </c>
      <c r="W66" s="158">
        <v>13</v>
      </c>
      <c r="X66" s="287">
        <f>SUM(Y66:Z66)</f>
        <v>0</v>
      </c>
      <c r="Y66" s="158">
        <v>0</v>
      </c>
      <c r="Z66" s="158">
        <v>0</v>
      </c>
      <c r="AA66" s="287">
        <f>SUM(AB66:AC66)</f>
        <v>4</v>
      </c>
      <c r="AB66" s="158">
        <v>0</v>
      </c>
      <c r="AC66" s="158">
        <v>4</v>
      </c>
      <c r="AD66" s="287">
        <f>SUM(AE66:AF66)</f>
        <v>0</v>
      </c>
      <c r="AE66" s="158">
        <v>0</v>
      </c>
      <c r="AF66" s="158">
        <v>0</v>
      </c>
      <c r="AG66" s="287">
        <f>SUM(AH66:AI66)</f>
        <v>0</v>
      </c>
      <c r="AH66" s="158">
        <v>0</v>
      </c>
      <c r="AI66" s="158">
        <v>0</v>
      </c>
      <c r="AJ66" s="287">
        <f>SUM(AK66:AL66)</f>
        <v>3</v>
      </c>
      <c r="AK66" s="158">
        <v>2</v>
      </c>
      <c r="AL66" s="158">
        <v>1</v>
      </c>
      <c r="AM66" s="158">
        <v>0</v>
      </c>
      <c r="AN66" s="158">
        <v>1</v>
      </c>
      <c r="AO66" s="158">
        <f t="shared" si="5"/>
        <v>6</v>
      </c>
      <c r="AP66" s="158">
        <v>5</v>
      </c>
      <c r="AQ66" s="158">
        <v>1</v>
      </c>
      <c r="AR66" s="142" t="s">
        <v>160</v>
      </c>
      <c r="AS66" s="139"/>
    </row>
    <row r="67" spans="1:45" s="153" customFormat="1" ht="18.75" customHeight="1">
      <c r="A67" s="159"/>
      <c r="B67" s="160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61"/>
      <c r="AS67" s="159"/>
    </row>
    <row r="68" spans="2:47" ht="11.25" customHeight="1">
      <c r="B68" s="185"/>
      <c r="C68" s="92"/>
      <c r="D68" s="92"/>
      <c r="E68" s="92"/>
      <c r="G68" s="92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U68" s="8"/>
    </row>
    <row r="69" spans="2:47" ht="11.25" customHeight="1">
      <c r="B69" s="185"/>
      <c r="C69" s="92"/>
      <c r="D69" s="92"/>
      <c r="E69" s="92"/>
      <c r="F69" s="5"/>
      <c r="G69" s="5"/>
      <c r="AU69" s="8"/>
    </row>
    <row r="70" spans="2:47" ht="11.25" customHeight="1">
      <c r="B70" s="187"/>
      <c r="C70" s="93"/>
      <c r="D70" s="93"/>
      <c r="E70" s="93"/>
      <c r="AU70" s="8"/>
    </row>
    <row r="71" spans="2:47" ht="11.25" customHeight="1">
      <c r="B71" s="187"/>
      <c r="C71" s="93"/>
      <c r="D71" s="93"/>
      <c r="E71" s="93"/>
      <c r="AU71" s="8"/>
    </row>
    <row r="72" spans="2:47" ht="11.25" customHeight="1">
      <c r="B72" s="187"/>
      <c r="C72" s="93"/>
      <c r="D72" s="93"/>
      <c r="E72" s="93"/>
      <c r="AU72" s="8"/>
    </row>
    <row r="73" spans="2:47" ht="11.25" customHeight="1">
      <c r="B73" s="187"/>
      <c r="C73" s="93"/>
      <c r="D73" s="93"/>
      <c r="E73" s="93"/>
      <c r="AU73" s="8"/>
    </row>
    <row r="74" spans="2:47" ht="11.25" customHeight="1">
      <c r="B74" s="187"/>
      <c r="C74" s="93"/>
      <c r="D74" s="93"/>
      <c r="E74" s="93"/>
      <c r="AU74" s="8"/>
    </row>
    <row r="75" spans="2:47" ht="11.25" customHeight="1">
      <c r="B75" s="187"/>
      <c r="C75" s="93"/>
      <c r="D75" s="93"/>
      <c r="E75" s="93"/>
      <c r="AU75" s="8"/>
    </row>
    <row r="76" spans="2:47" ht="11.25" customHeight="1">
      <c r="B76" s="187"/>
      <c r="C76" s="93"/>
      <c r="D76" s="93"/>
      <c r="E76" s="93"/>
      <c r="AU76" s="8"/>
    </row>
    <row r="77" spans="2:47" ht="11.25" customHeight="1">
      <c r="B77" s="187"/>
      <c r="C77" s="93"/>
      <c r="D77" s="93"/>
      <c r="E77" s="93"/>
      <c r="AU77" s="8"/>
    </row>
    <row r="78" spans="2:47" ht="11.25" customHeight="1">
      <c r="B78" s="187"/>
      <c r="C78" s="93"/>
      <c r="D78" s="93"/>
      <c r="E78" s="93"/>
      <c r="AU78" s="8"/>
    </row>
    <row r="79" spans="2:47" ht="11.25" customHeight="1">
      <c r="B79" s="187"/>
      <c r="C79" s="93"/>
      <c r="D79" s="93"/>
      <c r="E79" s="93"/>
      <c r="AU79" s="8"/>
    </row>
    <row r="80" spans="2:47" ht="11.25" customHeight="1">
      <c r="B80" s="187"/>
      <c r="C80" s="93"/>
      <c r="D80" s="93"/>
      <c r="E80" s="93"/>
      <c r="AU80" s="8"/>
    </row>
    <row r="81" spans="2:47" ht="11.25" customHeight="1">
      <c r="B81" s="187"/>
      <c r="C81" s="93"/>
      <c r="D81" s="93"/>
      <c r="E81" s="93"/>
      <c r="AU81" s="8"/>
    </row>
    <row r="82" spans="2:47" ht="11.25" customHeight="1">
      <c r="B82" s="187"/>
      <c r="C82" s="93"/>
      <c r="D82" s="93"/>
      <c r="E82" s="93"/>
      <c r="AU82" s="8"/>
    </row>
  </sheetData>
  <sheetProtection/>
  <mergeCells count="80">
    <mergeCell ref="AG6:AG7"/>
    <mergeCell ref="AH6:AH7"/>
    <mergeCell ref="AI6:AI7"/>
    <mergeCell ref="AB6:AB7"/>
    <mergeCell ref="AD6:AD7"/>
    <mergeCell ref="AF6:AF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J5:AL5"/>
    <mergeCell ref="A39:B39"/>
    <mergeCell ref="K6:K7"/>
    <mergeCell ref="P6:P7"/>
    <mergeCell ref="Q6:Q7"/>
    <mergeCell ref="AR46:AS46"/>
    <mergeCell ref="AR4:AS7"/>
    <mergeCell ref="O6:O7"/>
    <mergeCell ref="AR16:AS16"/>
    <mergeCell ref="AR36:AS36"/>
    <mergeCell ref="AR53:AS53"/>
    <mergeCell ref="AR39:AS39"/>
    <mergeCell ref="R6:R7"/>
    <mergeCell ref="S6:S7"/>
    <mergeCell ref="R5:T5"/>
    <mergeCell ref="U5:W5"/>
    <mergeCell ref="AR49:AS49"/>
    <mergeCell ref="AR44:AS44"/>
    <mergeCell ref="AO4:AQ5"/>
    <mergeCell ref="AD5:AF5"/>
    <mergeCell ref="A65:B65"/>
    <mergeCell ref="AR65:AS65"/>
    <mergeCell ref="AR57:AS57"/>
    <mergeCell ref="AR60:AS60"/>
    <mergeCell ref="A63:B63"/>
    <mergeCell ref="AR63:AS63"/>
    <mergeCell ref="A1:W1"/>
    <mergeCell ref="A60:B60"/>
    <mergeCell ref="A46:B46"/>
    <mergeCell ref="A49:B49"/>
    <mergeCell ref="A53:B53"/>
    <mergeCell ref="A57:B57"/>
    <mergeCell ref="A16:B16"/>
    <mergeCell ref="A36:B36"/>
    <mergeCell ref="A44:B44"/>
    <mergeCell ref="L6:L7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58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S79"/>
  <sheetViews>
    <sheetView showGridLines="0" zoomScalePageLayoutView="0" workbookViewId="0" topLeftCell="A1">
      <pane xSplit="2" ySplit="7" topLeftCell="C8" activePane="bottomRight" state="frozen"/>
      <selection pane="topLeft" activeCell="AO1" sqref="AO1:AQ16384"/>
      <selection pane="topRight" activeCell="AO1" sqref="AO1:AQ16384"/>
      <selection pane="bottomLeft" activeCell="AO1" sqref="AO1:AQ16384"/>
      <selection pane="bottomRight" activeCell="R28" sqref="R28"/>
    </sheetView>
  </sheetViews>
  <sheetFormatPr defaultColWidth="8.75" defaultRowHeight="11.25" customHeight="1"/>
  <cols>
    <col min="1" max="1" width="1.328125" style="183" customWidth="1"/>
    <col min="2" max="2" width="8.75" style="183" customWidth="1"/>
    <col min="3" max="5" width="6.25" style="8" customWidth="1"/>
    <col min="6" max="20" width="5" style="8" customWidth="1"/>
    <col min="21" max="23" width="6.25" style="8" customWidth="1"/>
    <col min="24" max="38" width="5" style="8" customWidth="1"/>
    <col min="39" max="40" width="7" style="8" customWidth="1"/>
    <col min="41" max="43" width="5" style="8" customWidth="1"/>
    <col min="44" max="44" width="8.75" style="183" customWidth="1"/>
    <col min="45" max="45" width="1.328125" style="183" customWidth="1"/>
    <col min="46" max="16384" width="8.75" style="8" customWidth="1"/>
  </cols>
  <sheetData>
    <row r="1" spans="1:43" ht="16.5" customHeight="1">
      <c r="A1" s="370" t="s">
        <v>216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67"/>
      <c r="Y1" s="67"/>
      <c r="Z1" s="67"/>
      <c r="AA1" s="67"/>
      <c r="AB1" s="67"/>
      <c r="AC1" s="67"/>
      <c r="AD1" s="67"/>
      <c r="AE1" s="68" t="s">
        <v>129</v>
      </c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</row>
    <row r="2" spans="1:43" ht="16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67"/>
      <c r="Y2" s="67"/>
      <c r="Z2" s="67"/>
      <c r="AA2" s="67"/>
      <c r="AB2" s="67"/>
      <c r="AC2" s="67"/>
      <c r="AD2" s="67"/>
      <c r="AE2" s="68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5" ht="16.5" customHeight="1">
      <c r="A3" s="68" t="s">
        <v>151</v>
      </c>
      <c r="B3" s="8"/>
      <c r="C3" s="112"/>
      <c r="D3" s="112"/>
      <c r="E3" s="112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70"/>
      <c r="W3" s="69"/>
      <c r="X3" s="69" t="s">
        <v>183</v>
      </c>
      <c r="Y3" s="69"/>
      <c r="Z3" s="69"/>
      <c r="AA3" s="69"/>
      <c r="AB3" s="69"/>
      <c r="AC3" s="69"/>
      <c r="AD3" s="69"/>
      <c r="AE3" s="70"/>
      <c r="AF3" s="69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184"/>
      <c r="AS3" s="72" t="s">
        <v>0</v>
      </c>
    </row>
    <row r="4" spans="1:45" s="183" customFormat="1" ht="21" customHeight="1">
      <c r="A4" s="336" t="s">
        <v>235</v>
      </c>
      <c r="B4" s="331"/>
      <c r="C4" s="373" t="s">
        <v>157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5"/>
      <c r="AM4" s="380" t="s">
        <v>257</v>
      </c>
      <c r="AN4" s="380" t="s">
        <v>258</v>
      </c>
      <c r="AO4" s="366" t="s">
        <v>140</v>
      </c>
      <c r="AP4" s="364"/>
      <c r="AQ4" s="367"/>
      <c r="AR4" s="377" t="s">
        <v>236</v>
      </c>
      <c r="AS4" s="364"/>
    </row>
    <row r="5" spans="1:45" s="183" customFormat="1" ht="21" customHeight="1">
      <c r="A5" s="327"/>
      <c r="B5" s="337"/>
      <c r="C5" s="373" t="s">
        <v>3</v>
      </c>
      <c r="D5" s="374"/>
      <c r="E5" s="375"/>
      <c r="F5" s="373" t="s">
        <v>114</v>
      </c>
      <c r="G5" s="374"/>
      <c r="H5" s="375"/>
      <c r="I5" s="373" t="s">
        <v>193</v>
      </c>
      <c r="J5" s="374"/>
      <c r="K5" s="375"/>
      <c r="L5" s="373" t="s">
        <v>115</v>
      </c>
      <c r="M5" s="374"/>
      <c r="N5" s="375"/>
      <c r="O5" s="373" t="s">
        <v>194</v>
      </c>
      <c r="P5" s="374"/>
      <c r="Q5" s="375"/>
      <c r="R5" s="373" t="s">
        <v>195</v>
      </c>
      <c r="S5" s="374"/>
      <c r="T5" s="375"/>
      <c r="U5" s="373" t="s">
        <v>4</v>
      </c>
      <c r="V5" s="374"/>
      <c r="W5" s="375"/>
      <c r="X5" s="373" t="s">
        <v>5</v>
      </c>
      <c r="Y5" s="374"/>
      <c r="Z5" s="375"/>
      <c r="AA5" s="373" t="s">
        <v>116</v>
      </c>
      <c r="AB5" s="374"/>
      <c r="AC5" s="375"/>
      <c r="AD5" s="373" t="s">
        <v>117</v>
      </c>
      <c r="AE5" s="374"/>
      <c r="AF5" s="375"/>
      <c r="AG5" s="373" t="s">
        <v>118</v>
      </c>
      <c r="AH5" s="374"/>
      <c r="AI5" s="375"/>
      <c r="AJ5" s="373" t="s">
        <v>119</v>
      </c>
      <c r="AK5" s="374"/>
      <c r="AL5" s="375"/>
      <c r="AM5" s="381"/>
      <c r="AN5" s="383"/>
      <c r="AO5" s="368"/>
      <c r="AP5" s="365"/>
      <c r="AQ5" s="369"/>
      <c r="AR5" s="378"/>
      <c r="AS5" s="379"/>
    </row>
    <row r="6" spans="1:45" s="183" customFormat="1" ht="21" customHeight="1">
      <c r="A6" s="327"/>
      <c r="B6" s="337"/>
      <c r="C6" s="360" t="s">
        <v>3</v>
      </c>
      <c r="D6" s="360" t="s">
        <v>1</v>
      </c>
      <c r="E6" s="360" t="s">
        <v>2</v>
      </c>
      <c r="F6" s="360" t="s">
        <v>3</v>
      </c>
      <c r="G6" s="360" t="s">
        <v>1</v>
      </c>
      <c r="H6" s="360" t="s">
        <v>2</v>
      </c>
      <c r="I6" s="360" t="s">
        <v>3</v>
      </c>
      <c r="J6" s="360" t="s">
        <v>1</v>
      </c>
      <c r="K6" s="360" t="s">
        <v>2</v>
      </c>
      <c r="L6" s="360" t="s">
        <v>3</v>
      </c>
      <c r="M6" s="360" t="s">
        <v>1</v>
      </c>
      <c r="N6" s="360" t="s">
        <v>2</v>
      </c>
      <c r="O6" s="360" t="s">
        <v>3</v>
      </c>
      <c r="P6" s="360" t="s">
        <v>1</v>
      </c>
      <c r="Q6" s="360" t="s">
        <v>2</v>
      </c>
      <c r="R6" s="360" t="s">
        <v>3</v>
      </c>
      <c r="S6" s="360" t="s">
        <v>1</v>
      </c>
      <c r="T6" s="360" t="s">
        <v>2</v>
      </c>
      <c r="U6" s="360" t="s">
        <v>3</v>
      </c>
      <c r="V6" s="360" t="s">
        <v>1</v>
      </c>
      <c r="W6" s="360" t="s">
        <v>2</v>
      </c>
      <c r="X6" s="360" t="s">
        <v>3</v>
      </c>
      <c r="Y6" s="360" t="s">
        <v>1</v>
      </c>
      <c r="Z6" s="360" t="s">
        <v>2</v>
      </c>
      <c r="AA6" s="360" t="s">
        <v>3</v>
      </c>
      <c r="AB6" s="360" t="s">
        <v>1</v>
      </c>
      <c r="AC6" s="360" t="s">
        <v>2</v>
      </c>
      <c r="AD6" s="360" t="s">
        <v>3</v>
      </c>
      <c r="AE6" s="360" t="s">
        <v>1</v>
      </c>
      <c r="AF6" s="360" t="s">
        <v>2</v>
      </c>
      <c r="AG6" s="360" t="s">
        <v>3</v>
      </c>
      <c r="AH6" s="360" t="s">
        <v>1</v>
      </c>
      <c r="AI6" s="360" t="s">
        <v>2</v>
      </c>
      <c r="AJ6" s="360" t="s">
        <v>3</v>
      </c>
      <c r="AK6" s="360" t="s">
        <v>1</v>
      </c>
      <c r="AL6" s="360" t="s">
        <v>2</v>
      </c>
      <c r="AM6" s="381"/>
      <c r="AN6" s="383"/>
      <c r="AO6" s="360" t="s">
        <v>3</v>
      </c>
      <c r="AP6" s="360" t="s">
        <v>1</v>
      </c>
      <c r="AQ6" s="360" t="s">
        <v>2</v>
      </c>
      <c r="AR6" s="378"/>
      <c r="AS6" s="379"/>
    </row>
    <row r="7" spans="1:45" s="183" customFormat="1" ht="21" customHeight="1">
      <c r="A7" s="329"/>
      <c r="B7" s="332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82"/>
      <c r="AN7" s="361"/>
      <c r="AO7" s="361"/>
      <c r="AP7" s="361"/>
      <c r="AQ7" s="361"/>
      <c r="AR7" s="368"/>
      <c r="AS7" s="365"/>
    </row>
    <row r="8" spans="1:45" s="127" customFormat="1" ht="15" customHeight="1">
      <c r="A8" s="124"/>
      <c r="B8" s="125"/>
      <c r="C8" s="289"/>
      <c r="D8" s="227"/>
      <c r="E8" s="227"/>
      <c r="F8" s="290"/>
      <c r="G8" s="227"/>
      <c r="H8" s="227"/>
      <c r="I8" s="227"/>
      <c r="J8" s="227"/>
      <c r="K8" s="227"/>
      <c r="L8" s="290"/>
      <c r="M8" s="227"/>
      <c r="N8" s="227"/>
      <c r="O8" s="227"/>
      <c r="P8" s="227"/>
      <c r="Q8" s="227"/>
      <c r="R8" s="227"/>
      <c r="S8" s="227"/>
      <c r="T8" s="227"/>
      <c r="U8" s="290"/>
      <c r="V8" s="227"/>
      <c r="W8" s="227"/>
      <c r="X8" s="290"/>
      <c r="Y8" s="227"/>
      <c r="Z8" s="227"/>
      <c r="AA8" s="290"/>
      <c r="AB8" s="227"/>
      <c r="AC8" s="227"/>
      <c r="AD8" s="290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5"/>
      <c r="AS8" s="226"/>
    </row>
    <row r="9" spans="1:45" ht="18.75" customHeight="1">
      <c r="A9" s="92"/>
      <c r="B9" s="113" t="s">
        <v>301</v>
      </c>
      <c r="C9" s="278">
        <f>SUM(D9:E9)</f>
        <v>4744</v>
      </c>
      <c r="D9" s="80">
        <f>SUM(G9,J9,M9,P9,S9,V9,Y9,AB9,AE9,AH9,AK9)</f>
        <v>2612</v>
      </c>
      <c r="E9" s="80">
        <f>SUM(H9,K9,N9,Q9,T9,W9,Z9,AC9,AF9,AI9,AL9)</f>
        <v>2132</v>
      </c>
      <c r="F9" s="80">
        <f>SUM(G9:H9)</f>
        <v>194</v>
      </c>
      <c r="G9" s="80">
        <v>172</v>
      </c>
      <c r="H9" s="80">
        <v>22</v>
      </c>
      <c r="I9" s="80">
        <f>SUM(J9:K9)</f>
        <v>2</v>
      </c>
      <c r="J9" s="80">
        <v>2</v>
      </c>
      <c r="K9" s="80">
        <v>0</v>
      </c>
      <c r="L9" s="80">
        <f>SUM(M9:N9)</f>
        <v>200</v>
      </c>
      <c r="M9" s="80">
        <v>161</v>
      </c>
      <c r="N9" s="80">
        <v>39</v>
      </c>
      <c r="O9" s="80">
        <f>SUM(P9:Q9)</f>
        <v>133</v>
      </c>
      <c r="P9" s="80">
        <v>111</v>
      </c>
      <c r="Q9" s="80">
        <v>22</v>
      </c>
      <c r="R9" s="80">
        <f>SUM(S9:T9)</f>
        <v>0</v>
      </c>
      <c r="S9" s="80">
        <v>0</v>
      </c>
      <c r="T9" s="80">
        <v>0</v>
      </c>
      <c r="U9" s="80">
        <f>SUM(V9:W9)</f>
        <v>3581</v>
      </c>
      <c r="V9" s="80">
        <v>1942</v>
      </c>
      <c r="W9" s="80">
        <v>1639</v>
      </c>
      <c r="X9" s="80">
        <f>SUM(Y9:Z9)</f>
        <v>0</v>
      </c>
      <c r="Y9" s="80">
        <v>0</v>
      </c>
      <c r="Z9" s="80">
        <v>0</v>
      </c>
      <c r="AA9" s="80">
        <f>SUM(AB9:AC9)</f>
        <v>217</v>
      </c>
      <c r="AB9" s="80">
        <v>0</v>
      </c>
      <c r="AC9" s="80">
        <v>217</v>
      </c>
      <c r="AD9" s="80">
        <f>SUM(AE9:AF9)</f>
        <v>0</v>
      </c>
      <c r="AE9" s="80">
        <v>0</v>
      </c>
      <c r="AF9" s="80">
        <v>0</v>
      </c>
      <c r="AG9" s="80">
        <f>SUM(AH9:AI9)</f>
        <v>27</v>
      </c>
      <c r="AH9" s="80">
        <v>0</v>
      </c>
      <c r="AI9" s="80">
        <v>27</v>
      </c>
      <c r="AJ9" s="80">
        <f>SUM(AK9:AL9)</f>
        <v>390</v>
      </c>
      <c r="AK9" s="80">
        <v>224</v>
      </c>
      <c r="AL9" s="80">
        <v>166</v>
      </c>
      <c r="AM9" s="80">
        <v>79</v>
      </c>
      <c r="AN9" s="80">
        <v>121</v>
      </c>
      <c r="AO9" s="80">
        <f>SUM(AP9:AQ9)</f>
        <v>333</v>
      </c>
      <c r="AP9" s="80">
        <v>165</v>
      </c>
      <c r="AQ9" s="80">
        <v>168</v>
      </c>
      <c r="AR9" s="6" t="s">
        <v>301</v>
      </c>
      <c r="AS9" s="7"/>
    </row>
    <row r="10" spans="1:45" s="76" customFormat="1" ht="18.75" customHeight="1">
      <c r="A10" s="262"/>
      <c r="B10" s="263" t="s">
        <v>315</v>
      </c>
      <c r="C10" s="279">
        <f aca="true" t="shared" si="0" ref="C10:AQ10">SUM(C12,C32,C35,C40,C42,C45,C49,C53,C56,C59,C61)</f>
        <v>4766</v>
      </c>
      <c r="D10" s="280">
        <f t="shared" si="0"/>
        <v>2618</v>
      </c>
      <c r="E10" s="280">
        <f t="shared" si="0"/>
        <v>2148</v>
      </c>
      <c r="F10" s="280">
        <f t="shared" si="0"/>
        <v>191</v>
      </c>
      <c r="G10" s="280">
        <f>SUM(G12,G32,G35,G40,G42,G45,G49,G53,G56,G59,G61)</f>
        <v>163</v>
      </c>
      <c r="H10" s="280">
        <f>SUM(H12,H32,H35,H40,H42,H45,H49,H53,H56,H59,H61)</f>
        <v>28</v>
      </c>
      <c r="I10" s="280">
        <f t="shared" si="0"/>
        <v>2</v>
      </c>
      <c r="J10" s="280">
        <f t="shared" si="0"/>
        <v>2</v>
      </c>
      <c r="K10" s="280">
        <f t="shared" si="0"/>
        <v>0</v>
      </c>
      <c r="L10" s="280">
        <f t="shared" si="0"/>
        <v>198</v>
      </c>
      <c r="M10" s="280">
        <f t="shared" si="0"/>
        <v>170</v>
      </c>
      <c r="N10" s="280">
        <f t="shared" si="0"/>
        <v>28</v>
      </c>
      <c r="O10" s="280">
        <f t="shared" si="0"/>
        <v>133</v>
      </c>
      <c r="P10" s="280">
        <f t="shared" si="0"/>
        <v>111</v>
      </c>
      <c r="Q10" s="280">
        <f t="shared" si="0"/>
        <v>22</v>
      </c>
      <c r="R10" s="280">
        <f t="shared" si="0"/>
        <v>0</v>
      </c>
      <c r="S10" s="280">
        <f t="shared" si="0"/>
        <v>0</v>
      </c>
      <c r="T10" s="280">
        <f t="shared" si="0"/>
        <v>0</v>
      </c>
      <c r="U10" s="280">
        <f t="shared" si="0"/>
        <v>3624</v>
      </c>
      <c r="V10" s="280">
        <f t="shared" si="0"/>
        <v>1952</v>
      </c>
      <c r="W10" s="280">
        <f t="shared" si="0"/>
        <v>1672</v>
      </c>
      <c r="X10" s="280">
        <f t="shared" si="0"/>
        <v>0</v>
      </c>
      <c r="Y10" s="280">
        <f t="shared" si="0"/>
        <v>0</v>
      </c>
      <c r="Z10" s="280">
        <f t="shared" si="0"/>
        <v>0</v>
      </c>
      <c r="AA10" s="280">
        <f t="shared" si="0"/>
        <v>212</v>
      </c>
      <c r="AB10" s="280">
        <f t="shared" si="0"/>
        <v>0</v>
      </c>
      <c r="AC10" s="280">
        <f t="shared" si="0"/>
        <v>212</v>
      </c>
      <c r="AD10" s="280">
        <f t="shared" si="0"/>
        <v>0</v>
      </c>
      <c r="AE10" s="280">
        <f t="shared" si="0"/>
        <v>0</v>
      </c>
      <c r="AF10" s="280">
        <f t="shared" si="0"/>
        <v>0</v>
      </c>
      <c r="AG10" s="280">
        <f t="shared" si="0"/>
        <v>27</v>
      </c>
      <c r="AH10" s="280">
        <f t="shared" si="0"/>
        <v>0</v>
      </c>
      <c r="AI10" s="280">
        <f t="shared" si="0"/>
        <v>27</v>
      </c>
      <c r="AJ10" s="280">
        <f t="shared" si="0"/>
        <v>379</v>
      </c>
      <c r="AK10" s="280">
        <f t="shared" si="0"/>
        <v>220</v>
      </c>
      <c r="AL10" s="280">
        <f t="shared" si="0"/>
        <v>159</v>
      </c>
      <c r="AM10" s="280">
        <f t="shared" si="0"/>
        <v>104</v>
      </c>
      <c r="AN10" s="280">
        <f t="shared" si="0"/>
        <v>121</v>
      </c>
      <c r="AO10" s="280">
        <f t="shared" si="0"/>
        <v>352</v>
      </c>
      <c r="AP10" s="280">
        <f t="shared" si="0"/>
        <v>162</v>
      </c>
      <c r="AQ10" s="280">
        <f t="shared" si="0"/>
        <v>190</v>
      </c>
      <c r="AR10" s="251" t="s">
        <v>315</v>
      </c>
      <c r="AS10" s="101"/>
    </row>
    <row r="11" spans="1:45" s="127" customFormat="1" ht="15" customHeight="1">
      <c r="A11" s="124"/>
      <c r="B11" s="224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128"/>
      <c r="AS11" s="129"/>
    </row>
    <row r="12" spans="1:45" s="148" customFormat="1" ht="21" customHeight="1">
      <c r="A12" s="321" t="s">
        <v>163</v>
      </c>
      <c r="B12" s="371"/>
      <c r="C12" s="284">
        <f>D12+E12</f>
        <v>3915</v>
      </c>
      <c r="D12" s="285">
        <f>SUM(G12,J12,M12,P12,S12,V12,Y12,AB12,AE12,AH12,AK12)</f>
        <v>2130</v>
      </c>
      <c r="E12" s="285">
        <f>SUM(H12,K12,N12,Q12,T12,W12,Z12,AC12,AF12,AI12,AL12)</f>
        <v>1785</v>
      </c>
      <c r="F12" s="285">
        <f>G12+H12</f>
        <v>150</v>
      </c>
      <c r="G12" s="285">
        <f>SUM(G14:G31)</f>
        <v>128</v>
      </c>
      <c r="H12" s="285">
        <f>SUM(H14:H31)</f>
        <v>22</v>
      </c>
      <c r="I12" s="285">
        <f>J12+K12</f>
        <v>2</v>
      </c>
      <c r="J12" s="285">
        <f>SUM(J14:J31)</f>
        <v>2</v>
      </c>
      <c r="K12" s="285">
        <f>SUM(K14:K31)</f>
        <v>0</v>
      </c>
      <c r="L12" s="285">
        <f>M12+N12</f>
        <v>158</v>
      </c>
      <c r="M12" s="285">
        <f>SUM(M14:M31)</f>
        <v>131</v>
      </c>
      <c r="N12" s="285">
        <f>SUM(N14:N31)</f>
        <v>27</v>
      </c>
      <c r="O12" s="285">
        <f>P12+Q12</f>
        <v>99</v>
      </c>
      <c r="P12" s="285">
        <f>SUM(P14:P31)</f>
        <v>80</v>
      </c>
      <c r="Q12" s="285">
        <f>SUM(Q14:Q31)</f>
        <v>19</v>
      </c>
      <c r="R12" s="285">
        <f>S12+T12</f>
        <v>0</v>
      </c>
      <c r="S12" s="285">
        <f>SUM(S14:S31)</f>
        <v>0</v>
      </c>
      <c r="T12" s="285">
        <f>SUM(T14:T31)</f>
        <v>0</v>
      </c>
      <c r="U12" s="285">
        <f>V12+W12</f>
        <v>3012</v>
      </c>
      <c r="V12" s="285">
        <f>SUM(V14:V31)</f>
        <v>1620</v>
      </c>
      <c r="W12" s="285">
        <f>SUM(W14:W31)</f>
        <v>1392</v>
      </c>
      <c r="X12" s="285">
        <f>Y12+Z12</f>
        <v>0</v>
      </c>
      <c r="Y12" s="285">
        <f>SUM(Y14:Y31)</f>
        <v>0</v>
      </c>
      <c r="Z12" s="285">
        <f>SUM(Z14:Z31)</f>
        <v>0</v>
      </c>
      <c r="AA12" s="285">
        <f>AB12+AC12</f>
        <v>167</v>
      </c>
      <c r="AB12" s="285">
        <f>SUM(AB14:AB31)</f>
        <v>0</v>
      </c>
      <c r="AC12" s="285">
        <f>SUM(AC14:AC31)</f>
        <v>167</v>
      </c>
      <c r="AD12" s="285">
        <f>AE12+AF12</f>
        <v>0</v>
      </c>
      <c r="AE12" s="285">
        <f>SUM(AE14:AE31)</f>
        <v>0</v>
      </c>
      <c r="AF12" s="285">
        <f>SUM(AF14:AF31)</f>
        <v>0</v>
      </c>
      <c r="AG12" s="285">
        <f>AH12+AI12</f>
        <v>20</v>
      </c>
      <c r="AH12" s="285">
        <f>SUM(AH14:AH31)</f>
        <v>0</v>
      </c>
      <c r="AI12" s="285">
        <f>SUM(AI14:AI31)</f>
        <v>20</v>
      </c>
      <c r="AJ12" s="285">
        <f>AK12+AL12</f>
        <v>307</v>
      </c>
      <c r="AK12" s="285">
        <f>SUM(AK14:AK31)</f>
        <v>169</v>
      </c>
      <c r="AL12" s="285">
        <f>SUM(AL14:AL31)</f>
        <v>138</v>
      </c>
      <c r="AM12" s="285">
        <f>SUM(AM14:AM31)</f>
        <v>102</v>
      </c>
      <c r="AN12" s="285">
        <f>SUM(AN14:AN31)</f>
        <v>97</v>
      </c>
      <c r="AO12" s="285">
        <f>AP12+AQ12</f>
        <v>296</v>
      </c>
      <c r="AP12" s="285">
        <f>SUM(AP14:AP31)</f>
        <v>138</v>
      </c>
      <c r="AQ12" s="285">
        <f>SUM(AQ14:AQ31)</f>
        <v>158</v>
      </c>
      <c r="AR12" s="338" t="s">
        <v>163</v>
      </c>
      <c r="AS12" s="339"/>
    </row>
    <row r="13" spans="1:45" s="148" customFormat="1" ht="18.75" customHeight="1">
      <c r="A13" s="135"/>
      <c r="B13" s="254" t="s">
        <v>164</v>
      </c>
      <c r="C13" s="284">
        <f aca="true" t="shared" si="1" ref="C13:C62">D13+E13</f>
        <v>1952</v>
      </c>
      <c r="D13" s="285">
        <f aca="true" t="shared" si="2" ref="D13:D62">SUM(G13,J13,M13,P13,S13,V13,Y13,AB13,AE13,AH13,AK13)</f>
        <v>1058</v>
      </c>
      <c r="E13" s="285">
        <f aca="true" t="shared" si="3" ref="E13:E62">SUM(H13,K13,N13,Q13,T13,W13,Z13,AC13,AF13,AI13,AL13)</f>
        <v>894</v>
      </c>
      <c r="F13" s="285">
        <f aca="true" t="shared" si="4" ref="F13:F62">G13+H13</f>
        <v>64</v>
      </c>
      <c r="G13" s="285">
        <f aca="true" t="shared" si="5" ref="G13:AQ13">SUM(G14:G18)</f>
        <v>54</v>
      </c>
      <c r="H13" s="285">
        <f t="shared" si="5"/>
        <v>10</v>
      </c>
      <c r="I13" s="285">
        <f>J13+K13</f>
        <v>1</v>
      </c>
      <c r="J13" s="285">
        <f t="shared" si="5"/>
        <v>1</v>
      </c>
      <c r="K13" s="285">
        <f t="shared" si="5"/>
        <v>0</v>
      </c>
      <c r="L13" s="285">
        <f>M13+N13</f>
        <v>67</v>
      </c>
      <c r="M13" s="285">
        <f t="shared" si="5"/>
        <v>57</v>
      </c>
      <c r="N13" s="285">
        <f t="shared" si="5"/>
        <v>10</v>
      </c>
      <c r="O13" s="285">
        <f>P13+Q13</f>
        <v>28</v>
      </c>
      <c r="P13" s="285">
        <f t="shared" si="5"/>
        <v>26</v>
      </c>
      <c r="Q13" s="285">
        <f t="shared" si="5"/>
        <v>2</v>
      </c>
      <c r="R13" s="285">
        <f>S13+T13</f>
        <v>0</v>
      </c>
      <c r="S13" s="285">
        <f t="shared" si="5"/>
        <v>0</v>
      </c>
      <c r="T13" s="285">
        <f t="shared" si="5"/>
        <v>0</v>
      </c>
      <c r="U13" s="285">
        <f>V13+W13</f>
        <v>1566</v>
      </c>
      <c r="V13" s="285">
        <f t="shared" si="5"/>
        <v>846</v>
      </c>
      <c r="W13" s="285">
        <f t="shared" si="5"/>
        <v>720</v>
      </c>
      <c r="X13" s="285">
        <f>Y13+Z13</f>
        <v>0</v>
      </c>
      <c r="Y13" s="285">
        <f t="shared" si="5"/>
        <v>0</v>
      </c>
      <c r="Z13" s="285">
        <f t="shared" si="5"/>
        <v>0</v>
      </c>
      <c r="AA13" s="285">
        <f>AB13+AC13</f>
        <v>78</v>
      </c>
      <c r="AB13" s="285">
        <f t="shared" si="5"/>
        <v>0</v>
      </c>
      <c r="AC13" s="285">
        <f t="shared" si="5"/>
        <v>78</v>
      </c>
      <c r="AD13" s="285">
        <f>AE13+AF13</f>
        <v>0</v>
      </c>
      <c r="AE13" s="285">
        <f t="shared" si="5"/>
        <v>0</v>
      </c>
      <c r="AF13" s="285">
        <f t="shared" si="5"/>
        <v>0</v>
      </c>
      <c r="AG13" s="285">
        <f>AH13+AI13</f>
        <v>3</v>
      </c>
      <c r="AH13" s="285">
        <f t="shared" si="5"/>
        <v>0</v>
      </c>
      <c r="AI13" s="285">
        <f t="shared" si="5"/>
        <v>3</v>
      </c>
      <c r="AJ13" s="285">
        <f>AK13+AL13</f>
        <v>145</v>
      </c>
      <c r="AK13" s="285">
        <f t="shared" si="5"/>
        <v>74</v>
      </c>
      <c r="AL13" s="285">
        <f t="shared" si="5"/>
        <v>71</v>
      </c>
      <c r="AM13" s="285">
        <f t="shared" si="5"/>
        <v>99</v>
      </c>
      <c r="AN13" s="285">
        <f t="shared" si="5"/>
        <v>57</v>
      </c>
      <c r="AO13" s="285">
        <f aca="true" t="shared" si="6" ref="AO13:AO62">AP13+AQ13</f>
        <v>160</v>
      </c>
      <c r="AP13" s="285">
        <f t="shared" si="5"/>
        <v>75</v>
      </c>
      <c r="AQ13" s="285">
        <f t="shared" si="5"/>
        <v>85</v>
      </c>
      <c r="AR13" s="255" t="s">
        <v>164</v>
      </c>
      <c r="AS13" s="135"/>
    </row>
    <row r="14" spans="1:45" s="150" customFormat="1" ht="18.75" customHeight="1">
      <c r="A14" s="143"/>
      <c r="B14" s="147" t="s">
        <v>63</v>
      </c>
      <c r="C14" s="286">
        <f t="shared" si="1"/>
        <v>493</v>
      </c>
      <c r="D14" s="287">
        <f t="shared" si="2"/>
        <v>263</v>
      </c>
      <c r="E14" s="287">
        <f t="shared" si="3"/>
        <v>230</v>
      </c>
      <c r="F14" s="287">
        <f t="shared" si="4"/>
        <v>17</v>
      </c>
      <c r="G14" s="158">
        <v>16</v>
      </c>
      <c r="H14" s="158">
        <v>1</v>
      </c>
      <c r="I14" s="287">
        <f aca="true" t="shared" si="7" ref="I14:I30">SUM(J14:K14)</f>
        <v>0</v>
      </c>
      <c r="J14" s="158">
        <v>0</v>
      </c>
      <c r="K14" s="158">
        <v>0</v>
      </c>
      <c r="L14" s="287">
        <f>SUM(M14:N14)</f>
        <v>17</v>
      </c>
      <c r="M14" s="158">
        <v>14</v>
      </c>
      <c r="N14" s="158">
        <v>3</v>
      </c>
      <c r="O14" s="287">
        <f aca="true" t="shared" si="8" ref="O14:O30">SUM(P14:Q14)</f>
        <v>6</v>
      </c>
      <c r="P14" s="158">
        <v>5</v>
      </c>
      <c r="Q14" s="158">
        <v>1</v>
      </c>
      <c r="R14" s="287">
        <f>SUM(S14:T14)</f>
        <v>0</v>
      </c>
      <c r="S14" s="158">
        <v>0</v>
      </c>
      <c r="T14" s="158">
        <v>0</v>
      </c>
      <c r="U14" s="287">
        <f aca="true" t="shared" si="9" ref="U14:U30">SUM(V14:W14)</f>
        <v>403</v>
      </c>
      <c r="V14" s="158">
        <v>218</v>
      </c>
      <c r="W14" s="158">
        <v>185</v>
      </c>
      <c r="X14" s="287">
        <f>SUM(Y14:Z14)</f>
        <v>0</v>
      </c>
      <c r="Y14" s="158">
        <v>0</v>
      </c>
      <c r="Z14" s="158">
        <v>0</v>
      </c>
      <c r="AA14" s="287">
        <f aca="true" t="shared" si="10" ref="AA14:AA30">SUM(AB14:AC14)</f>
        <v>19</v>
      </c>
      <c r="AB14" s="158">
        <v>0</v>
      </c>
      <c r="AC14" s="158">
        <v>19</v>
      </c>
      <c r="AD14" s="287">
        <f>SUM(AE14:AF14)</f>
        <v>0</v>
      </c>
      <c r="AE14" s="158">
        <v>0</v>
      </c>
      <c r="AF14" s="158">
        <v>0</v>
      </c>
      <c r="AG14" s="287">
        <f aca="true" t="shared" si="11" ref="AG14:AG30">SUM(AH14:AI14)</f>
        <v>0</v>
      </c>
      <c r="AH14" s="158">
        <v>0</v>
      </c>
      <c r="AI14" s="158">
        <v>0</v>
      </c>
      <c r="AJ14" s="287">
        <f>SUM(AK14:AL14)</f>
        <v>31</v>
      </c>
      <c r="AK14" s="158">
        <v>10</v>
      </c>
      <c r="AL14" s="158">
        <v>21</v>
      </c>
      <c r="AM14" s="158">
        <v>19</v>
      </c>
      <c r="AN14" s="158">
        <v>13</v>
      </c>
      <c r="AO14" s="158">
        <f t="shared" si="6"/>
        <v>30</v>
      </c>
      <c r="AP14" s="158">
        <v>10</v>
      </c>
      <c r="AQ14" s="158">
        <v>20</v>
      </c>
      <c r="AR14" s="138" t="s">
        <v>63</v>
      </c>
      <c r="AS14" s="139"/>
    </row>
    <row r="15" spans="1:45" s="150" customFormat="1" ht="18.75" customHeight="1">
      <c r="A15" s="143"/>
      <c r="B15" s="147" t="s">
        <v>64</v>
      </c>
      <c r="C15" s="286">
        <f t="shared" si="1"/>
        <v>357</v>
      </c>
      <c r="D15" s="287">
        <f t="shared" si="2"/>
        <v>196</v>
      </c>
      <c r="E15" s="287">
        <f t="shared" si="3"/>
        <v>161</v>
      </c>
      <c r="F15" s="287">
        <f t="shared" si="4"/>
        <v>10</v>
      </c>
      <c r="G15" s="158">
        <v>10</v>
      </c>
      <c r="H15" s="158">
        <v>0</v>
      </c>
      <c r="I15" s="287">
        <f t="shared" si="7"/>
        <v>0</v>
      </c>
      <c r="J15" s="158">
        <v>0</v>
      </c>
      <c r="K15" s="158">
        <v>0</v>
      </c>
      <c r="L15" s="287">
        <f aca="true" t="shared" si="12" ref="L15:L30">SUM(M15:N15)</f>
        <v>10</v>
      </c>
      <c r="M15" s="158">
        <v>10</v>
      </c>
      <c r="N15" s="158">
        <v>0</v>
      </c>
      <c r="O15" s="287">
        <f t="shared" si="8"/>
        <v>7</v>
      </c>
      <c r="P15" s="158">
        <v>6</v>
      </c>
      <c r="Q15" s="158">
        <v>1</v>
      </c>
      <c r="R15" s="287">
        <f aca="true" t="shared" si="13" ref="R15:R30">SUM(S15:T15)</f>
        <v>0</v>
      </c>
      <c r="S15" s="158">
        <v>0</v>
      </c>
      <c r="T15" s="158">
        <v>0</v>
      </c>
      <c r="U15" s="287">
        <f t="shared" si="9"/>
        <v>285</v>
      </c>
      <c r="V15" s="158">
        <v>154</v>
      </c>
      <c r="W15" s="158">
        <v>131</v>
      </c>
      <c r="X15" s="287">
        <f aca="true" t="shared" si="14" ref="X15:X30">SUM(Y15:Z15)</f>
        <v>0</v>
      </c>
      <c r="Y15" s="158">
        <v>0</v>
      </c>
      <c r="Z15" s="158">
        <v>0</v>
      </c>
      <c r="AA15" s="287">
        <f t="shared" si="10"/>
        <v>14</v>
      </c>
      <c r="AB15" s="158">
        <v>0</v>
      </c>
      <c r="AC15" s="158">
        <v>14</v>
      </c>
      <c r="AD15" s="287">
        <f aca="true" t="shared" si="15" ref="AD15:AD30">SUM(AE15:AF15)</f>
        <v>0</v>
      </c>
      <c r="AE15" s="158">
        <v>0</v>
      </c>
      <c r="AF15" s="158">
        <v>0</v>
      </c>
      <c r="AG15" s="287">
        <f t="shared" si="11"/>
        <v>0</v>
      </c>
      <c r="AH15" s="158">
        <v>0</v>
      </c>
      <c r="AI15" s="158">
        <v>0</v>
      </c>
      <c r="AJ15" s="287">
        <f aca="true" t="shared" si="16" ref="AJ15:AJ30">SUM(AK15:AL15)</f>
        <v>31</v>
      </c>
      <c r="AK15" s="158">
        <v>16</v>
      </c>
      <c r="AL15" s="158">
        <v>15</v>
      </c>
      <c r="AM15" s="158">
        <v>23</v>
      </c>
      <c r="AN15" s="158">
        <v>14</v>
      </c>
      <c r="AO15" s="158">
        <f t="shared" si="6"/>
        <v>16</v>
      </c>
      <c r="AP15" s="158">
        <v>8</v>
      </c>
      <c r="AQ15" s="158">
        <v>8</v>
      </c>
      <c r="AR15" s="138" t="s">
        <v>64</v>
      </c>
      <c r="AS15" s="139"/>
    </row>
    <row r="16" spans="1:45" s="150" customFormat="1" ht="18.75" customHeight="1">
      <c r="A16" s="143"/>
      <c r="B16" s="147" t="s">
        <v>65</v>
      </c>
      <c r="C16" s="286">
        <f t="shared" si="1"/>
        <v>220</v>
      </c>
      <c r="D16" s="287">
        <f t="shared" si="2"/>
        <v>119</v>
      </c>
      <c r="E16" s="287">
        <f t="shared" si="3"/>
        <v>101</v>
      </c>
      <c r="F16" s="287">
        <f t="shared" si="4"/>
        <v>6</v>
      </c>
      <c r="G16" s="158">
        <v>4</v>
      </c>
      <c r="H16" s="158">
        <v>2</v>
      </c>
      <c r="I16" s="287">
        <f t="shared" si="7"/>
        <v>1</v>
      </c>
      <c r="J16" s="158">
        <v>1</v>
      </c>
      <c r="K16" s="158">
        <v>0</v>
      </c>
      <c r="L16" s="287">
        <f t="shared" si="12"/>
        <v>6</v>
      </c>
      <c r="M16" s="158">
        <v>6</v>
      </c>
      <c r="N16" s="158">
        <v>0</v>
      </c>
      <c r="O16" s="287">
        <f t="shared" si="8"/>
        <v>4</v>
      </c>
      <c r="P16" s="158">
        <v>4</v>
      </c>
      <c r="Q16" s="158">
        <v>0</v>
      </c>
      <c r="R16" s="287">
        <f t="shared" si="13"/>
        <v>0</v>
      </c>
      <c r="S16" s="158">
        <v>0</v>
      </c>
      <c r="T16" s="158">
        <v>0</v>
      </c>
      <c r="U16" s="287">
        <f t="shared" si="9"/>
        <v>178</v>
      </c>
      <c r="V16" s="158">
        <v>93</v>
      </c>
      <c r="W16" s="158">
        <v>85</v>
      </c>
      <c r="X16" s="287">
        <f t="shared" si="14"/>
        <v>0</v>
      </c>
      <c r="Y16" s="158">
        <v>0</v>
      </c>
      <c r="Z16" s="158">
        <v>0</v>
      </c>
      <c r="AA16" s="287">
        <f t="shared" si="10"/>
        <v>10</v>
      </c>
      <c r="AB16" s="158">
        <v>0</v>
      </c>
      <c r="AC16" s="158">
        <v>10</v>
      </c>
      <c r="AD16" s="287">
        <f t="shared" si="15"/>
        <v>0</v>
      </c>
      <c r="AE16" s="158">
        <v>0</v>
      </c>
      <c r="AF16" s="158">
        <v>0</v>
      </c>
      <c r="AG16" s="287">
        <f t="shared" si="11"/>
        <v>0</v>
      </c>
      <c r="AH16" s="158">
        <v>0</v>
      </c>
      <c r="AI16" s="158">
        <v>0</v>
      </c>
      <c r="AJ16" s="287">
        <f t="shared" si="16"/>
        <v>15</v>
      </c>
      <c r="AK16" s="158">
        <v>11</v>
      </c>
      <c r="AL16" s="158">
        <v>4</v>
      </c>
      <c r="AM16" s="158">
        <v>11</v>
      </c>
      <c r="AN16" s="158">
        <v>2</v>
      </c>
      <c r="AO16" s="158">
        <f t="shared" si="6"/>
        <v>59</v>
      </c>
      <c r="AP16" s="158">
        <v>35</v>
      </c>
      <c r="AQ16" s="158">
        <v>24</v>
      </c>
      <c r="AR16" s="138" t="s">
        <v>65</v>
      </c>
      <c r="AS16" s="139"/>
    </row>
    <row r="17" spans="1:45" s="150" customFormat="1" ht="18.75" customHeight="1">
      <c r="A17" s="143"/>
      <c r="B17" s="147" t="s">
        <v>66</v>
      </c>
      <c r="C17" s="286">
        <f t="shared" si="1"/>
        <v>450</v>
      </c>
      <c r="D17" s="287">
        <f t="shared" si="2"/>
        <v>249</v>
      </c>
      <c r="E17" s="287">
        <f t="shared" si="3"/>
        <v>201</v>
      </c>
      <c r="F17" s="287">
        <f t="shared" si="4"/>
        <v>14</v>
      </c>
      <c r="G17" s="158">
        <v>11</v>
      </c>
      <c r="H17" s="158">
        <v>3</v>
      </c>
      <c r="I17" s="287">
        <f t="shared" si="7"/>
        <v>0</v>
      </c>
      <c r="J17" s="158">
        <v>0</v>
      </c>
      <c r="K17" s="158">
        <v>0</v>
      </c>
      <c r="L17" s="287">
        <f t="shared" si="12"/>
        <v>17</v>
      </c>
      <c r="M17" s="158">
        <v>15</v>
      </c>
      <c r="N17" s="158">
        <v>2</v>
      </c>
      <c r="O17" s="287">
        <f t="shared" si="8"/>
        <v>6</v>
      </c>
      <c r="P17" s="158">
        <v>6</v>
      </c>
      <c r="Q17" s="158">
        <v>0</v>
      </c>
      <c r="R17" s="287">
        <f t="shared" si="13"/>
        <v>0</v>
      </c>
      <c r="S17" s="158">
        <v>0</v>
      </c>
      <c r="T17" s="158">
        <v>0</v>
      </c>
      <c r="U17" s="287">
        <f t="shared" si="9"/>
        <v>358</v>
      </c>
      <c r="V17" s="158">
        <v>194</v>
      </c>
      <c r="W17" s="158">
        <v>164</v>
      </c>
      <c r="X17" s="287">
        <f t="shared" si="14"/>
        <v>0</v>
      </c>
      <c r="Y17" s="158">
        <v>0</v>
      </c>
      <c r="Z17" s="158">
        <v>0</v>
      </c>
      <c r="AA17" s="287">
        <f t="shared" si="10"/>
        <v>18</v>
      </c>
      <c r="AB17" s="158">
        <v>0</v>
      </c>
      <c r="AC17" s="158">
        <v>18</v>
      </c>
      <c r="AD17" s="287">
        <f t="shared" si="15"/>
        <v>0</v>
      </c>
      <c r="AE17" s="158">
        <v>0</v>
      </c>
      <c r="AF17" s="158">
        <v>0</v>
      </c>
      <c r="AG17" s="287">
        <f t="shared" si="11"/>
        <v>0</v>
      </c>
      <c r="AH17" s="158">
        <v>0</v>
      </c>
      <c r="AI17" s="158">
        <v>0</v>
      </c>
      <c r="AJ17" s="287">
        <f t="shared" si="16"/>
        <v>37</v>
      </c>
      <c r="AK17" s="158">
        <v>23</v>
      </c>
      <c r="AL17" s="158">
        <v>14</v>
      </c>
      <c r="AM17" s="158">
        <v>25</v>
      </c>
      <c r="AN17" s="158">
        <v>16</v>
      </c>
      <c r="AO17" s="158">
        <f t="shared" si="6"/>
        <v>26</v>
      </c>
      <c r="AP17" s="158">
        <v>9</v>
      </c>
      <c r="AQ17" s="158">
        <v>17</v>
      </c>
      <c r="AR17" s="138" t="s">
        <v>66</v>
      </c>
      <c r="AS17" s="139"/>
    </row>
    <row r="18" spans="1:45" s="150" customFormat="1" ht="18.75" customHeight="1">
      <c r="A18" s="143"/>
      <c r="B18" s="147" t="s">
        <v>67</v>
      </c>
      <c r="C18" s="286">
        <f t="shared" si="1"/>
        <v>432</v>
      </c>
      <c r="D18" s="287">
        <f t="shared" si="2"/>
        <v>231</v>
      </c>
      <c r="E18" s="287">
        <f t="shared" si="3"/>
        <v>201</v>
      </c>
      <c r="F18" s="287">
        <f t="shared" si="4"/>
        <v>17</v>
      </c>
      <c r="G18" s="158">
        <v>13</v>
      </c>
      <c r="H18" s="158">
        <v>4</v>
      </c>
      <c r="I18" s="287">
        <f t="shared" si="7"/>
        <v>0</v>
      </c>
      <c r="J18" s="158">
        <v>0</v>
      </c>
      <c r="K18" s="158">
        <v>0</v>
      </c>
      <c r="L18" s="287">
        <f t="shared" si="12"/>
        <v>17</v>
      </c>
      <c r="M18" s="158">
        <v>12</v>
      </c>
      <c r="N18" s="158">
        <v>5</v>
      </c>
      <c r="O18" s="287">
        <f t="shared" si="8"/>
        <v>5</v>
      </c>
      <c r="P18" s="158">
        <v>5</v>
      </c>
      <c r="Q18" s="158">
        <v>0</v>
      </c>
      <c r="R18" s="287">
        <f t="shared" si="13"/>
        <v>0</v>
      </c>
      <c r="S18" s="158">
        <v>0</v>
      </c>
      <c r="T18" s="158">
        <v>0</v>
      </c>
      <c r="U18" s="287">
        <f t="shared" si="9"/>
        <v>342</v>
      </c>
      <c r="V18" s="158">
        <v>187</v>
      </c>
      <c r="W18" s="158">
        <v>155</v>
      </c>
      <c r="X18" s="287">
        <f t="shared" si="14"/>
        <v>0</v>
      </c>
      <c r="Y18" s="158">
        <v>0</v>
      </c>
      <c r="Z18" s="158">
        <v>0</v>
      </c>
      <c r="AA18" s="287">
        <f t="shared" si="10"/>
        <v>17</v>
      </c>
      <c r="AB18" s="158">
        <v>0</v>
      </c>
      <c r="AC18" s="158">
        <v>17</v>
      </c>
      <c r="AD18" s="287">
        <f t="shared" si="15"/>
        <v>0</v>
      </c>
      <c r="AE18" s="158">
        <v>0</v>
      </c>
      <c r="AF18" s="158">
        <v>0</v>
      </c>
      <c r="AG18" s="287">
        <f t="shared" si="11"/>
        <v>3</v>
      </c>
      <c r="AH18" s="158">
        <v>0</v>
      </c>
      <c r="AI18" s="158">
        <v>3</v>
      </c>
      <c r="AJ18" s="287">
        <f t="shared" si="16"/>
        <v>31</v>
      </c>
      <c r="AK18" s="158">
        <v>14</v>
      </c>
      <c r="AL18" s="158">
        <v>17</v>
      </c>
      <c r="AM18" s="158">
        <v>21</v>
      </c>
      <c r="AN18" s="158">
        <v>12</v>
      </c>
      <c r="AO18" s="158">
        <f t="shared" si="6"/>
        <v>29</v>
      </c>
      <c r="AP18" s="158">
        <v>13</v>
      </c>
      <c r="AQ18" s="158">
        <v>16</v>
      </c>
      <c r="AR18" s="138" t="s">
        <v>67</v>
      </c>
      <c r="AS18" s="139"/>
    </row>
    <row r="19" spans="1:45" s="150" customFormat="1" ht="18.75" customHeight="1">
      <c r="A19" s="143"/>
      <c r="B19" s="145" t="s">
        <v>68</v>
      </c>
      <c r="C19" s="286">
        <f t="shared" si="1"/>
        <v>339</v>
      </c>
      <c r="D19" s="287">
        <f t="shared" si="2"/>
        <v>189</v>
      </c>
      <c r="E19" s="287">
        <f t="shared" si="3"/>
        <v>150</v>
      </c>
      <c r="F19" s="287">
        <f t="shared" si="4"/>
        <v>17</v>
      </c>
      <c r="G19" s="158">
        <v>15</v>
      </c>
      <c r="H19" s="158">
        <v>2</v>
      </c>
      <c r="I19" s="287">
        <f t="shared" si="7"/>
        <v>0</v>
      </c>
      <c r="J19" s="158">
        <v>0</v>
      </c>
      <c r="K19" s="158">
        <v>0</v>
      </c>
      <c r="L19" s="287">
        <f t="shared" si="12"/>
        <v>18</v>
      </c>
      <c r="M19" s="158">
        <v>13</v>
      </c>
      <c r="N19" s="158">
        <v>5</v>
      </c>
      <c r="O19" s="287">
        <f t="shared" si="8"/>
        <v>7</v>
      </c>
      <c r="P19" s="158">
        <v>7</v>
      </c>
      <c r="Q19" s="158">
        <v>0</v>
      </c>
      <c r="R19" s="287">
        <f t="shared" si="13"/>
        <v>0</v>
      </c>
      <c r="S19" s="158">
        <v>0</v>
      </c>
      <c r="T19" s="158">
        <v>0</v>
      </c>
      <c r="U19" s="287">
        <f t="shared" si="9"/>
        <v>243</v>
      </c>
      <c r="V19" s="158">
        <v>136</v>
      </c>
      <c r="W19" s="158">
        <v>107</v>
      </c>
      <c r="X19" s="287">
        <f t="shared" si="14"/>
        <v>0</v>
      </c>
      <c r="Y19" s="158">
        <v>0</v>
      </c>
      <c r="Z19" s="158">
        <v>0</v>
      </c>
      <c r="AA19" s="287">
        <f t="shared" si="10"/>
        <v>19</v>
      </c>
      <c r="AB19" s="158">
        <v>0</v>
      </c>
      <c r="AC19" s="158">
        <v>19</v>
      </c>
      <c r="AD19" s="287">
        <f t="shared" si="15"/>
        <v>0</v>
      </c>
      <c r="AE19" s="158">
        <v>0</v>
      </c>
      <c r="AF19" s="158">
        <v>0</v>
      </c>
      <c r="AG19" s="287">
        <f t="shared" si="11"/>
        <v>1</v>
      </c>
      <c r="AH19" s="158">
        <v>0</v>
      </c>
      <c r="AI19" s="158">
        <v>1</v>
      </c>
      <c r="AJ19" s="287">
        <f t="shared" si="16"/>
        <v>34</v>
      </c>
      <c r="AK19" s="158">
        <v>18</v>
      </c>
      <c r="AL19" s="158">
        <v>16</v>
      </c>
      <c r="AM19" s="158">
        <v>0</v>
      </c>
      <c r="AN19" s="158">
        <v>6</v>
      </c>
      <c r="AO19" s="158">
        <f t="shared" si="6"/>
        <v>25</v>
      </c>
      <c r="AP19" s="158">
        <v>13</v>
      </c>
      <c r="AQ19" s="158">
        <v>12</v>
      </c>
      <c r="AR19" s="142" t="s">
        <v>68</v>
      </c>
      <c r="AS19" s="139"/>
    </row>
    <row r="20" spans="1:45" s="150" customFormat="1" ht="18.75" customHeight="1">
      <c r="A20" s="143"/>
      <c r="B20" s="145" t="s">
        <v>153</v>
      </c>
      <c r="C20" s="286">
        <f t="shared" si="1"/>
        <v>105</v>
      </c>
      <c r="D20" s="287">
        <f t="shared" si="2"/>
        <v>46</v>
      </c>
      <c r="E20" s="287">
        <f t="shared" si="3"/>
        <v>59</v>
      </c>
      <c r="F20" s="287">
        <f t="shared" si="4"/>
        <v>4</v>
      </c>
      <c r="G20" s="158">
        <v>2</v>
      </c>
      <c r="H20" s="158">
        <v>2</v>
      </c>
      <c r="I20" s="287">
        <f t="shared" si="7"/>
        <v>0</v>
      </c>
      <c r="J20" s="158">
        <v>0</v>
      </c>
      <c r="K20" s="158">
        <v>0</v>
      </c>
      <c r="L20" s="287">
        <f t="shared" si="12"/>
        <v>5</v>
      </c>
      <c r="M20" s="158">
        <v>5</v>
      </c>
      <c r="N20" s="158">
        <v>0</v>
      </c>
      <c r="O20" s="287">
        <f t="shared" si="8"/>
        <v>4</v>
      </c>
      <c r="P20" s="158">
        <v>3</v>
      </c>
      <c r="Q20" s="158">
        <v>1</v>
      </c>
      <c r="R20" s="287">
        <f t="shared" si="13"/>
        <v>0</v>
      </c>
      <c r="S20" s="158">
        <v>0</v>
      </c>
      <c r="T20" s="158">
        <v>0</v>
      </c>
      <c r="U20" s="287">
        <f t="shared" si="9"/>
        <v>78</v>
      </c>
      <c r="V20" s="158">
        <v>31</v>
      </c>
      <c r="W20" s="158">
        <v>47</v>
      </c>
      <c r="X20" s="287">
        <f t="shared" si="14"/>
        <v>0</v>
      </c>
      <c r="Y20" s="158">
        <v>0</v>
      </c>
      <c r="Z20" s="158">
        <v>0</v>
      </c>
      <c r="AA20" s="287">
        <f t="shared" si="10"/>
        <v>4</v>
      </c>
      <c r="AB20" s="158">
        <v>0</v>
      </c>
      <c r="AC20" s="158">
        <v>4</v>
      </c>
      <c r="AD20" s="287">
        <f t="shared" si="15"/>
        <v>0</v>
      </c>
      <c r="AE20" s="158">
        <v>0</v>
      </c>
      <c r="AF20" s="158">
        <v>0</v>
      </c>
      <c r="AG20" s="287">
        <f t="shared" si="11"/>
        <v>0</v>
      </c>
      <c r="AH20" s="158">
        <v>0</v>
      </c>
      <c r="AI20" s="158">
        <v>0</v>
      </c>
      <c r="AJ20" s="287">
        <f t="shared" si="16"/>
        <v>10</v>
      </c>
      <c r="AK20" s="158">
        <v>5</v>
      </c>
      <c r="AL20" s="158">
        <v>5</v>
      </c>
      <c r="AM20" s="158">
        <v>0</v>
      </c>
      <c r="AN20" s="158">
        <v>2</v>
      </c>
      <c r="AO20" s="158">
        <f t="shared" si="6"/>
        <v>5</v>
      </c>
      <c r="AP20" s="158">
        <v>1</v>
      </c>
      <c r="AQ20" s="158">
        <v>4</v>
      </c>
      <c r="AR20" s="142" t="s">
        <v>153</v>
      </c>
      <c r="AS20" s="139"/>
    </row>
    <row r="21" spans="1:45" s="150" customFormat="1" ht="18.75" customHeight="1">
      <c r="A21" s="143"/>
      <c r="B21" s="145" t="s">
        <v>69</v>
      </c>
      <c r="C21" s="286">
        <f t="shared" si="1"/>
        <v>174</v>
      </c>
      <c r="D21" s="287">
        <f t="shared" si="2"/>
        <v>103</v>
      </c>
      <c r="E21" s="287">
        <f t="shared" si="3"/>
        <v>71</v>
      </c>
      <c r="F21" s="287">
        <f t="shared" si="4"/>
        <v>11</v>
      </c>
      <c r="G21" s="158">
        <v>10</v>
      </c>
      <c r="H21" s="158">
        <v>1</v>
      </c>
      <c r="I21" s="287">
        <f t="shared" si="7"/>
        <v>0</v>
      </c>
      <c r="J21" s="158">
        <v>0</v>
      </c>
      <c r="K21" s="158">
        <v>0</v>
      </c>
      <c r="L21" s="287">
        <f t="shared" si="12"/>
        <v>11</v>
      </c>
      <c r="M21" s="158">
        <v>11</v>
      </c>
      <c r="N21" s="158">
        <v>0</v>
      </c>
      <c r="O21" s="287">
        <f t="shared" si="8"/>
        <v>7</v>
      </c>
      <c r="P21" s="158">
        <v>5</v>
      </c>
      <c r="Q21" s="158">
        <v>2</v>
      </c>
      <c r="R21" s="287">
        <f t="shared" si="13"/>
        <v>0</v>
      </c>
      <c r="S21" s="158">
        <v>0</v>
      </c>
      <c r="T21" s="158">
        <v>0</v>
      </c>
      <c r="U21" s="287">
        <f t="shared" si="9"/>
        <v>110</v>
      </c>
      <c r="V21" s="158">
        <v>62</v>
      </c>
      <c r="W21" s="158">
        <v>48</v>
      </c>
      <c r="X21" s="287">
        <f t="shared" si="14"/>
        <v>0</v>
      </c>
      <c r="Y21" s="158">
        <v>0</v>
      </c>
      <c r="Z21" s="158">
        <v>0</v>
      </c>
      <c r="AA21" s="287">
        <f t="shared" si="10"/>
        <v>12</v>
      </c>
      <c r="AB21" s="158">
        <v>0</v>
      </c>
      <c r="AC21" s="158">
        <v>12</v>
      </c>
      <c r="AD21" s="287">
        <f t="shared" si="15"/>
        <v>0</v>
      </c>
      <c r="AE21" s="158">
        <v>0</v>
      </c>
      <c r="AF21" s="158">
        <v>0</v>
      </c>
      <c r="AG21" s="287">
        <f t="shared" si="11"/>
        <v>1</v>
      </c>
      <c r="AH21" s="158">
        <v>0</v>
      </c>
      <c r="AI21" s="158">
        <v>1</v>
      </c>
      <c r="AJ21" s="287">
        <f t="shared" si="16"/>
        <v>22</v>
      </c>
      <c r="AK21" s="158">
        <v>15</v>
      </c>
      <c r="AL21" s="158">
        <v>7</v>
      </c>
      <c r="AM21" s="158">
        <v>0</v>
      </c>
      <c r="AN21" s="158">
        <v>5</v>
      </c>
      <c r="AO21" s="158">
        <f t="shared" si="6"/>
        <v>27</v>
      </c>
      <c r="AP21" s="158">
        <v>9</v>
      </c>
      <c r="AQ21" s="158">
        <v>18</v>
      </c>
      <c r="AR21" s="142" t="s">
        <v>69</v>
      </c>
      <c r="AS21" s="139"/>
    </row>
    <row r="22" spans="1:45" s="150" customFormat="1" ht="18.75" customHeight="1">
      <c r="A22" s="143"/>
      <c r="B22" s="145" t="s">
        <v>70</v>
      </c>
      <c r="C22" s="286">
        <f t="shared" si="1"/>
        <v>76</v>
      </c>
      <c r="D22" s="287">
        <f t="shared" si="2"/>
        <v>48</v>
      </c>
      <c r="E22" s="287">
        <f t="shared" si="3"/>
        <v>28</v>
      </c>
      <c r="F22" s="287">
        <f t="shared" si="4"/>
        <v>4</v>
      </c>
      <c r="G22" s="158">
        <v>4</v>
      </c>
      <c r="H22" s="158">
        <v>0</v>
      </c>
      <c r="I22" s="287">
        <f t="shared" si="7"/>
        <v>0</v>
      </c>
      <c r="J22" s="158">
        <v>0</v>
      </c>
      <c r="K22" s="158">
        <v>0</v>
      </c>
      <c r="L22" s="287">
        <f t="shared" si="12"/>
        <v>4</v>
      </c>
      <c r="M22" s="158">
        <v>2</v>
      </c>
      <c r="N22" s="158">
        <v>2</v>
      </c>
      <c r="O22" s="287">
        <f t="shared" si="8"/>
        <v>3</v>
      </c>
      <c r="P22" s="158">
        <v>3</v>
      </c>
      <c r="Q22" s="158">
        <v>0</v>
      </c>
      <c r="R22" s="287">
        <f t="shared" si="13"/>
        <v>0</v>
      </c>
      <c r="S22" s="158">
        <v>0</v>
      </c>
      <c r="T22" s="158">
        <v>0</v>
      </c>
      <c r="U22" s="287">
        <f t="shared" si="9"/>
        <v>60</v>
      </c>
      <c r="V22" s="158">
        <v>39</v>
      </c>
      <c r="W22" s="158">
        <v>21</v>
      </c>
      <c r="X22" s="287">
        <f t="shared" si="14"/>
        <v>0</v>
      </c>
      <c r="Y22" s="158">
        <v>0</v>
      </c>
      <c r="Z22" s="158">
        <v>0</v>
      </c>
      <c r="AA22" s="287">
        <f t="shared" si="10"/>
        <v>3</v>
      </c>
      <c r="AB22" s="158">
        <v>0</v>
      </c>
      <c r="AC22" s="158">
        <v>3</v>
      </c>
      <c r="AD22" s="287">
        <f t="shared" si="15"/>
        <v>0</v>
      </c>
      <c r="AE22" s="158">
        <v>0</v>
      </c>
      <c r="AF22" s="158">
        <v>0</v>
      </c>
      <c r="AG22" s="287">
        <f t="shared" si="11"/>
        <v>0</v>
      </c>
      <c r="AH22" s="158">
        <v>0</v>
      </c>
      <c r="AI22" s="158">
        <v>0</v>
      </c>
      <c r="AJ22" s="287">
        <f t="shared" si="16"/>
        <v>2</v>
      </c>
      <c r="AK22" s="158">
        <v>0</v>
      </c>
      <c r="AL22" s="158">
        <v>2</v>
      </c>
      <c r="AM22" s="158">
        <v>0</v>
      </c>
      <c r="AN22" s="158">
        <v>0</v>
      </c>
      <c r="AO22" s="158">
        <f t="shared" si="6"/>
        <v>8</v>
      </c>
      <c r="AP22" s="158">
        <v>2</v>
      </c>
      <c r="AQ22" s="158">
        <v>6</v>
      </c>
      <c r="AR22" s="142" t="s">
        <v>70</v>
      </c>
      <c r="AS22" s="139"/>
    </row>
    <row r="23" spans="1:45" s="150" customFormat="1" ht="18.75" customHeight="1">
      <c r="A23" s="143"/>
      <c r="B23" s="145" t="s">
        <v>71</v>
      </c>
      <c r="C23" s="286">
        <f t="shared" si="1"/>
        <v>157</v>
      </c>
      <c r="D23" s="287">
        <f t="shared" si="2"/>
        <v>83</v>
      </c>
      <c r="E23" s="287">
        <f t="shared" si="3"/>
        <v>74</v>
      </c>
      <c r="F23" s="287">
        <f t="shared" si="4"/>
        <v>4</v>
      </c>
      <c r="G23" s="158">
        <v>4</v>
      </c>
      <c r="H23" s="158">
        <v>0</v>
      </c>
      <c r="I23" s="287">
        <f t="shared" si="7"/>
        <v>0</v>
      </c>
      <c r="J23" s="158">
        <v>0</v>
      </c>
      <c r="K23" s="158">
        <v>0</v>
      </c>
      <c r="L23" s="287">
        <f t="shared" si="12"/>
        <v>6</v>
      </c>
      <c r="M23" s="158">
        <v>5</v>
      </c>
      <c r="N23" s="158">
        <v>1</v>
      </c>
      <c r="O23" s="287">
        <f t="shared" si="8"/>
        <v>4</v>
      </c>
      <c r="P23" s="158">
        <v>4</v>
      </c>
      <c r="Q23" s="158">
        <v>0</v>
      </c>
      <c r="R23" s="287">
        <f t="shared" si="13"/>
        <v>0</v>
      </c>
      <c r="S23" s="158">
        <v>0</v>
      </c>
      <c r="T23" s="158">
        <v>0</v>
      </c>
      <c r="U23" s="287">
        <f t="shared" si="9"/>
        <v>126</v>
      </c>
      <c r="V23" s="158">
        <v>62</v>
      </c>
      <c r="W23" s="158">
        <v>64</v>
      </c>
      <c r="X23" s="287">
        <f t="shared" si="14"/>
        <v>0</v>
      </c>
      <c r="Y23" s="158">
        <v>0</v>
      </c>
      <c r="Z23" s="158">
        <v>0</v>
      </c>
      <c r="AA23" s="287">
        <f t="shared" si="10"/>
        <v>5</v>
      </c>
      <c r="AB23" s="158">
        <v>0</v>
      </c>
      <c r="AC23" s="158">
        <v>5</v>
      </c>
      <c r="AD23" s="287">
        <f t="shared" si="15"/>
        <v>0</v>
      </c>
      <c r="AE23" s="158">
        <v>0</v>
      </c>
      <c r="AF23" s="158">
        <v>0</v>
      </c>
      <c r="AG23" s="287">
        <f t="shared" si="11"/>
        <v>2</v>
      </c>
      <c r="AH23" s="158">
        <v>0</v>
      </c>
      <c r="AI23" s="158">
        <v>2</v>
      </c>
      <c r="AJ23" s="287">
        <f t="shared" si="16"/>
        <v>10</v>
      </c>
      <c r="AK23" s="158">
        <v>8</v>
      </c>
      <c r="AL23" s="158">
        <v>2</v>
      </c>
      <c r="AM23" s="158">
        <v>0</v>
      </c>
      <c r="AN23" s="158">
        <v>5</v>
      </c>
      <c r="AO23" s="158">
        <f t="shared" si="6"/>
        <v>0</v>
      </c>
      <c r="AP23" s="158">
        <v>0</v>
      </c>
      <c r="AQ23" s="158">
        <v>0</v>
      </c>
      <c r="AR23" s="142" t="s">
        <v>71</v>
      </c>
      <c r="AS23" s="139"/>
    </row>
    <row r="24" spans="1:45" s="150" customFormat="1" ht="18.75" customHeight="1">
      <c r="A24" s="143"/>
      <c r="B24" s="145" t="s">
        <v>72</v>
      </c>
      <c r="C24" s="286">
        <f t="shared" si="1"/>
        <v>63</v>
      </c>
      <c r="D24" s="287">
        <f t="shared" si="2"/>
        <v>37</v>
      </c>
      <c r="E24" s="287">
        <f t="shared" si="3"/>
        <v>26</v>
      </c>
      <c r="F24" s="287">
        <f t="shared" si="4"/>
        <v>3</v>
      </c>
      <c r="G24" s="158">
        <v>3</v>
      </c>
      <c r="H24" s="158">
        <v>0</v>
      </c>
      <c r="I24" s="287">
        <f t="shared" si="7"/>
        <v>0</v>
      </c>
      <c r="J24" s="158">
        <v>0</v>
      </c>
      <c r="K24" s="158">
        <v>0</v>
      </c>
      <c r="L24" s="287">
        <f t="shared" si="12"/>
        <v>3</v>
      </c>
      <c r="M24" s="158">
        <v>2</v>
      </c>
      <c r="N24" s="158">
        <v>1</v>
      </c>
      <c r="O24" s="287">
        <f t="shared" si="8"/>
        <v>2</v>
      </c>
      <c r="P24" s="158">
        <v>1</v>
      </c>
      <c r="Q24" s="158">
        <v>1</v>
      </c>
      <c r="R24" s="287">
        <f t="shared" si="13"/>
        <v>0</v>
      </c>
      <c r="S24" s="158">
        <v>0</v>
      </c>
      <c r="T24" s="158">
        <v>0</v>
      </c>
      <c r="U24" s="287">
        <f t="shared" si="9"/>
        <v>46</v>
      </c>
      <c r="V24" s="158">
        <v>30</v>
      </c>
      <c r="W24" s="158">
        <v>16</v>
      </c>
      <c r="X24" s="287">
        <f t="shared" si="14"/>
        <v>0</v>
      </c>
      <c r="Y24" s="158">
        <v>0</v>
      </c>
      <c r="Z24" s="158">
        <v>0</v>
      </c>
      <c r="AA24" s="287">
        <f t="shared" si="10"/>
        <v>4</v>
      </c>
      <c r="AB24" s="158">
        <v>0</v>
      </c>
      <c r="AC24" s="158">
        <v>4</v>
      </c>
      <c r="AD24" s="287">
        <f t="shared" si="15"/>
        <v>0</v>
      </c>
      <c r="AE24" s="158">
        <v>0</v>
      </c>
      <c r="AF24" s="158">
        <v>0</v>
      </c>
      <c r="AG24" s="287">
        <f t="shared" si="11"/>
        <v>0</v>
      </c>
      <c r="AH24" s="158">
        <v>0</v>
      </c>
      <c r="AI24" s="158">
        <v>0</v>
      </c>
      <c r="AJ24" s="287">
        <f t="shared" si="16"/>
        <v>5</v>
      </c>
      <c r="AK24" s="158">
        <v>1</v>
      </c>
      <c r="AL24" s="158">
        <v>4</v>
      </c>
      <c r="AM24" s="158">
        <v>0</v>
      </c>
      <c r="AN24" s="158">
        <v>1</v>
      </c>
      <c r="AO24" s="158">
        <f t="shared" si="6"/>
        <v>5</v>
      </c>
      <c r="AP24" s="158">
        <v>5</v>
      </c>
      <c r="AQ24" s="158">
        <v>0</v>
      </c>
      <c r="AR24" s="142" t="s">
        <v>72</v>
      </c>
      <c r="AS24" s="139"/>
    </row>
    <row r="25" spans="1:45" s="150" customFormat="1" ht="18.75" customHeight="1">
      <c r="A25" s="143"/>
      <c r="B25" s="145" t="s">
        <v>73</v>
      </c>
      <c r="C25" s="286">
        <f t="shared" si="1"/>
        <v>116</v>
      </c>
      <c r="D25" s="287">
        <f t="shared" si="2"/>
        <v>60</v>
      </c>
      <c r="E25" s="287">
        <f t="shared" si="3"/>
        <v>56</v>
      </c>
      <c r="F25" s="287">
        <f t="shared" si="4"/>
        <v>4</v>
      </c>
      <c r="G25" s="158">
        <v>4</v>
      </c>
      <c r="H25" s="158">
        <v>0</v>
      </c>
      <c r="I25" s="287">
        <f t="shared" si="7"/>
        <v>0</v>
      </c>
      <c r="J25" s="158">
        <v>0</v>
      </c>
      <c r="K25" s="158">
        <v>0</v>
      </c>
      <c r="L25" s="287">
        <f t="shared" si="12"/>
        <v>4</v>
      </c>
      <c r="M25" s="158">
        <v>3</v>
      </c>
      <c r="N25" s="158">
        <v>1</v>
      </c>
      <c r="O25" s="287">
        <f t="shared" si="8"/>
        <v>6</v>
      </c>
      <c r="P25" s="158">
        <v>5</v>
      </c>
      <c r="Q25" s="158">
        <v>1</v>
      </c>
      <c r="R25" s="287">
        <f t="shared" si="13"/>
        <v>0</v>
      </c>
      <c r="S25" s="158">
        <v>0</v>
      </c>
      <c r="T25" s="158">
        <v>0</v>
      </c>
      <c r="U25" s="287">
        <f t="shared" si="9"/>
        <v>89</v>
      </c>
      <c r="V25" s="158">
        <v>45</v>
      </c>
      <c r="W25" s="158">
        <v>44</v>
      </c>
      <c r="X25" s="287">
        <f t="shared" si="14"/>
        <v>0</v>
      </c>
      <c r="Y25" s="158">
        <v>0</v>
      </c>
      <c r="Z25" s="158">
        <v>0</v>
      </c>
      <c r="AA25" s="287">
        <f t="shared" si="10"/>
        <v>4</v>
      </c>
      <c r="AB25" s="158">
        <v>0</v>
      </c>
      <c r="AC25" s="158">
        <v>4</v>
      </c>
      <c r="AD25" s="287">
        <f t="shared" si="15"/>
        <v>0</v>
      </c>
      <c r="AE25" s="158">
        <v>0</v>
      </c>
      <c r="AF25" s="158">
        <v>0</v>
      </c>
      <c r="AG25" s="287">
        <f t="shared" si="11"/>
        <v>4</v>
      </c>
      <c r="AH25" s="158">
        <v>0</v>
      </c>
      <c r="AI25" s="158">
        <v>4</v>
      </c>
      <c r="AJ25" s="287">
        <f t="shared" si="16"/>
        <v>5</v>
      </c>
      <c r="AK25" s="158">
        <v>3</v>
      </c>
      <c r="AL25" s="158">
        <v>2</v>
      </c>
      <c r="AM25" s="158">
        <v>0</v>
      </c>
      <c r="AN25" s="158">
        <v>3</v>
      </c>
      <c r="AO25" s="158">
        <f t="shared" si="6"/>
        <v>1</v>
      </c>
      <c r="AP25" s="158">
        <v>0</v>
      </c>
      <c r="AQ25" s="158">
        <v>1</v>
      </c>
      <c r="AR25" s="142" t="s">
        <v>73</v>
      </c>
      <c r="AS25" s="139"/>
    </row>
    <row r="26" spans="1:45" s="150" customFormat="1" ht="18.75" customHeight="1">
      <c r="A26" s="143"/>
      <c r="B26" s="145" t="s">
        <v>74</v>
      </c>
      <c r="C26" s="286">
        <f t="shared" si="1"/>
        <v>104</v>
      </c>
      <c r="D26" s="287">
        <f t="shared" si="2"/>
        <v>54</v>
      </c>
      <c r="E26" s="287">
        <f t="shared" si="3"/>
        <v>50</v>
      </c>
      <c r="F26" s="287">
        <f t="shared" si="4"/>
        <v>4</v>
      </c>
      <c r="G26" s="158">
        <v>3</v>
      </c>
      <c r="H26" s="158">
        <v>1</v>
      </c>
      <c r="I26" s="287">
        <f t="shared" si="7"/>
        <v>0</v>
      </c>
      <c r="J26" s="158">
        <v>0</v>
      </c>
      <c r="K26" s="158">
        <v>0</v>
      </c>
      <c r="L26" s="287">
        <f t="shared" si="12"/>
        <v>4</v>
      </c>
      <c r="M26" s="158">
        <v>3</v>
      </c>
      <c r="N26" s="158">
        <v>1</v>
      </c>
      <c r="O26" s="287">
        <f t="shared" si="8"/>
        <v>4</v>
      </c>
      <c r="P26" s="158">
        <v>3</v>
      </c>
      <c r="Q26" s="158">
        <v>1</v>
      </c>
      <c r="R26" s="287">
        <f t="shared" si="13"/>
        <v>0</v>
      </c>
      <c r="S26" s="158">
        <v>0</v>
      </c>
      <c r="T26" s="158">
        <v>0</v>
      </c>
      <c r="U26" s="287">
        <f t="shared" si="9"/>
        <v>78</v>
      </c>
      <c r="V26" s="158">
        <v>40</v>
      </c>
      <c r="W26" s="158">
        <v>38</v>
      </c>
      <c r="X26" s="287">
        <f t="shared" si="14"/>
        <v>0</v>
      </c>
      <c r="Y26" s="158">
        <v>0</v>
      </c>
      <c r="Z26" s="158">
        <v>0</v>
      </c>
      <c r="AA26" s="287">
        <f t="shared" si="10"/>
        <v>5</v>
      </c>
      <c r="AB26" s="158">
        <v>0</v>
      </c>
      <c r="AC26" s="158">
        <v>5</v>
      </c>
      <c r="AD26" s="287">
        <f t="shared" si="15"/>
        <v>0</v>
      </c>
      <c r="AE26" s="158">
        <v>0</v>
      </c>
      <c r="AF26" s="158">
        <v>0</v>
      </c>
      <c r="AG26" s="287">
        <f t="shared" si="11"/>
        <v>1</v>
      </c>
      <c r="AH26" s="158">
        <v>0</v>
      </c>
      <c r="AI26" s="158">
        <v>1</v>
      </c>
      <c r="AJ26" s="287">
        <f t="shared" si="16"/>
        <v>8</v>
      </c>
      <c r="AK26" s="158">
        <v>5</v>
      </c>
      <c r="AL26" s="158">
        <v>3</v>
      </c>
      <c r="AM26" s="158">
        <v>0</v>
      </c>
      <c r="AN26" s="158">
        <v>2</v>
      </c>
      <c r="AO26" s="158">
        <f t="shared" si="6"/>
        <v>1</v>
      </c>
      <c r="AP26" s="158">
        <v>1</v>
      </c>
      <c r="AQ26" s="158">
        <v>0</v>
      </c>
      <c r="AR26" s="142" t="s">
        <v>74</v>
      </c>
      <c r="AS26" s="139"/>
    </row>
    <row r="27" spans="1:45" s="150" customFormat="1" ht="18.75" customHeight="1">
      <c r="A27" s="143"/>
      <c r="B27" s="141" t="s">
        <v>106</v>
      </c>
      <c r="C27" s="286">
        <f t="shared" si="1"/>
        <v>189</v>
      </c>
      <c r="D27" s="287">
        <f t="shared" si="2"/>
        <v>100</v>
      </c>
      <c r="E27" s="287">
        <f t="shared" si="3"/>
        <v>89</v>
      </c>
      <c r="F27" s="287">
        <f t="shared" si="4"/>
        <v>10</v>
      </c>
      <c r="G27" s="158">
        <v>7</v>
      </c>
      <c r="H27" s="158">
        <v>3</v>
      </c>
      <c r="I27" s="287">
        <f t="shared" si="7"/>
        <v>0</v>
      </c>
      <c r="J27" s="158">
        <v>0</v>
      </c>
      <c r="K27" s="158">
        <v>0</v>
      </c>
      <c r="L27" s="287">
        <f t="shared" si="12"/>
        <v>10</v>
      </c>
      <c r="M27" s="158">
        <v>10</v>
      </c>
      <c r="N27" s="158">
        <v>0</v>
      </c>
      <c r="O27" s="287">
        <f t="shared" si="8"/>
        <v>13</v>
      </c>
      <c r="P27" s="158">
        <v>8</v>
      </c>
      <c r="Q27" s="158">
        <v>5</v>
      </c>
      <c r="R27" s="287">
        <f t="shared" si="13"/>
        <v>0</v>
      </c>
      <c r="S27" s="158">
        <v>0</v>
      </c>
      <c r="T27" s="158">
        <v>0</v>
      </c>
      <c r="U27" s="287">
        <f t="shared" si="9"/>
        <v>133</v>
      </c>
      <c r="V27" s="158">
        <v>66</v>
      </c>
      <c r="W27" s="158">
        <v>67</v>
      </c>
      <c r="X27" s="287">
        <f t="shared" si="14"/>
        <v>0</v>
      </c>
      <c r="Y27" s="158">
        <v>0</v>
      </c>
      <c r="Z27" s="158">
        <v>0</v>
      </c>
      <c r="AA27" s="287">
        <f t="shared" si="10"/>
        <v>7</v>
      </c>
      <c r="AB27" s="158">
        <v>0</v>
      </c>
      <c r="AC27" s="158">
        <v>7</v>
      </c>
      <c r="AD27" s="287">
        <f t="shared" si="15"/>
        <v>0</v>
      </c>
      <c r="AE27" s="158">
        <v>0</v>
      </c>
      <c r="AF27" s="158">
        <v>0</v>
      </c>
      <c r="AG27" s="287">
        <f t="shared" si="11"/>
        <v>2</v>
      </c>
      <c r="AH27" s="158">
        <v>0</v>
      </c>
      <c r="AI27" s="158">
        <v>2</v>
      </c>
      <c r="AJ27" s="287">
        <f t="shared" si="16"/>
        <v>14</v>
      </c>
      <c r="AK27" s="158">
        <v>9</v>
      </c>
      <c r="AL27" s="158">
        <v>5</v>
      </c>
      <c r="AM27" s="158">
        <v>0</v>
      </c>
      <c r="AN27" s="158">
        <v>4</v>
      </c>
      <c r="AO27" s="158">
        <f t="shared" si="6"/>
        <v>17</v>
      </c>
      <c r="AP27" s="158">
        <v>4</v>
      </c>
      <c r="AQ27" s="158">
        <v>13</v>
      </c>
      <c r="AR27" s="142" t="s">
        <v>126</v>
      </c>
      <c r="AS27" s="139"/>
    </row>
    <row r="28" spans="1:45" s="150" customFormat="1" ht="18.75" customHeight="1">
      <c r="A28" s="143"/>
      <c r="B28" s="141" t="s">
        <v>107</v>
      </c>
      <c r="C28" s="286">
        <f t="shared" si="1"/>
        <v>122</v>
      </c>
      <c r="D28" s="287">
        <f t="shared" si="2"/>
        <v>64</v>
      </c>
      <c r="E28" s="287">
        <f t="shared" si="3"/>
        <v>58</v>
      </c>
      <c r="F28" s="287">
        <f t="shared" si="4"/>
        <v>6</v>
      </c>
      <c r="G28" s="158">
        <v>5</v>
      </c>
      <c r="H28" s="158">
        <v>1</v>
      </c>
      <c r="I28" s="287">
        <f t="shared" si="7"/>
        <v>0</v>
      </c>
      <c r="J28" s="158">
        <v>0</v>
      </c>
      <c r="K28" s="158">
        <v>0</v>
      </c>
      <c r="L28" s="287">
        <f t="shared" si="12"/>
        <v>6</v>
      </c>
      <c r="M28" s="158">
        <v>5</v>
      </c>
      <c r="N28" s="158">
        <v>1</v>
      </c>
      <c r="O28" s="287">
        <f t="shared" si="8"/>
        <v>3</v>
      </c>
      <c r="P28" s="158">
        <v>3</v>
      </c>
      <c r="Q28" s="158">
        <v>0</v>
      </c>
      <c r="R28" s="287">
        <f t="shared" si="13"/>
        <v>0</v>
      </c>
      <c r="S28" s="158">
        <v>0</v>
      </c>
      <c r="T28" s="158">
        <v>0</v>
      </c>
      <c r="U28" s="287">
        <f t="shared" si="9"/>
        <v>92</v>
      </c>
      <c r="V28" s="158">
        <v>46</v>
      </c>
      <c r="W28" s="158">
        <v>46</v>
      </c>
      <c r="X28" s="287">
        <f t="shared" si="14"/>
        <v>0</v>
      </c>
      <c r="Y28" s="158">
        <v>0</v>
      </c>
      <c r="Z28" s="158">
        <v>0</v>
      </c>
      <c r="AA28" s="287">
        <f t="shared" si="10"/>
        <v>6</v>
      </c>
      <c r="AB28" s="158">
        <v>0</v>
      </c>
      <c r="AC28" s="158">
        <v>6</v>
      </c>
      <c r="AD28" s="287">
        <f t="shared" si="15"/>
        <v>0</v>
      </c>
      <c r="AE28" s="158">
        <v>0</v>
      </c>
      <c r="AF28" s="158">
        <v>0</v>
      </c>
      <c r="AG28" s="287">
        <f t="shared" si="11"/>
        <v>0</v>
      </c>
      <c r="AH28" s="158">
        <v>0</v>
      </c>
      <c r="AI28" s="158">
        <v>0</v>
      </c>
      <c r="AJ28" s="287">
        <f t="shared" si="16"/>
        <v>9</v>
      </c>
      <c r="AK28" s="158">
        <v>5</v>
      </c>
      <c r="AL28" s="158">
        <v>4</v>
      </c>
      <c r="AM28" s="158">
        <v>3</v>
      </c>
      <c r="AN28" s="158">
        <v>2</v>
      </c>
      <c r="AO28" s="158">
        <f t="shared" si="6"/>
        <v>12</v>
      </c>
      <c r="AP28" s="158">
        <v>6</v>
      </c>
      <c r="AQ28" s="158">
        <v>6</v>
      </c>
      <c r="AR28" s="142" t="s">
        <v>127</v>
      </c>
      <c r="AS28" s="139"/>
    </row>
    <row r="29" spans="1:45" s="150" customFormat="1" ht="18.75" customHeight="1">
      <c r="A29" s="143"/>
      <c r="B29" s="141" t="s">
        <v>108</v>
      </c>
      <c r="C29" s="286">
        <f t="shared" si="1"/>
        <v>89</v>
      </c>
      <c r="D29" s="287">
        <f t="shared" si="2"/>
        <v>48</v>
      </c>
      <c r="E29" s="287">
        <f t="shared" si="3"/>
        <v>41</v>
      </c>
      <c r="F29" s="287">
        <f t="shared" si="4"/>
        <v>3</v>
      </c>
      <c r="G29" s="158">
        <v>2</v>
      </c>
      <c r="H29" s="158">
        <v>1</v>
      </c>
      <c r="I29" s="287">
        <f t="shared" si="7"/>
        <v>0</v>
      </c>
      <c r="J29" s="158">
        <v>0</v>
      </c>
      <c r="K29" s="158">
        <v>0</v>
      </c>
      <c r="L29" s="287">
        <f t="shared" si="12"/>
        <v>3</v>
      </c>
      <c r="M29" s="158">
        <v>3</v>
      </c>
      <c r="N29" s="158">
        <v>0</v>
      </c>
      <c r="O29" s="287">
        <f t="shared" si="8"/>
        <v>5</v>
      </c>
      <c r="P29" s="158">
        <v>1</v>
      </c>
      <c r="Q29" s="158">
        <v>4</v>
      </c>
      <c r="R29" s="287">
        <f t="shared" si="13"/>
        <v>0</v>
      </c>
      <c r="S29" s="158">
        <v>0</v>
      </c>
      <c r="T29" s="158">
        <v>0</v>
      </c>
      <c r="U29" s="287">
        <f t="shared" si="9"/>
        <v>65</v>
      </c>
      <c r="V29" s="158">
        <v>36</v>
      </c>
      <c r="W29" s="158">
        <v>29</v>
      </c>
      <c r="X29" s="287">
        <f t="shared" si="14"/>
        <v>0</v>
      </c>
      <c r="Y29" s="158">
        <v>0</v>
      </c>
      <c r="Z29" s="158">
        <v>0</v>
      </c>
      <c r="AA29" s="287">
        <f t="shared" si="10"/>
        <v>2</v>
      </c>
      <c r="AB29" s="158">
        <v>0</v>
      </c>
      <c r="AC29" s="158">
        <v>2</v>
      </c>
      <c r="AD29" s="287">
        <f t="shared" si="15"/>
        <v>0</v>
      </c>
      <c r="AE29" s="158">
        <v>0</v>
      </c>
      <c r="AF29" s="158">
        <v>0</v>
      </c>
      <c r="AG29" s="287">
        <f t="shared" si="11"/>
        <v>1</v>
      </c>
      <c r="AH29" s="158">
        <v>0</v>
      </c>
      <c r="AI29" s="158">
        <v>1</v>
      </c>
      <c r="AJ29" s="287">
        <f t="shared" si="16"/>
        <v>10</v>
      </c>
      <c r="AK29" s="158">
        <v>6</v>
      </c>
      <c r="AL29" s="158">
        <v>4</v>
      </c>
      <c r="AM29" s="158">
        <v>0</v>
      </c>
      <c r="AN29" s="158">
        <v>4</v>
      </c>
      <c r="AO29" s="158">
        <f t="shared" si="6"/>
        <v>2</v>
      </c>
      <c r="AP29" s="158">
        <v>1</v>
      </c>
      <c r="AQ29" s="158">
        <v>1</v>
      </c>
      <c r="AR29" s="142" t="s">
        <v>128</v>
      </c>
      <c r="AS29" s="139"/>
    </row>
    <row r="30" spans="1:45" s="150" customFormat="1" ht="18.75" customHeight="1">
      <c r="A30" s="143"/>
      <c r="B30" s="141" t="s">
        <v>161</v>
      </c>
      <c r="C30" s="286">
        <f t="shared" si="1"/>
        <v>294</v>
      </c>
      <c r="D30" s="287">
        <f t="shared" si="2"/>
        <v>168</v>
      </c>
      <c r="E30" s="287">
        <f t="shared" si="3"/>
        <v>126</v>
      </c>
      <c r="F30" s="287">
        <f t="shared" si="4"/>
        <v>11</v>
      </c>
      <c r="G30" s="158">
        <v>10</v>
      </c>
      <c r="H30" s="158">
        <v>1</v>
      </c>
      <c r="I30" s="287">
        <f t="shared" si="7"/>
        <v>1</v>
      </c>
      <c r="J30" s="158">
        <v>1</v>
      </c>
      <c r="K30" s="158">
        <v>0</v>
      </c>
      <c r="L30" s="287">
        <f t="shared" si="12"/>
        <v>12</v>
      </c>
      <c r="M30" s="158">
        <v>8</v>
      </c>
      <c r="N30" s="158">
        <v>4</v>
      </c>
      <c r="O30" s="287">
        <f t="shared" si="8"/>
        <v>8</v>
      </c>
      <c r="P30" s="158">
        <v>6</v>
      </c>
      <c r="Q30" s="158">
        <v>2</v>
      </c>
      <c r="R30" s="287">
        <f t="shared" si="13"/>
        <v>0</v>
      </c>
      <c r="S30" s="158">
        <v>0</v>
      </c>
      <c r="T30" s="158">
        <v>0</v>
      </c>
      <c r="U30" s="287">
        <f t="shared" si="9"/>
        <v>218</v>
      </c>
      <c r="V30" s="158">
        <v>128</v>
      </c>
      <c r="W30" s="158">
        <v>90</v>
      </c>
      <c r="X30" s="287">
        <f t="shared" si="14"/>
        <v>0</v>
      </c>
      <c r="Y30" s="158">
        <v>0</v>
      </c>
      <c r="Z30" s="158">
        <v>0</v>
      </c>
      <c r="AA30" s="287">
        <f t="shared" si="10"/>
        <v>13</v>
      </c>
      <c r="AB30" s="158">
        <v>0</v>
      </c>
      <c r="AC30" s="158">
        <v>13</v>
      </c>
      <c r="AD30" s="287">
        <f t="shared" si="15"/>
        <v>0</v>
      </c>
      <c r="AE30" s="158">
        <v>0</v>
      </c>
      <c r="AF30" s="158">
        <v>0</v>
      </c>
      <c r="AG30" s="287">
        <f t="shared" si="11"/>
        <v>4</v>
      </c>
      <c r="AH30" s="158">
        <v>0</v>
      </c>
      <c r="AI30" s="158">
        <v>4</v>
      </c>
      <c r="AJ30" s="287">
        <f t="shared" si="16"/>
        <v>27</v>
      </c>
      <c r="AK30" s="158">
        <v>15</v>
      </c>
      <c r="AL30" s="158">
        <v>12</v>
      </c>
      <c r="AM30" s="158">
        <v>0</v>
      </c>
      <c r="AN30" s="158">
        <v>5</v>
      </c>
      <c r="AO30" s="158">
        <f t="shared" si="6"/>
        <v>33</v>
      </c>
      <c r="AP30" s="158">
        <v>21</v>
      </c>
      <c r="AQ30" s="158">
        <v>12</v>
      </c>
      <c r="AR30" s="142" t="s">
        <v>161</v>
      </c>
      <c r="AS30" s="139"/>
    </row>
    <row r="31" spans="1:45" s="150" customFormat="1" ht="18.75" customHeight="1">
      <c r="A31" s="143"/>
      <c r="B31" s="145" t="s">
        <v>220</v>
      </c>
      <c r="C31" s="286">
        <f>D31+E31</f>
        <v>135</v>
      </c>
      <c r="D31" s="287">
        <f>SUM(G31,J31,M31,P31,S31,V31,Y31,AB31,AE31,AH31,AK31)</f>
        <v>72</v>
      </c>
      <c r="E31" s="287">
        <f>SUM(H31,K31,N31,Q31,T31,W31,Z31,AC31,AF31,AI31,AL31)</f>
        <v>63</v>
      </c>
      <c r="F31" s="287">
        <f>G31+H31</f>
        <v>5</v>
      </c>
      <c r="G31" s="158">
        <v>5</v>
      </c>
      <c r="H31" s="158">
        <v>0</v>
      </c>
      <c r="I31" s="287">
        <f>SUM(J31:K31)</f>
        <v>0</v>
      </c>
      <c r="J31" s="158">
        <v>0</v>
      </c>
      <c r="K31" s="158">
        <v>0</v>
      </c>
      <c r="L31" s="287">
        <f>SUM(M31:N31)</f>
        <v>5</v>
      </c>
      <c r="M31" s="158">
        <v>4</v>
      </c>
      <c r="N31" s="158">
        <v>1</v>
      </c>
      <c r="O31" s="287">
        <f>SUM(P31:Q31)</f>
        <v>5</v>
      </c>
      <c r="P31" s="158">
        <v>5</v>
      </c>
      <c r="Q31" s="158">
        <v>0</v>
      </c>
      <c r="R31" s="287">
        <f>SUM(S31:T31)</f>
        <v>0</v>
      </c>
      <c r="S31" s="158">
        <v>0</v>
      </c>
      <c r="T31" s="158">
        <v>0</v>
      </c>
      <c r="U31" s="287">
        <f>SUM(V31:W31)</f>
        <v>108</v>
      </c>
      <c r="V31" s="158">
        <v>53</v>
      </c>
      <c r="W31" s="158">
        <v>55</v>
      </c>
      <c r="X31" s="287">
        <f>SUM(Y31:Z31)</f>
        <v>0</v>
      </c>
      <c r="Y31" s="158">
        <v>0</v>
      </c>
      <c r="Z31" s="158">
        <v>0</v>
      </c>
      <c r="AA31" s="287">
        <f>SUM(AB31:AC31)</f>
        <v>5</v>
      </c>
      <c r="AB31" s="158">
        <v>0</v>
      </c>
      <c r="AC31" s="158">
        <v>5</v>
      </c>
      <c r="AD31" s="287">
        <f>SUM(AE31:AF31)</f>
        <v>0</v>
      </c>
      <c r="AE31" s="158">
        <v>0</v>
      </c>
      <c r="AF31" s="158">
        <v>0</v>
      </c>
      <c r="AG31" s="287">
        <f>SUM(AH31:AI31)</f>
        <v>1</v>
      </c>
      <c r="AH31" s="158">
        <v>0</v>
      </c>
      <c r="AI31" s="158">
        <v>1</v>
      </c>
      <c r="AJ31" s="287">
        <f>SUM(AK31:AL31)</f>
        <v>6</v>
      </c>
      <c r="AK31" s="158">
        <v>5</v>
      </c>
      <c r="AL31" s="158">
        <v>1</v>
      </c>
      <c r="AM31" s="158">
        <v>0</v>
      </c>
      <c r="AN31" s="158">
        <v>1</v>
      </c>
      <c r="AO31" s="158">
        <f>AP31+AQ31</f>
        <v>0</v>
      </c>
      <c r="AP31" s="158">
        <v>0</v>
      </c>
      <c r="AQ31" s="158">
        <v>0</v>
      </c>
      <c r="AR31" s="142" t="s">
        <v>220</v>
      </c>
      <c r="AS31" s="139"/>
    </row>
    <row r="32" spans="1:45" s="148" customFormat="1" ht="21" customHeight="1">
      <c r="A32" s="346" t="s">
        <v>165</v>
      </c>
      <c r="B32" s="347"/>
      <c r="C32" s="284">
        <f t="shared" si="1"/>
        <v>58</v>
      </c>
      <c r="D32" s="285">
        <f t="shared" si="2"/>
        <v>36</v>
      </c>
      <c r="E32" s="285">
        <f t="shared" si="3"/>
        <v>22</v>
      </c>
      <c r="F32" s="285">
        <f t="shared" si="4"/>
        <v>4</v>
      </c>
      <c r="G32" s="285">
        <f aca="true" t="shared" si="17" ref="G32:AQ32">SUM(G33:G34)</f>
        <v>4</v>
      </c>
      <c r="H32" s="285">
        <f t="shared" si="17"/>
        <v>0</v>
      </c>
      <c r="I32" s="285">
        <f>J32+K32</f>
        <v>0</v>
      </c>
      <c r="J32" s="285">
        <f t="shared" si="17"/>
        <v>0</v>
      </c>
      <c r="K32" s="285">
        <f t="shared" si="17"/>
        <v>0</v>
      </c>
      <c r="L32" s="285">
        <f>M32+N32</f>
        <v>4</v>
      </c>
      <c r="M32" s="285">
        <f t="shared" si="17"/>
        <v>4</v>
      </c>
      <c r="N32" s="285">
        <f t="shared" si="17"/>
        <v>0</v>
      </c>
      <c r="O32" s="285">
        <f>P32+Q32</f>
        <v>4</v>
      </c>
      <c r="P32" s="285">
        <f t="shared" si="17"/>
        <v>4</v>
      </c>
      <c r="Q32" s="285">
        <f t="shared" si="17"/>
        <v>0</v>
      </c>
      <c r="R32" s="285">
        <f>S32+T32</f>
        <v>0</v>
      </c>
      <c r="S32" s="285">
        <f t="shared" si="17"/>
        <v>0</v>
      </c>
      <c r="T32" s="285">
        <f t="shared" si="17"/>
        <v>0</v>
      </c>
      <c r="U32" s="285">
        <f>V32+W32</f>
        <v>35</v>
      </c>
      <c r="V32" s="285">
        <f t="shared" si="17"/>
        <v>20</v>
      </c>
      <c r="W32" s="285">
        <f t="shared" si="17"/>
        <v>15</v>
      </c>
      <c r="X32" s="285">
        <f>Y32+Z32</f>
        <v>0</v>
      </c>
      <c r="Y32" s="285">
        <f t="shared" si="17"/>
        <v>0</v>
      </c>
      <c r="Z32" s="285">
        <f t="shared" si="17"/>
        <v>0</v>
      </c>
      <c r="AA32" s="285">
        <f>AB32+AC32</f>
        <v>5</v>
      </c>
      <c r="AB32" s="285">
        <f t="shared" si="17"/>
        <v>0</v>
      </c>
      <c r="AC32" s="285">
        <f t="shared" si="17"/>
        <v>5</v>
      </c>
      <c r="AD32" s="285">
        <f>AE32+AF32</f>
        <v>0</v>
      </c>
      <c r="AE32" s="285">
        <f t="shared" si="17"/>
        <v>0</v>
      </c>
      <c r="AF32" s="285">
        <f t="shared" si="17"/>
        <v>0</v>
      </c>
      <c r="AG32" s="285">
        <f>AH32+AI32</f>
        <v>1</v>
      </c>
      <c r="AH32" s="285">
        <f t="shared" si="17"/>
        <v>0</v>
      </c>
      <c r="AI32" s="285">
        <f t="shared" si="17"/>
        <v>1</v>
      </c>
      <c r="AJ32" s="285">
        <f>AK32+AL32</f>
        <v>5</v>
      </c>
      <c r="AK32" s="285">
        <f t="shared" si="17"/>
        <v>4</v>
      </c>
      <c r="AL32" s="285">
        <f t="shared" si="17"/>
        <v>1</v>
      </c>
      <c r="AM32" s="285">
        <f t="shared" si="17"/>
        <v>0</v>
      </c>
      <c r="AN32" s="285">
        <f t="shared" si="17"/>
        <v>2</v>
      </c>
      <c r="AO32" s="288">
        <f t="shared" si="6"/>
        <v>11</v>
      </c>
      <c r="AP32" s="285">
        <f t="shared" si="17"/>
        <v>4</v>
      </c>
      <c r="AQ32" s="285">
        <f t="shared" si="17"/>
        <v>7</v>
      </c>
      <c r="AR32" s="338" t="s">
        <v>165</v>
      </c>
      <c r="AS32" s="372"/>
    </row>
    <row r="33" spans="1:45" s="150" customFormat="1" ht="18.75" customHeight="1">
      <c r="A33" s="143"/>
      <c r="B33" s="145" t="s">
        <v>75</v>
      </c>
      <c r="C33" s="286">
        <f t="shared" si="1"/>
        <v>46</v>
      </c>
      <c r="D33" s="287">
        <f t="shared" si="2"/>
        <v>28</v>
      </c>
      <c r="E33" s="287">
        <f t="shared" si="3"/>
        <v>18</v>
      </c>
      <c r="F33" s="287">
        <f t="shared" si="4"/>
        <v>3</v>
      </c>
      <c r="G33" s="158">
        <v>3</v>
      </c>
      <c r="H33" s="158">
        <v>0</v>
      </c>
      <c r="I33" s="287">
        <f>SUM(J33:K33)</f>
        <v>0</v>
      </c>
      <c r="J33" s="158">
        <v>0</v>
      </c>
      <c r="K33" s="158">
        <v>0</v>
      </c>
      <c r="L33" s="287">
        <f>SUM(M33:N33)</f>
        <v>3</v>
      </c>
      <c r="M33" s="158">
        <v>3</v>
      </c>
      <c r="N33" s="158">
        <v>0</v>
      </c>
      <c r="O33" s="287">
        <f>SUM(P33:Q33)</f>
        <v>3</v>
      </c>
      <c r="P33" s="158">
        <v>3</v>
      </c>
      <c r="Q33" s="158">
        <v>0</v>
      </c>
      <c r="R33" s="287">
        <f>SUM(S33:T33)</f>
        <v>0</v>
      </c>
      <c r="S33" s="158">
        <v>0</v>
      </c>
      <c r="T33" s="158">
        <v>0</v>
      </c>
      <c r="U33" s="287">
        <f>SUM(V33:W33)</f>
        <v>29</v>
      </c>
      <c r="V33" s="158">
        <v>16</v>
      </c>
      <c r="W33" s="158">
        <v>13</v>
      </c>
      <c r="X33" s="287">
        <f>SUM(Y33:Z33)</f>
        <v>0</v>
      </c>
      <c r="Y33" s="158">
        <v>0</v>
      </c>
      <c r="Z33" s="158">
        <v>0</v>
      </c>
      <c r="AA33" s="287">
        <f>SUM(AB33:AC33)</f>
        <v>3</v>
      </c>
      <c r="AB33" s="158">
        <v>0</v>
      </c>
      <c r="AC33" s="158">
        <v>3</v>
      </c>
      <c r="AD33" s="287">
        <f>SUM(AE33:AF33)</f>
        <v>0</v>
      </c>
      <c r="AE33" s="158">
        <v>0</v>
      </c>
      <c r="AF33" s="158">
        <v>0</v>
      </c>
      <c r="AG33" s="287">
        <f>SUM(AH33:AI33)</f>
        <v>1</v>
      </c>
      <c r="AH33" s="158">
        <v>0</v>
      </c>
      <c r="AI33" s="158">
        <v>1</v>
      </c>
      <c r="AJ33" s="287">
        <f>SUM(AK33:AL33)</f>
        <v>4</v>
      </c>
      <c r="AK33" s="158">
        <v>3</v>
      </c>
      <c r="AL33" s="158">
        <v>1</v>
      </c>
      <c r="AM33" s="158">
        <v>0</v>
      </c>
      <c r="AN33" s="158">
        <v>1</v>
      </c>
      <c r="AO33" s="158">
        <f t="shared" si="6"/>
        <v>7</v>
      </c>
      <c r="AP33" s="158">
        <v>3</v>
      </c>
      <c r="AQ33" s="158">
        <v>4</v>
      </c>
      <c r="AR33" s="142" t="s">
        <v>75</v>
      </c>
      <c r="AS33" s="139"/>
    </row>
    <row r="34" spans="1:45" s="150" customFormat="1" ht="18.75" customHeight="1">
      <c r="A34" s="143"/>
      <c r="B34" s="145" t="s">
        <v>76</v>
      </c>
      <c r="C34" s="286">
        <f t="shared" si="1"/>
        <v>12</v>
      </c>
      <c r="D34" s="287">
        <f t="shared" si="2"/>
        <v>8</v>
      </c>
      <c r="E34" s="287">
        <f t="shared" si="3"/>
        <v>4</v>
      </c>
      <c r="F34" s="287">
        <f t="shared" si="4"/>
        <v>1</v>
      </c>
      <c r="G34" s="158">
        <v>1</v>
      </c>
      <c r="H34" s="158">
        <v>0</v>
      </c>
      <c r="I34" s="287">
        <f>SUM(J34:K34)</f>
        <v>0</v>
      </c>
      <c r="J34" s="158">
        <v>0</v>
      </c>
      <c r="K34" s="158">
        <v>0</v>
      </c>
      <c r="L34" s="287">
        <f>SUM(M34:N34)</f>
        <v>1</v>
      </c>
      <c r="M34" s="158">
        <v>1</v>
      </c>
      <c r="N34" s="158">
        <v>0</v>
      </c>
      <c r="O34" s="287">
        <f>SUM(P34:Q34)</f>
        <v>1</v>
      </c>
      <c r="P34" s="158">
        <v>1</v>
      </c>
      <c r="Q34" s="158">
        <v>0</v>
      </c>
      <c r="R34" s="287">
        <f>SUM(S34:T34)</f>
        <v>0</v>
      </c>
      <c r="S34" s="158">
        <v>0</v>
      </c>
      <c r="T34" s="158">
        <v>0</v>
      </c>
      <c r="U34" s="287">
        <f>SUM(V34:W34)</f>
        <v>6</v>
      </c>
      <c r="V34" s="158">
        <v>4</v>
      </c>
      <c r="W34" s="158">
        <v>2</v>
      </c>
      <c r="X34" s="287">
        <f>SUM(Y34:Z34)</f>
        <v>0</v>
      </c>
      <c r="Y34" s="158">
        <v>0</v>
      </c>
      <c r="Z34" s="158">
        <v>0</v>
      </c>
      <c r="AA34" s="287">
        <f>SUM(AB34:AC34)</f>
        <v>2</v>
      </c>
      <c r="AB34" s="158">
        <v>0</v>
      </c>
      <c r="AC34" s="158">
        <v>2</v>
      </c>
      <c r="AD34" s="287">
        <f>SUM(AE34:AF34)</f>
        <v>0</v>
      </c>
      <c r="AE34" s="158">
        <v>0</v>
      </c>
      <c r="AF34" s="158">
        <v>0</v>
      </c>
      <c r="AG34" s="287">
        <f>SUM(AH34:AI34)</f>
        <v>0</v>
      </c>
      <c r="AH34" s="158">
        <v>0</v>
      </c>
      <c r="AI34" s="158">
        <v>0</v>
      </c>
      <c r="AJ34" s="287">
        <f>SUM(AK34:AL34)</f>
        <v>1</v>
      </c>
      <c r="AK34" s="158">
        <v>1</v>
      </c>
      <c r="AL34" s="158">
        <v>0</v>
      </c>
      <c r="AM34" s="158">
        <v>0</v>
      </c>
      <c r="AN34" s="158">
        <v>1</v>
      </c>
      <c r="AO34" s="158">
        <f t="shared" si="6"/>
        <v>4</v>
      </c>
      <c r="AP34" s="158">
        <v>1</v>
      </c>
      <c r="AQ34" s="158">
        <v>3</v>
      </c>
      <c r="AR34" s="142" t="s">
        <v>76</v>
      </c>
      <c r="AS34" s="139"/>
    </row>
    <row r="35" spans="1:45" s="148" customFormat="1" ht="21" customHeight="1">
      <c r="A35" s="321" t="s">
        <v>166</v>
      </c>
      <c r="B35" s="322"/>
      <c r="C35" s="284">
        <f t="shared" si="1"/>
        <v>200</v>
      </c>
      <c r="D35" s="285">
        <f t="shared" si="2"/>
        <v>113</v>
      </c>
      <c r="E35" s="285">
        <f t="shared" si="3"/>
        <v>87</v>
      </c>
      <c r="F35" s="285">
        <f t="shared" si="4"/>
        <v>9</v>
      </c>
      <c r="G35" s="285">
        <f aca="true" t="shared" si="18" ref="G35:AQ35">SUM(G36:G39)</f>
        <v>5</v>
      </c>
      <c r="H35" s="285">
        <f t="shared" si="18"/>
        <v>4</v>
      </c>
      <c r="I35" s="285">
        <f>J35+K35</f>
        <v>0</v>
      </c>
      <c r="J35" s="285">
        <f t="shared" si="18"/>
        <v>0</v>
      </c>
      <c r="K35" s="285">
        <f t="shared" si="18"/>
        <v>0</v>
      </c>
      <c r="L35" s="285">
        <f>M35+N35</f>
        <v>9</v>
      </c>
      <c r="M35" s="285">
        <f t="shared" si="18"/>
        <v>9</v>
      </c>
      <c r="N35" s="285">
        <f t="shared" si="18"/>
        <v>0</v>
      </c>
      <c r="O35" s="285">
        <f>P35+Q35</f>
        <v>6</v>
      </c>
      <c r="P35" s="285">
        <f t="shared" si="18"/>
        <v>4</v>
      </c>
      <c r="Q35" s="285">
        <f t="shared" si="18"/>
        <v>2</v>
      </c>
      <c r="R35" s="285">
        <f>S35+T35</f>
        <v>0</v>
      </c>
      <c r="S35" s="285">
        <f t="shared" si="18"/>
        <v>0</v>
      </c>
      <c r="T35" s="285">
        <f t="shared" si="18"/>
        <v>0</v>
      </c>
      <c r="U35" s="285">
        <f>V35+W35</f>
        <v>152</v>
      </c>
      <c r="V35" s="285">
        <f t="shared" si="18"/>
        <v>89</v>
      </c>
      <c r="W35" s="285">
        <f t="shared" si="18"/>
        <v>63</v>
      </c>
      <c r="X35" s="285">
        <f>Y35+Z35</f>
        <v>0</v>
      </c>
      <c r="Y35" s="285">
        <f t="shared" si="18"/>
        <v>0</v>
      </c>
      <c r="Z35" s="285">
        <f t="shared" si="18"/>
        <v>0</v>
      </c>
      <c r="AA35" s="285">
        <f>AB35+AC35</f>
        <v>10</v>
      </c>
      <c r="AB35" s="285">
        <f t="shared" si="18"/>
        <v>0</v>
      </c>
      <c r="AC35" s="285">
        <f t="shared" si="18"/>
        <v>10</v>
      </c>
      <c r="AD35" s="285">
        <f>AE35+AF35</f>
        <v>0</v>
      </c>
      <c r="AE35" s="285">
        <f t="shared" si="18"/>
        <v>0</v>
      </c>
      <c r="AF35" s="285">
        <f t="shared" si="18"/>
        <v>0</v>
      </c>
      <c r="AG35" s="285">
        <f>AH35+AI35</f>
        <v>3</v>
      </c>
      <c r="AH35" s="285">
        <f t="shared" si="18"/>
        <v>0</v>
      </c>
      <c r="AI35" s="285">
        <f t="shared" si="18"/>
        <v>3</v>
      </c>
      <c r="AJ35" s="285">
        <f>AK35+AL35</f>
        <v>11</v>
      </c>
      <c r="AK35" s="285">
        <f t="shared" si="18"/>
        <v>6</v>
      </c>
      <c r="AL35" s="285">
        <f t="shared" si="18"/>
        <v>5</v>
      </c>
      <c r="AM35" s="285">
        <f t="shared" si="18"/>
        <v>2</v>
      </c>
      <c r="AN35" s="285">
        <f t="shared" si="18"/>
        <v>6</v>
      </c>
      <c r="AO35" s="288">
        <f t="shared" si="6"/>
        <v>16</v>
      </c>
      <c r="AP35" s="285">
        <f t="shared" si="18"/>
        <v>7</v>
      </c>
      <c r="AQ35" s="285">
        <f t="shared" si="18"/>
        <v>9</v>
      </c>
      <c r="AR35" s="338" t="s">
        <v>166</v>
      </c>
      <c r="AS35" s="372"/>
    </row>
    <row r="36" spans="1:45" s="150" customFormat="1" ht="18.75" customHeight="1">
      <c r="A36" s="143"/>
      <c r="B36" s="145" t="s">
        <v>93</v>
      </c>
      <c r="C36" s="286">
        <f t="shared" si="1"/>
        <v>62</v>
      </c>
      <c r="D36" s="287">
        <f t="shared" si="2"/>
        <v>32</v>
      </c>
      <c r="E36" s="287">
        <f t="shared" si="3"/>
        <v>30</v>
      </c>
      <c r="F36" s="287">
        <f t="shared" si="4"/>
        <v>2</v>
      </c>
      <c r="G36" s="158">
        <v>1</v>
      </c>
      <c r="H36" s="158">
        <v>1</v>
      </c>
      <c r="I36" s="287">
        <f>SUM(J36:K36)</f>
        <v>0</v>
      </c>
      <c r="J36" s="158">
        <v>0</v>
      </c>
      <c r="K36" s="158">
        <v>0</v>
      </c>
      <c r="L36" s="287">
        <f>SUM(M36:N36)</f>
        <v>2</v>
      </c>
      <c r="M36" s="158">
        <v>2</v>
      </c>
      <c r="N36" s="158">
        <v>0</v>
      </c>
      <c r="O36" s="287">
        <f>SUM(P36:Q36)</f>
        <v>2</v>
      </c>
      <c r="P36" s="158">
        <v>0</v>
      </c>
      <c r="Q36" s="158">
        <v>2</v>
      </c>
      <c r="R36" s="287">
        <f>SUM(S36:T36)</f>
        <v>0</v>
      </c>
      <c r="S36" s="158">
        <v>0</v>
      </c>
      <c r="T36" s="158">
        <v>0</v>
      </c>
      <c r="U36" s="287">
        <f>SUM(V36:W36)</f>
        <v>49</v>
      </c>
      <c r="V36" s="158">
        <v>28</v>
      </c>
      <c r="W36" s="158">
        <v>21</v>
      </c>
      <c r="X36" s="287">
        <f>SUM(Y36:Z36)</f>
        <v>0</v>
      </c>
      <c r="Y36" s="158">
        <v>0</v>
      </c>
      <c r="Z36" s="158">
        <v>0</v>
      </c>
      <c r="AA36" s="287">
        <f>SUM(AB36:AC36)</f>
        <v>2</v>
      </c>
      <c r="AB36" s="158">
        <v>0</v>
      </c>
      <c r="AC36" s="158">
        <v>2</v>
      </c>
      <c r="AD36" s="287">
        <f>SUM(AE36:AF36)</f>
        <v>0</v>
      </c>
      <c r="AE36" s="158">
        <v>0</v>
      </c>
      <c r="AF36" s="158">
        <v>0</v>
      </c>
      <c r="AG36" s="287">
        <f>SUM(AH36:AI36)</f>
        <v>2</v>
      </c>
      <c r="AH36" s="158">
        <v>0</v>
      </c>
      <c r="AI36" s="158">
        <v>2</v>
      </c>
      <c r="AJ36" s="287">
        <f>SUM(AK36:AL36)</f>
        <v>3</v>
      </c>
      <c r="AK36" s="158">
        <v>1</v>
      </c>
      <c r="AL36" s="158">
        <v>2</v>
      </c>
      <c r="AM36" s="158">
        <v>2</v>
      </c>
      <c r="AN36" s="158">
        <v>2</v>
      </c>
      <c r="AO36" s="158">
        <f t="shared" si="6"/>
        <v>0</v>
      </c>
      <c r="AP36" s="158">
        <v>0</v>
      </c>
      <c r="AQ36" s="158">
        <v>0</v>
      </c>
      <c r="AR36" s="142" t="s">
        <v>92</v>
      </c>
      <c r="AS36" s="139"/>
    </row>
    <row r="37" spans="1:45" s="150" customFormat="1" ht="18.75" customHeight="1">
      <c r="A37" s="143"/>
      <c r="B37" s="145" t="s">
        <v>95</v>
      </c>
      <c r="C37" s="286">
        <f t="shared" si="1"/>
        <v>32</v>
      </c>
      <c r="D37" s="287">
        <f t="shared" si="2"/>
        <v>20</v>
      </c>
      <c r="E37" s="287">
        <f t="shared" si="3"/>
        <v>12</v>
      </c>
      <c r="F37" s="287">
        <f t="shared" si="4"/>
        <v>2</v>
      </c>
      <c r="G37" s="158">
        <v>1</v>
      </c>
      <c r="H37" s="158">
        <v>1</v>
      </c>
      <c r="I37" s="287">
        <f>SUM(J37:K37)</f>
        <v>0</v>
      </c>
      <c r="J37" s="158">
        <v>0</v>
      </c>
      <c r="K37" s="158">
        <v>0</v>
      </c>
      <c r="L37" s="287">
        <f>SUM(M37:N37)</f>
        <v>2</v>
      </c>
      <c r="M37" s="158">
        <v>2</v>
      </c>
      <c r="N37" s="158">
        <v>0</v>
      </c>
      <c r="O37" s="287">
        <f>SUM(P37:Q37)</f>
        <v>1</v>
      </c>
      <c r="P37" s="158">
        <v>1</v>
      </c>
      <c r="Q37" s="158">
        <v>0</v>
      </c>
      <c r="R37" s="287">
        <f>SUM(S37:T37)</f>
        <v>0</v>
      </c>
      <c r="S37" s="158">
        <v>0</v>
      </c>
      <c r="T37" s="158">
        <v>0</v>
      </c>
      <c r="U37" s="287">
        <f>SUM(V37:W37)</f>
        <v>24</v>
      </c>
      <c r="V37" s="158">
        <v>15</v>
      </c>
      <c r="W37" s="158">
        <v>9</v>
      </c>
      <c r="X37" s="287">
        <f>SUM(Y37:Z37)</f>
        <v>0</v>
      </c>
      <c r="Y37" s="158">
        <v>0</v>
      </c>
      <c r="Z37" s="158">
        <v>0</v>
      </c>
      <c r="AA37" s="287">
        <f>SUM(AB37:AC37)</f>
        <v>2</v>
      </c>
      <c r="AB37" s="158">
        <v>0</v>
      </c>
      <c r="AC37" s="158">
        <v>2</v>
      </c>
      <c r="AD37" s="287">
        <f>SUM(AE37:AF37)</f>
        <v>0</v>
      </c>
      <c r="AE37" s="158">
        <v>0</v>
      </c>
      <c r="AF37" s="158">
        <v>0</v>
      </c>
      <c r="AG37" s="287">
        <f>SUM(AH37:AI37)</f>
        <v>0</v>
      </c>
      <c r="AH37" s="158">
        <v>0</v>
      </c>
      <c r="AI37" s="158">
        <v>0</v>
      </c>
      <c r="AJ37" s="287">
        <f>SUM(AK37:AL37)</f>
        <v>1</v>
      </c>
      <c r="AK37" s="158">
        <v>1</v>
      </c>
      <c r="AL37" s="158">
        <v>0</v>
      </c>
      <c r="AM37" s="158">
        <v>0</v>
      </c>
      <c r="AN37" s="158">
        <v>0</v>
      </c>
      <c r="AO37" s="158">
        <f t="shared" si="6"/>
        <v>5</v>
      </c>
      <c r="AP37" s="158">
        <v>3</v>
      </c>
      <c r="AQ37" s="158">
        <v>2</v>
      </c>
      <c r="AR37" s="142" t="s">
        <v>94</v>
      </c>
      <c r="AS37" s="139"/>
    </row>
    <row r="38" spans="1:45" s="150" customFormat="1" ht="18.75" customHeight="1">
      <c r="A38" s="143"/>
      <c r="B38" s="145" t="s">
        <v>97</v>
      </c>
      <c r="C38" s="286">
        <f t="shared" si="1"/>
        <v>72</v>
      </c>
      <c r="D38" s="287">
        <f t="shared" si="2"/>
        <v>44</v>
      </c>
      <c r="E38" s="287">
        <f t="shared" si="3"/>
        <v>28</v>
      </c>
      <c r="F38" s="287">
        <f t="shared" si="4"/>
        <v>3</v>
      </c>
      <c r="G38" s="158">
        <v>2</v>
      </c>
      <c r="H38" s="158">
        <v>1</v>
      </c>
      <c r="I38" s="287">
        <f>SUM(J38:K38)</f>
        <v>0</v>
      </c>
      <c r="J38" s="158">
        <v>0</v>
      </c>
      <c r="K38" s="158">
        <v>0</v>
      </c>
      <c r="L38" s="287">
        <f>SUM(M38:N38)</f>
        <v>3</v>
      </c>
      <c r="M38" s="158">
        <v>3</v>
      </c>
      <c r="N38" s="158">
        <v>0</v>
      </c>
      <c r="O38" s="287">
        <f>SUM(P38:Q38)</f>
        <v>2</v>
      </c>
      <c r="P38" s="158">
        <v>2</v>
      </c>
      <c r="Q38" s="158">
        <v>0</v>
      </c>
      <c r="R38" s="287">
        <f>SUM(S38:T38)</f>
        <v>0</v>
      </c>
      <c r="S38" s="158">
        <v>0</v>
      </c>
      <c r="T38" s="158">
        <v>0</v>
      </c>
      <c r="U38" s="287">
        <f>SUM(V38:W38)</f>
        <v>57</v>
      </c>
      <c r="V38" s="158">
        <v>35</v>
      </c>
      <c r="W38" s="158">
        <v>22</v>
      </c>
      <c r="X38" s="287">
        <f>SUM(Y38:Z38)</f>
        <v>0</v>
      </c>
      <c r="Y38" s="158">
        <v>0</v>
      </c>
      <c r="Z38" s="158">
        <v>0</v>
      </c>
      <c r="AA38" s="287">
        <f>SUM(AB38:AC38)</f>
        <v>3</v>
      </c>
      <c r="AB38" s="158">
        <v>0</v>
      </c>
      <c r="AC38" s="158">
        <v>3</v>
      </c>
      <c r="AD38" s="287">
        <f>SUM(AE38:AF38)</f>
        <v>0</v>
      </c>
      <c r="AE38" s="158">
        <v>0</v>
      </c>
      <c r="AF38" s="158">
        <v>0</v>
      </c>
      <c r="AG38" s="287">
        <f>SUM(AH38:AI38)</f>
        <v>0</v>
      </c>
      <c r="AH38" s="158">
        <v>0</v>
      </c>
      <c r="AI38" s="158">
        <v>0</v>
      </c>
      <c r="AJ38" s="287">
        <f>SUM(AK38:AL38)</f>
        <v>4</v>
      </c>
      <c r="AK38" s="158">
        <v>2</v>
      </c>
      <c r="AL38" s="158">
        <v>2</v>
      </c>
      <c r="AM38" s="158">
        <v>0</v>
      </c>
      <c r="AN38" s="158">
        <v>2</v>
      </c>
      <c r="AO38" s="158">
        <f t="shared" si="6"/>
        <v>7</v>
      </c>
      <c r="AP38" s="158">
        <v>3</v>
      </c>
      <c r="AQ38" s="158">
        <v>4</v>
      </c>
      <c r="AR38" s="142" t="s">
        <v>96</v>
      </c>
      <c r="AS38" s="139"/>
    </row>
    <row r="39" spans="1:45" s="150" customFormat="1" ht="18.75" customHeight="1">
      <c r="A39" s="143"/>
      <c r="B39" s="145" t="s">
        <v>99</v>
      </c>
      <c r="C39" s="286">
        <f t="shared" si="1"/>
        <v>34</v>
      </c>
      <c r="D39" s="287">
        <f t="shared" si="2"/>
        <v>17</v>
      </c>
      <c r="E39" s="287">
        <f t="shared" si="3"/>
        <v>17</v>
      </c>
      <c r="F39" s="287">
        <f t="shared" si="4"/>
        <v>2</v>
      </c>
      <c r="G39" s="158">
        <v>1</v>
      </c>
      <c r="H39" s="158">
        <v>1</v>
      </c>
      <c r="I39" s="287">
        <f>SUM(J39:K39)</f>
        <v>0</v>
      </c>
      <c r="J39" s="158">
        <v>0</v>
      </c>
      <c r="K39" s="158">
        <v>0</v>
      </c>
      <c r="L39" s="287">
        <f>SUM(M39:N39)</f>
        <v>2</v>
      </c>
      <c r="M39" s="158">
        <v>2</v>
      </c>
      <c r="N39" s="158">
        <v>0</v>
      </c>
      <c r="O39" s="287">
        <f>SUM(P39:Q39)</f>
        <v>1</v>
      </c>
      <c r="P39" s="158">
        <v>1</v>
      </c>
      <c r="Q39" s="158">
        <v>0</v>
      </c>
      <c r="R39" s="287">
        <f>SUM(S39:T39)</f>
        <v>0</v>
      </c>
      <c r="S39" s="158">
        <v>0</v>
      </c>
      <c r="T39" s="158">
        <v>0</v>
      </c>
      <c r="U39" s="287">
        <f>SUM(V39:W39)</f>
        <v>22</v>
      </c>
      <c r="V39" s="158">
        <v>11</v>
      </c>
      <c r="W39" s="158">
        <v>11</v>
      </c>
      <c r="X39" s="287">
        <f>SUM(Y39:Z39)</f>
        <v>0</v>
      </c>
      <c r="Y39" s="158">
        <v>0</v>
      </c>
      <c r="Z39" s="158">
        <v>0</v>
      </c>
      <c r="AA39" s="287">
        <f>SUM(AB39:AC39)</f>
        <v>3</v>
      </c>
      <c r="AB39" s="158">
        <v>0</v>
      </c>
      <c r="AC39" s="158">
        <v>3</v>
      </c>
      <c r="AD39" s="287">
        <f>SUM(AE39:AF39)</f>
        <v>0</v>
      </c>
      <c r="AE39" s="158">
        <v>0</v>
      </c>
      <c r="AF39" s="158">
        <v>0</v>
      </c>
      <c r="AG39" s="287">
        <f>SUM(AH39:AI39)</f>
        <v>1</v>
      </c>
      <c r="AH39" s="158">
        <v>0</v>
      </c>
      <c r="AI39" s="158">
        <v>1</v>
      </c>
      <c r="AJ39" s="287">
        <f>SUM(AK39:AL39)</f>
        <v>3</v>
      </c>
      <c r="AK39" s="158">
        <v>2</v>
      </c>
      <c r="AL39" s="158">
        <v>1</v>
      </c>
      <c r="AM39" s="158">
        <v>0</v>
      </c>
      <c r="AN39" s="158">
        <v>2</v>
      </c>
      <c r="AO39" s="158">
        <f t="shared" si="6"/>
        <v>4</v>
      </c>
      <c r="AP39" s="158">
        <v>1</v>
      </c>
      <c r="AQ39" s="158">
        <v>3</v>
      </c>
      <c r="AR39" s="142" t="s">
        <v>98</v>
      </c>
      <c r="AS39" s="139"/>
    </row>
    <row r="40" spans="1:45" s="148" customFormat="1" ht="21" customHeight="1">
      <c r="A40" s="321" t="s">
        <v>167</v>
      </c>
      <c r="B40" s="322"/>
      <c r="C40" s="284">
        <f t="shared" si="1"/>
        <v>24</v>
      </c>
      <c r="D40" s="285">
        <f t="shared" si="2"/>
        <v>18</v>
      </c>
      <c r="E40" s="285">
        <f t="shared" si="3"/>
        <v>6</v>
      </c>
      <c r="F40" s="285">
        <f t="shared" si="4"/>
        <v>1</v>
      </c>
      <c r="G40" s="285">
        <f aca="true" t="shared" si="19" ref="G40:AQ40">G41</f>
        <v>1</v>
      </c>
      <c r="H40" s="285">
        <f t="shared" si="19"/>
        <v>0</v>
      </c>
      <c r="I40" s="285">
        <f>J40+K40</f>
        <v>0</v>
      </c>
      <c r="J40" s="285">
        <f t="shared" si="19"/>
        <v>0</v>
      </c>
      <c r="K40" s="285">
        <f t="shared" si="19"/>
        <v>0</v>
      </c>
      <c r="L40" s="285">
        <f>M40+N40</f>
        <v>1</v>
      </c>
      <c r="M40" s="285">
        <f t="shared" si="19"/>
        <v>1</v>
      </c>
      <c r="N40" s="285">
        <f t="shared" si="19"/>
        <v>0</v>
      </c>
      <c r="O40" s="285">
        <f>P40+Q40</f>
        <v>2</v>
      </c>
      <c r="P40" s="285">
        <f t="shared" si="19"/>
        <v>2</v>
      </c>
      <c r="Q40" s="285">
        <f t="shared" si="19"/>
        <v>0</v>
      </c>
      <c r="R40" s="285">
        <f>S40+T40</f>
        <v>0</v>
      </c>
      <c r="S40" s="285">
        <f t="shared" si="19"/>
        <v>0</v>
      </c>
      <c r="T40" s="285">
        <f t="shared" si="19"/>
        <v>0</v>
      </c>
      <c r="U40" s="285">
        <f>V40+W40</f>
        <v>16</v>
      </c>
      <c r="V40" s="285">
        <f t="shared" si="19"/>
        <v>11</v>
      </c>
      <c r="W40" s="285">
        <f t="shared" si="19"/>
        <v>5</v>
      </c>
      <c r="X40" s="285">
        <f>Y40+Z40</f>
        <v>0</v>
      </c>
      <c r="Y40" s="285">
        <f t="shared" si="19"/>
        <v>0</v>
      </c>
      <c r="Z40" s="285">
        <f t="shared" si="19"/>
        <v>0</v>
      </c>
      <c r="AA40" s="285">
        <f>AB40+AC40</f>
        <v>1</v>
      </c>
      <c r="AB40" s="285">
        <f t="shared" si="19"/>
        <v>0</v>
      </c>
      <c r="AC40" s="285">
        <f t="shared" si="19"/>
        <v>1</v>
      </c>
      <c r="AD40" s="285">
        <f>AE40+AF40</f>
        <v>0</v>
      </c>
      <c r="AE40" s="285">
        <f t="shared" si="19"/>
        <v>0</v>
      </c>
      <c r="AF40" s="285">
        <f t="shared" si="19"/>
        <v>0</v>
      </c>
      <c r="AG40" s="285">
        <f>AH40+AI40</f>
        <v>0</v>
      </c>
      <c r="AH40" s="285">
        <f t="shared" si="19"/>
        <v>0</v>
      </c>
      <c r="AI40" s="285">
        <f t="shared" si="19"/>
        <v>0</v>
      </c>
      <c r="AJ40" s="285">
        <f>AK40+AL40</f>
        <v>3</v>
      </c>
      <c r="AK40" s="285">
        <f t="shared" si="19"/>
        <v>3</v>
      </c>
      <c r="AL40" s="285">
        <f t="shared" si="19"/>
        <v>0</v>
      </c>
      <c r="AM40" s="285">
        <f t="shared" si="19"/>
        <v>0</v>
      </c>
      <c r="AN40" s="285">
        <f t="shared" si="19"/>
        <v>0</v>
      </c>
      <c r="AO40" s="288">
        <f t="shared" si="6"/>
        <v>1</v>
      </c>
      <c r="AP40" s="285">
        <f t="shared" si="19"/>
        <v>1</v>
      </c>
      <c r="AQ40" s="285">
        <f t="shared" si="19"/>
        <v>0</v>
      </c>
      <c r="AR40" s="344" t="s">
        <v>77</v>
      </c>
      <c r="AS40" s="376"/>
    </row>
    <row r="41" spans="1:45" s="150" customFormat="1" ht="18.75" customHeight="1">
      <c r="A41" s="143"/>
      <c r="B41" s="145" t="s">
        <v>78</v>
      </c>
      <c r="C41" s="286">
        <f t="shared" si="1"/>
        <v>24</v>
      </c>
      <c r="D41" s="287">
        <f t="shared" si="2"/>
        <v>18</v>
      </c>
      <c r="E41" s="287">
        <f t="shared" si="3"/>
        <v>6</v>
      </c>
      <c r="F41" s="287">
        <f t="shared" si="4"/>
        <v>1</v>
      </c>
      <c r="G41" s="158">
        <v>1</v>
      </c>
      <c r="H41" s="158">
        <v>0</v>
      </c>
      <c r="I41" s="287">
        <f>SUM(J41:K41)</f>
        <v>0</v>
      </c>
      <c r="J41" s="158">
        <v>0</v>
      </c>
      <c r="K41" s="158">
        <v>0</v>
      </c>
      <c r="L41" s="287">
        <f>SUM(M41:N41)</f>
        <v>1</v>
      </c>
      <c r="M41" s="158">
        <v>1</v>
      </c>
      <c r="N41" s="158">
        <v>0</v>
      </c>
      <c r="O41" s="287">
        <f>SUM(P41:Q41)</f>
        <v>2</v>
      </c>
      <c r="P41" s="158">
        <v>2</v>
      </c>
      <c r="Q41" s="158">
        <v>0</v>
      </c>
      <c r="R41" s="287">
        <f>SUM(S41:T41)</f>
        <v>0</v>
      </c>
      <c r="S41" s="158">
        <v>0</v>
      </c>
      <c r="T41" s="158">
        <v>0</v>
      </c>
      <c r="U41" s="287">
        <f>SUM(V41:W41)</f>
        <v>16</v>
      </c>
      <c r="V41" s="158">
        <v>11</v>
      </c>
      <c r="W41" s="158">
        <v>5</v>
      </c>
      <c r="X41" s="287">
        <f>SUM(Y41:Z41)</f>
        <v>0</v>
      </c>
      <c r="Y41" s="158">
        <v>0</v>
      </c>
      <c r="Z41" s="158">
        <v>0</v>
      </c>
      <c r="AA41" s="287">
        <f>SUM(AB41:AC41)</f>
        <v>1</v>
      </c>
      <c r="AB41" s="158">
        <v>0</v>
      </c>
      <c r="AC41" s="158">
        <v>1</v>
      </c>
      <c r="AD41" s="287">
        <f>SUM(AE41:AF41)</f>
        <v>0</v>
      </c>
      <c r="AE41" s="158">
        <v>0</v>
      </c>
      <c r="AF41" s="158">
        <v>0</v>
      </c>
      <c r="AG41" s="287">
        <f>SUM(AH41:AI41)</f>
        <v>0</v>
      </c>
      <c r="AH41" s="158">
        <v>0</v>
      </c>
      <c r="AI41" s="158">
        <v>0</v>
      </c>
      <c r="AJ41" s="287">
        <f>SUM(AK41:AL41)</f>
        <v>3</v>
      </c>
      <c r="AK41" s="158">
        <v>3</v>
      </c>
      <c r="AL41" s="158">
        <v>0</v>
      </c>
      <c r="AM41" s="158">
        <v>0</v>
      </c>
      <c r="AN41" s="158">
        <v>0</v>
      </c>
      <c r="AO41" s="158">
        <f t="shared" si="6"/>
        <v>1</v>
      </c>
      <c r="AP41" s="158">
        <v>1</v>
      </c>
      <c r="AQ41" s="158">
        <v>0</v>
      </c>
      <c r="AR41" s="142" t="s">
        <v>78</v>
      </c>
      <c r="AS41" s="139"/>
    </row>
    <row r="42" spans="1:45" s="148" customFormat="1" ht="21" customHeight="1">
      <c r="A42" s="321" t="s">
        <v>168</v>
      </c>
      <c r="B42" s="322"/>
      <c r="C42" s="284">
        <f t="shared" si="1"/>
        <v>110</v>
      </c>
      <c r="D42" s="285">
        <f t="shared" si="2"/>
        <v>64</v>
      </c>
      <c r="E42" s="285">
        <f t="shared" si="3"/>
        <v>46</v>
      </c>
      <c r="F42" s="285">
        <f t="shared" si="4"/>
        <v>5</v>
      </c>
      <c r="G42" s="285">
        <f aca="true" t="shared" si="20" ref="G42:AQ42">SUM(G43:G44)</f>
        <v>5</v>
      </c>
      <c r="H42" s="285">
        <f t="shared" si="20"/>
        <v>0</v>
      </c>
      <c r="I42" s="285">
        <f>J42+K42</f>
        <v>0</v>
      </c>
      <c r="J42" s="285">
        <f t="shared" si="20"/>
        <v>0</v>
      </c>
      <c r="K42" s="285">
        <f t="shared" si="20"/>
        <v>0</v>
      </c>
      <c r="L42" s="285">
        <f>M42+N42</f>
        <v>5</v>
      </c>
      <c r="M42" s="285">
        <f t="shared" si="20"/>
        <v>5</v>
      </c>
      <c r="N42" s="285">
        <f t="shared" si="20"/>
        <v>0</v>
      </c>
      <c r="O42" s="285">
        <f>P42+Q42</f>
        <v>5</v>
      </c>
      <c r="P42" s="285">
        <f t="shared" si="20"/>
        <v>5</v>
      </c>
      <c r="Q42" s="285">
        <f t="shared" si="20"/>
        <v>0</v>
      </c>
      <c r="R42" s="285">
        <f>S42+T42</f>
        <v>0</v>
      </c>
      <c r="S42" s="285">
        <f t="shared" si="20"/>
        <v>0</v>
      </c>
      <c r="T42" s="285">
        <f t="shared" si="20"/>
        <v>0</v>
      </c>
      <c r="U42" s="285">
        <f>V42+W42</f>
        <v>78</v>
      </c>
      <c r="V42" s="285">
        <f t="shared" si="20"/>
        <v>42</v>
      </c>
      <c r="W42" s="285">
        <f t="shared" si="20"/>
        <v>36</v>
      </c>
      <c r="X42" s="285">
        <f>Y42+Z42</f>
        <v>0</v>
      </c>
      <c r="Y42" s="285">
        <f t="shared" si="20"/>
        <v>0</v>
      </c>
      <c r="Z42" s="285">
        <f t="shared" si="20"/>
        <v>0</v>
      </c>
      <c r="AA42" s="285">
        <f>AB42+AC42</f>
        <v>5</v>
      </c>
      <c r="AB42" s="285">
        <f t="shared" si="20"/>
        <v>0</v>
      </c>
      <c r="AC42" s="285">
        <f t="shared" si="20"/>
        <v>5</v>
      </c>
      <c r="AD42" s="285">
        <f>AE42+AF42</f>
        <v>0</v>
      </c>
      <c r="AE42" s="285">
        <f t="shared" si="20"/>
        <v>0</v>
      </c>
      <c r="AF42" s="285">
        <f t="shared" si="20"/>
        <v>0</v>
      </c>
      <c r="AG42" s="285">
        <f>AH42+AI42</f>
        <v>1</v>
      </c>
      <c r="AH42" s="285">
        <f t="shared" si="20"/>
        <v>0</v>
      </c>
      <c r="AI42" s="285">
        <f t="shared" si="20"/>
        <v>1</v>
      </c>
      <c r="AJ42" s="285">
        <f>AK42+AL42</f>
        <v>11</v>
      </c>
      <c r="AK42" s="285">
        <f t="shared" si="20"/>
        <v>7</v>
      </c>
      <c r="AL42" s="285">
        <f t="shared" si="20"/>
        <v>4</v>
      </c>
      <c r="AM42" s="285">
        <f t="shared" si="20"/>
        <v>0</v>
      </c>
      <c r="AN42" s="285">
        <f t="shared" si="20"/>
        <v>5</v>
      </c>
      <c r="AO42" s="288">
        <f t="shared" si="6"/>
        <v>1</v>
      </c>
      <c r="AP42" s="285">
        <f t="shared" si="20"/>
        <v>1</v>
      </c>
      <c r="AQ42" s="285">
        <f t="shared" si="20"/>
        <v>0</v>
      </c>
      <c r="AR42" s="338" t="s">
        <v>168</v>
      </c>
      <c r="AS42" s="372"/>
    </row>
    <row r="43" spans="1:45" s="150" customFormat="1" ht="18.75" customHeight="1">
      <c r="A43" s="143"/>
      <c r="B43" s="145" t="s">
        <v>79</v>
      </c>
      <c r="C43" s="286">
        <f t="shared" si="1"/>
        <v>85</v>
      </c>
      <c r="D43" s="287">
        <f t="shared" si="2"/>
        <v>49</v>
      </c>
      <c r="E43" s="287">
        <f t="shared" si="3"/>
        <v>36</v>
      </c>
      <c r="F43" s="287">
        <f t="shared" si="4"/>
        <v>4</v>
      </c>
      <c r="G43" s="158">
        <v>4</v>
      </c>
      <c r="H43" s="158">
        <v>0</v>
      </c>
      <c r="I43" s="287">
        <f>SUM(J43:K43)</f>
        <v>0</v>
      </c>
      <c r="J43" s="158">
        <v>0</v>
      </c>
      <c r="K43" s="158">
        <v>0</v>
      </c>
      <c r="L43" s="287">
        <f>SUM(M43:N43)</f>
        <v>4</v>
      </c>
      <c r="M43" s="158">
        <v>4</v>
      </c>
      <c r="N43" s="158">
        <v>0</v>
      </c>
      <c r="O43" s="287">
        <f>SUM(P43:Q43)</f>
        <v>4</v>
      </c>
      <c r="P43" s="158">
        <v>4</v>
      </c>
      <c r="Q43" s="158">
        <v>0</v>
      </c>
      <c r="R43" s="287">
        <f>SUM(S43:T43)</f>
        <v>0</v>
      </c>
      <c r="S43" s="158">
        <v>0</v>
      </c>
      <c r="T43" s="158">
        <v>0</v>
      </c>
      <c r="U43" s="287">
        <f>SUM(V43:W43)</f>
        <v>61</v>
      </c>
      <c r="V43" s="158">
        <v>31</v>
      </c>
      <c r="W43" s="158">
        <v>30</v>
      </c>
      <c r="X43" s="287">
        <f>SUM(Y43:Z43)</f>
        <v>0</v>
      </c>
      <c r="Y43" s="158">
        <v>0</v>
      </c>
      <c r="Z43" s="158">
        <v>0</v>
      </c>
      <c r="AA43" s="287">
        <f>SUM(AB43:AC43)</f>
        <v>4</v>
      </c>
      <c r="AB43" s="158">
        <v>0</v>
      </c>
      <c r="AC43" s="158">
        <v>4</v>
      </c>
      <c r="AD43" s="287">
        <f>SUM(AE43:AF43)</f>
        <v>0</v>
      </c>
      <c r="AE43" s="158">
        <v>0</v>
      </c>
      <c r="AF43" s="158">
        <v>0</v>
      </c>
      <c r="AG43" s="287">
        <f>SUM(AH43:AI43)</f>
        <v>0</v>
      </c>
      <c r="AH43" s="158">
        <v>0</v>
      </c>
      <c r="AI43" s="158">
        <v>0</v>
      </c>
      <c r="AJ43" s="287">
        <f>SUM(AK43:AL43)</f>
        <v>8</v>
      </c>
      <c r="AK43" s="158">
        <v>6</v>
      </c>
      <c r="AL43" s="158">
        <v>2</v>
      </c>
      <c r="AM43" s="158">
        <v>0</v>
      </c>
      <c r="AN43" s="158">
        <v>4</v>
      </c>
      <c r="AO43" s="158">
        <f t="shared" si="6"/>
        <v>1</v>
      </c>
      <c r="AP43" s="158">
        <v>1</v>
      </c>
      <c r="AQ43" s="158">
        <v>0</v>
      </c>
      <c r="AR43" s="142" t="s">
        <v>79</v>
      </c>
      <c r="AS43" s="139"/>
    </row>
    <row r="44" spans="1:45" s="150" customFormat="1" ht="18.75" customHeight="1">
      <c r="A44" s="143"/>
      <c r="B44" s="145" t="s">
        <v>80</v>
      </c>
      <c r="C44" s="286">
        <f t="shared" si="1"/>
        <v>25</v>
      </c>
      <c r="D44" s="287">
        <f t="shared" si="2"/>
        <v>15</v>
      </c>
      <c r="E44" s="287">
        <f t="shared" si="3"/>
        <v>10</v>
      </c>
      <c r="F44" s="287">
        <f t="shared" si="4"/>
        <v>1</v>
      </c>
      <c r="G44" s="158">
        <v>1</v>
      </c>
      <c r="H44" s="158">
        <v>0</v>
      </c>
      <c r="I44" s="287">
        <f>SUM(J44:K44)</f>
        <v>0</v>
      </c>
      <c r="J44" s="158">
        <v>0</v>
      </c>
      <c r="K44" s="158">
        <v>0</v>
      </c>
      <c r="L44" s="287">
        <f>SUM(M44:N44)</f>
        <v>1</v>
      </c>
      <c r="M44" s="158">
        <v>1</v>
      </c>
      <c r="N44" s="158">
        <v>0</v>
      </c>
      <c r="O44" s="287">
        <f>SUM(P44:Q44)</f>
        <v>1</v>
      </c>
      <c r="P44" s="158">
        <v>1</v>
      </c>
      <c r="Q44" s="158">
        <v>0</v>
      </c>
      <c r="R44" s="287">
        <f>SUM(S44:T44)</f>
        <v>0</v>
      </c>
      <c r="S44" s="158">
        <v>0</v>
      </c>
      <c r="T44" s="158">
        <v>0</v>
      </c>
      <c r="U44" s="287">
        <f>SUM(V44:W44)</f>
        <v>17</v>
      </c>
      <c r="V44" s="158">
        <v>11</v>
      </c>
      <c r="W44" s="158">
        <v>6</v>
      </c>
      <c r="X44" s="287">
        <f>SUM(Y44:Z44)</f>
        <v>0</v>
      </c>
      <c r="Y44" s="158">
        <v>0</v>
      </c>
      <c r="Z44" s="158">
        <v>0</v>
      </c>
      <c r="AA44" s="287">
        <f>SUM(AB44:AC44)</f>
        <v>1</v>
      </c>
      <c r="AB44" s="158">
        <v>0</v>
      </c>
      <c r="AC44" s="158">
        <v>1</v>
      </c>
      <c r="AD44" s="287">
        <f>SUM(AE44:AF44)</f>
        <v>0</v>
      </c>
      <c r="AE44" s="158">
        <v>0</v>
      </c>
      <c r="AF44" s="158">
        <v>0</v>
      </c>
      <c r="AG44" s="287">
        <f>SUM(AH44:AI44)</f>
        <v>1</v>
      </c>
      <c r="AH44" s="158">
        <v>0</v>
      </c>
      <c r="AI44" s="158">
        <v>1</v>
      </c>
      <c r="AJ44" s="287">
        <f>SUM(AK44:AL44)</f>
        <v>3</v>
      </c>
      <c r="AK44" s="158">
        <v>1</v>
      </c>
      <c r="AL44" s="158">
        <v>2</v>
      </c>
      <c r="AM44" s="158">
        <v>0</v>
      </c>
      <c r="AN44" s="158">
        <v>1</v>
      </c>
      <c r="AO44" s="158">
        <f t="shared" si="6"/>
        <v>0</v>
      </c>
      <c r="AP44" s="158">
        <v>0</v>
      </c>
      <c r="AQ44" s="158">
        <v>0</v>
      </c>
      <c r="AR44" s="142" t="s">
        <v>80</v>
      </c>
      <c r="AS44" s="139"/>
    </row>
    <row r="45" spans="1:45" s="148" customFormat="1" ht="21.75" customHeight="1">
      <c r="A45" s="321" t="s">
        <v>169</v>
      </c>
      <c r="B45" s="322"/>
      <c r="C45" s="284">
        <f t="shared" si="1"/>
        <v>154</v>
      </c>
      <c r="D45" s="285">
        <f t="shared" si="2"/>
        <v>83</v>
      </c>
      <c r="E45" s="285">
        <f t="shared" si="3"/>
        <v>71</v>
      </c>
      <c r="F45" s="285">
        <f t="shared" si="4"/>
        <v>7</v>
      </c>
      <c r="G45" s="285">
        <f aca="true" t="shared" si="21" ref="G45:AQ45">SUM(G46:G48)</f>
        <v>7</v>
      </c>
      <c r="H45" s="285">
        <f t="shared" si="21"/>
        <v>0</v>
      </c>
      <c r="I45" s="285">
        <f>J45+K45</f>
        <v>0</v>
      </c>
      <c r="J45" s="285">
        <f t="shared" si="21"/>
        <v>0</v>
      </c>
      <c r="K45" s="285">
        <f t="shared" si="21"/>
        <v>0</v>
      </c>
      <c r="L45" s="285">
        <f>M45+N45</f>
        <v>6</v>
      </c>
      <c r="M45" s="285">
        <f t="shared" si="21"/>
        <v>6</v>
      </c>
      <c r="N45" s="285">
        <f t="shared" si="21"/>
        <v>0</v>
      </c>
      <c r="O45" s="285">
        <f>P45+Q45</f>
        <v>7</v>
      </c>
      <c r="P45" s="285">
        <f t="shared" si="21"/>
        <v>7</v>
      </c>
      <c r="Q45" s="285">
        <f t="shared" si="21"/>
        <v>0</v>
      </c>
      <c r="R45" s="285">
        <f>S45+T45</f>
        <v>0</v>
      </c>
      <c r="S45" s="285">
        <f t="shared" si="21"/>
        <v>0</v>
      </c>
      <c r="T45" s="285">
        <f t="shared" si="21"/>
        <v>0</v>
      </c>
      <c r="U45" s="285">
        <f>V45+W45</f>
        <v>116</v>
      </c>
      <c r="V45" s="285">
        <f t="shared" si="21"/>
        <v>56</v>
      </c>
      <c r="W45" s="285">
        <f t="shared" si="21"/>
        <v>60</v>
      </c>
      <c r="X45" s="285">
        <f>Y45+Z45</f>
        <v>0</v>
      </c>
      <c r="Y45" s="285">
        <f t="shared" si="21"/>
        <v>0</v>
      </c>
      <c r="Z45" s="285">
        <f t="shared" si="21"/>
        <v>0</v>
      </c>
      <c r="AA45" s="285">
        <f>AB45+AC45</f>
        <v>6</v>
      </c>
      <c r="AB45" s="285">
        <f t="shared" si="21"/>
        <v>0</v>
      </c>
      <c r="AC45" s="285">
        <f t="shared" si="21"/>
        <v>6</v>
      </c>
      <c r="AD45" s="285">
        <f>AE45+AF45</f>
        <v>0</v>
      </c>
      <c r="AE45" s="285">
        <f t="shared" si="21"/>
        <v>0</v>
      </c>
      <c r="AF45" s="285">
        <f t="shared" si="21"/>
        <v>0</v>
      </c>
      <c r="AG45" s="285">
        <f>AH45+AI45</f>
        <v>0</v>
      </c>
      <c r="AH45" s="285">
        <f t="shared" si="21"/>
        <v>0</v>
      </c>
      <c r="AI45" s="285">
        <f t="shared" si="21"/>
        <v>0</v>
      </c>
      <c r="AJ45" s="285">
        <f>AK45+AL45</f>
        <v>12</v>
      </c>
      <c r="AK45" s="285">
        <f t="shared" si="21"/>
        <v>7</v>
      </c>
      <c r="AL45" s="285">
        <f t="shared" si="21"/>
        <v>5</v>
      </c>
      <c r="AM45" s="285">
        <f t="shared" si="21"/>
        <v>0</v>
      </c>
      <c r="AN45" s="285">
        <f t="shared" si="21"/>
        <v>4</v>
      </c>
      <c r="AO45" s="288">
        <f t="shared" si="6"/>
        <v>0</v>
      </c>
      <c r="AP45" s="285">
        <f t="shared" si="21"/>
        <v>0</v>
      </c>
      <c r="AQ45" s="285">
        <f t="shared" si="21"/>
        <v>0</v>
      </c>
      <c r="AR45" s="338" t="s">
        <v>169</v>
      </c>
      <c r="AS45" s="372"/>
    </row>
    <row r="46" spans="1:45" s="150" customFormat="1" ht="18.75" customHeight="1">
      <c r="A46" s="143"/>
      <c r="B46" s="145" t="s">
        <v>81</v>
      </c>
      <c r="C46" s="286">
        <f t="shared" si="1"/>
        <v>21</v>
      </c>
      <c r="D46" s="287">
        <f t="shared" si="2"/>
        <v>12</v>
      </c>
      <c r="E46" s="287">
        <f t="shared" si="3"/>
        <v>9</v>
      </c>
      <c r="F46" s="287">
        <f t="shared" si="4"/>
        <v>1</v>
      </c>
      <c r="G46" s="158">
        <v>1</v>
      </c>
      <c r="H46" s="158">
        <v>0</v>
      </c>
      <c r="I46" s="287">
        <f>SUM(J46:K46)</f>
        <v>0</v>
      </c>
      <c r="J46" s="158">
        <v>0</v>
      </c>
      <c r="K46" s="158">
        <v>0</v>
      </c>
      <c r="L46" s="287">
        <f>SUM(M46:N46)</f>
        <v>1</v>
      </c>
      <c r="M46" s="158">
        <v>1</v>
      </c>
      <c r="N46" s="158">
        <v>0</v>
      </c>
      <c r="O46" s="287">
        <f>SUM(P46:Q46)</f>
        <v>1</v>
      </c>
      <c r="P46" s="158">
        <v>1</v>
      </c>
      <c r="Q46" s="158">
        <v>0</v>
      </c>
      <c r="R46" s="287">
        <f>SUM(S46:T46)</f>
        <v>0</v>
      </c>
      <c r="S46" s="158">
        <v>0</v>
      </c>
      <c r="T46" s="158">
        <v>0</v>
      </c>
      <c r="U46" s="287">
        <f>SUM(V46:W46)</f>
        <v>17</v>
      </c>
      <c r="V46" s="158">
        <v>9</v>
      </c>
      <c r="W46" s="158">
        <v>8</v>
      </c>
      <c r="X46" s="287">
        <f>SUM(Y46:Z46)</f>
        <v>0</v>
      </c>
      <c r="Y46" s="158">
        <v>0</v>
      </c>
      <c r="Z46" s="158">
        <v>0</v>
      </c>
      <c r="AA46" s="287">
        <f>SUM(AB46:AC46)</f>
        <v>1</v>
      </c>
      <c r="AB46" s="158">
        <v>0</v>
      </c>
      <c r="AC46" s="158">
        <v>1</v>
      </c>
      <c r="AD46" s="287">
        <f>SUM(AE46:AF46)</f>
        <v>0</v>
      </c>
      <c r="AE46" s="158">
        <v>0</v>
      </c>
      <c r="AF46" s="158">
        <v>0</v>
      </c>
      <c r="AG46" s="287">
        <f>SUM(AH46:AI46)</f>
        <v>0</v>
      </c>
      <c r="AH46" s="158">
        <v>0</v>
      </c>
      <c r="AI46" s="158">
        <v>0</v>
      </c>
      <c r="AJ46" s="287">
        <f>SUM(AK46:AL46)</f>
        <v>0</v>
      </c>
      <c r="AK46" s="158">
        <v>0</v>
      </c>
      <c r="AL46" s="158">
        <v>0</v>
      </c>
      <c r="AM46" s="158">
        <v>0</v>
      </c>
      <c r="AN46" s="158">
        <v>0</v>
      </c>
      <c r="AO46" s="158">
        <f t="shared" si="6"/>
        <v>0</v>
      </c>
      <c r="AP46" s="158">
        <v>0</v>
      </c>
      <c r="AQ46" s="158">
        <v>0</v>
      </c>
      <c r="AR46" s="142" t="s">
        <v>81</v>
      </c>
      <c r="AS46" s="139"/>
    </row>
    <row r="47" spans="1:45" s="150" customFormat="1" ht="18.75" customHeight="1">
      <c r="A47" s="143"/>
      <c r="B47" s="145" t="s">
        <v>82</v>
      </c>
      <c r="C47" s="286">
        <f t="shared" si="1"/>
        <v>43</v>
      </c>
      <c r="D47" s="287">
        <f t="shared" si="2"/>
        <v>23</v>
      </c>
      <c r="E47" s="287">
        <f t="shared" si="3"/>
        <v>20</v>
      </c>
      <c r="F47" s="287">
        <f t="shared" si="4"/>
        <v>2</v>
      </c>
      <c r="G47" s="158">
        <v>2</v>
      </c>
      <c r="H47" s="158">
        <v>0</v>
      </c>
      <c r="I47" s="287">
        <f>SUM(J47:K47)</f>
        <v>0</v>
      </c>
      <c r="J47" s="158">
        <v>0</v>
      </c>
      <c r="K47" s="158">
        <v>0</v>
      </c>
      <c r="L47" s="287">
        <f>SUM(M47:N47)</f>
        <v>2</v>
      </c>
      <c r="M47" s="158">
        <v>2</v>
      </c>
      <c r="N47" s="158">
        <v>0</v>
      </c>
      <c r="O47" s="287">
        <f>SUM(P47:Q47)</f>
        <v>2</v>
      </c>
      <c r="P47" s="158">
        <v>2</v>
      </c>
      <c r="Q47" s="158">
        <v>0</v>
      </c>
      <c r="R47" s="287">
        <f>SUM(S47:T47)</f>
        <v>0</v>
      </c>
      <c r="S47" s="158">
        <v>0</v>
      </c>
      <c r="T47" s="158">
        <v>0</v>
      </c>
      <c r="U47" s="287">
        <f>SUM(V47:W47)</f>
        <v>33</v>
      </c>
      <c r="V47" s="158">
        <v>15</v>
      </c>
      <c r="W47" s="158">
        <v>18</v>
      </c>
      <c r="X47" s="287">
        <f>SUM(Y47:Z47)</f>
        <v>0</v>
      </c>
      <c r="Y47" s="158">
        <v>0</v>
      </c>
      <c r="Z47" s="158">
        <v>0</v>
      </c>
      <c r="AA47" s="287">
        <f>SUM(AB47:AC47)</f>
        <v>2</v>
      </c>
      <c r="AB47" s="158">
        <v>0</v>
      </c>
      <c r="AC47" s="158">
        <v>2</v>
      </c>
      <c r="AD47" s="287">
        <f>SUM(AE47:AF47)</f>
        <v>0</v>
      </c>
      <c r="AE47" s="158">
        <v>0</v>
      </c>
      <c r="AF47" s="158">
        <v>0</v>
      </c>
      <c r="AG47" s="287">
        <f>SUM(AH47:AI47)</f>
        <v>0</v>
      </c>
      <c r="AH47" s="158">
        <v>0</v>
      </c>
      <c r="AI47" s="158">
        <v>0</v>
      </c>
      <c r="AJ47" s="287">
        <f>SUM(AK47:AL47)</f>
        <v>2</v>
      </c>
      <c r="AK47" s="158">
        <v>2</v>
      </c>
      <c r="AL47" s="158">
        <v>0</v>
      </c>
      <c r="AM47" s="158">
        <v>0</v>
      </c>
      <c r="AN47" s="158">
        <v>0</v>
      </c>
      <c r="AO47" s="158">
        <f t="shared" si="6"/>
        <v>0</v>
      </c>
      <c r="AP47" s="158">
        <v>0</v>
      </c>
      <c r="AQ47" s="158">
        <v>0</v>
      </c>
      <c r="AR47" s="142" t="s">
        <v>82</v>
      </c>
      <c r="AS47" s="139"/>
    </row>
    <row r="48" spans="1:45" s="150" customFormat="1" ht="18.75" customHeight="1">
      <c r="A48" s="143"/>
      <c r="B48" s="145" t="s">
        <v>83</v>
      </c>
      <c r="C48" s="286">
        <f t="shared" si="1"/>
        <v>90</v>
      </c>
      <c r="D48" s="287">
        <f t="shared" si="2"/>
        <v>48</v>
      </c>
      <c r="E48" s="287">
        <f t="shared" si="3"/>
        <v>42</v>
      </c>
      <c r="F48" s="287">
        <f t="shared" si="4"/>
        <v>4</v>
      </c>
      <c r="G48" s="158">
        <v>4</v>
      </c>
      <c r="H48" s="158">
        <v>0</v>
      </c>
      <c r="I48" s="287">
        <f>SUM(J48:K48)</f>
        <v>0</v>
      </c>
      <c r="J48" s="158">
        <v>0</v>
      </c>
      <c r="K48" s="158">
        <v>0</v>
      </c>
      <c r="L48" s="287">
        <f>SUM(M48:N48)</f>
        <v>3</v>
      </c>
      <c r="M48" s="158">
        <v>3</v>
      </c>
      <c r="N48" s="158">
        <v>0</v>
      </c>
      <c r="O48" s="287">
        <f>SUM(P48:Q48)</f>
        <v>4</v>
      </c>
      <c r="P48" s="158">
        <v>4</v>
      </c>
      <c r="Q48" s="158">
        <v>0</v>
      </c>
      <c r="R48" s="287">
        <f>SUM(S48:T48)</f>
        <v>0</v>
      </c>
      <c r="S48" s="158">
        <v>0</v>
      </c>
      <c r="T48" s="158">
        <v>0</v>
      </c>
      <c r="U48" s="287">
        <f>SUM(V48:W48)</f>
        <v>66</v>
      </c>
      <c r="V48" s="158">
        <v>32</v>
      </c>
      <c r="W48" s="158">
        <v>34</v>
      </c>
      <c r="X48" s="287">
        <f>SUM(Y48:Z48)</f>
        <v>0</v>
      </c>
      <c r="Y48" s="158">
        <v>0</v>
      </c>
      <c r="Z48" s="158">
        <v>0</v>
      </c>
      <c r="AA48" s="287">
        <f>SUM(AB48:AC48)</f>
        <v>3</v>
      </c>
      <c r="AB48" s="158">
        <v>0</v>
      </c>
      <c r="AC48" s="158">
        <v>3</v>
      </c>
      <c r="AD48" s="287">
        <f>SUM(AE48:AF48)</f>
        <v>0</v>
      </c>
      <c r="AE48" s="158">
        <v>0</v>
      </c>
      <c r="AF48" s="158">
        <v>0</v>
      </c>
      <c r="AG48" s="287">
        <f>SUM(AH48:AI48)</f>
        <v>0</v>
      </c>
      <c r="AH48" s="158">
        <v>0</v>
      </c>
      <c r="AI48" s="158">
        <v>0</v>
      </c>
      <c r="AJ48" s="287">
        <f>SUM(AK48:AL48)</f>
        <v>10</v>
      </c>
      <c r="AK48" s="158">
        <v>5</v>
      </c>
      <c r="AL48" s="158">
        <v>5</v>
      </c>
      <c r="AM48" s="158">
        <v>0</v>
      </c>
      <c r="AN48" s="158">
        <v>4</v>
      </c>
      <c r="AO48" s="158">
        <f t="shared" si="6"/>
        <v>0</v>
      </c>
      <c r="AP48" s="158">
        <v>0</v>
      </c>
      <c r="AQ48" s="158">
        <v>0</v>
      </c>
      <c r="AR48" s="142" t="s">
        <v>83</v>
      </c>
      <c r="AS48" s="139"/>
    </row>
    <row r="49" spans="1:45" s="148" customFormat="1" ht="21" customHeight="1">
      <c r="A49" s="321" t="s">
        <v>170</v>
      </c>
      <c r="B49" s="322"/>
      <c r="C49" s="284">
        <f t="shared" si="1"/>
        <v>94</v>
      </c>
      <c r="D49" s="285">
        <f t="shared" si="2"/>
        <v>56</v>
      </c>
      <c r="E49" s="285">
        <f t="shared" si="3"/>
        <v>38</v>
      </c>
      <c r="F49" s="285">
        <f t="shared" si="4"/>
        <v>4</v>
      </c>
      <c r="G49" s="285">
        <f>SUM(G50:G52)</f>
        <v>3</v>
      </c>
      <c r="H49" s="285">
        <f>SUM(H50:H52)</f>
        <v>1</v>
      </c>
      <c r="I49" s="285">
        <f>J49+K49</f>
        <v>0</v>
      </c>
      <c r="J49" s="285">
        <f>SUM(J50:J52)</f>
        <v>0</v>
      </c>
      <c r="K49" s="285">
        <f>SUM(K50:K52)</f>
        <v>0</v>
      </c>
      <c r="L49" s="285">
        <f>M49+N49</f>
        <v>4</v>
      </c>
      <c r="M49" s="285">
        <f>SUM(M50:M52)</f>
        <v>4</v>
      </c>
      <c r="N49" s="285">
        <f>SUM(N50:N52)</f>
        <v>0</v>
      </c>
      <c r="O49" s="285">
        <f>P49+Q49</f>
        <v>3</v>
      </c>
      <c r="P49" s="285">
        <f>SUM(P50:P52)</f>
        <v>2</v>
      </c>
      <c r="Q49" s="285">
        <f>SUM(Q50:Q52)</f>
        <v>1</v>
      </c>
      <c r="R49" s="285">
        <f>S49+T49</f>
        <v>0</v>
      </c>
      <c r="S49" s="285">
        <f>SUM(S50:S52)</f>
        <v>0</v>
      </c>
      <c r="T49" s="285">
        <f>SUM(T50:T52)</f>
        <v>0</v>
      </c>
      <c r="U49" s="285">
        <f>V49+W49</f>
        <v>70</v>
      </c>
      <c r="V49" s="285">
        <f>SUM(V50:V52)</f>
        <v>38</v>
      </c>
      <c r="W49" s="285">
        <f>SUM(W50:W52)</f>
        <v>32</v>
      </c>
      <c r="X49" s="285">
        <f>Y49+Z49</f>
        <v>0</v>
      </c>
      <c r="Y49" s="285">
        <f>SUM(Y50:Y52)</f>
        <v>0</v>
      </c>
      <c r="Z49" s="285">
        <f>SUM(Z50:Z52)</f>
        <v>0</v>
      </c>
      <c r="AA49" s="285">
        <f>AB49+AC49</f>
        <v>4</v>
      </c>
      <c r="AB49" s="285">
        <f>SUM(AB50:AB52)</f>
        <v>0</v>
      </c>
      <c r="AC49" s="285">
        <f>SUM(AC50:AC52)</f>
        <v>4</v>
      </c>
      <c r="AD49" s="285">
        <f>AE49+AF49</f>
        <v>0</v>
      </c>
      <c r="AE49" s="285">
        <f>SUM(AE50:AE52)</f>
        <v>0</v>
      </c>
      <c r="AF49" s="285">
        <f>SUM(AF50:AF52)</f>
        <v>0</v>
      </c>
      <c r="AG49" s="285">
        <f>AH49+AI49</f>
        <v>0</v>
      </c>
      <c r="AH49" s="285">
        <f>SUM(AH50:AH52)</f>
        <v>0</v>
      </c>
      <c r="AI49" s="285">
        <f>SUM(AI50:AI52)</f>
        <v>0</v>
      </c>
      <c r="AJ49" s="285">
        <f>AK49+AL49</f>
        <v>9</v>
      </c>
      <c r="AK49" s="285">
        <f>SUM(AK50:AK52)</f>
        <v>9</v>
      </c>
      <c r="AL49" s="285">
        <f>SUM(AL50:AL52)</f>
        <v>0</v>
      </c>
      <c r="AM49" s="285">
        <f>SUM(AM50:AM52)</f>
        <v>0</v>
      </c>
      <c r="AN49" s="285">
        <f>SUM(AN50:AN52)</f>
        <v>2</v>
      </c>
      <c r="AO49" s="288">
        <f t="shared" si="6"/>
        <v>3</v>
      </c>
      <c r="AP49" s="285">
        <f>SUM(AP50:AP52)</f>
        <v>1</v>
      </c>
      <c r="AQ49" s="285">
        <f>SUM(AQ50:AQ52)</f>
        <v>2</v>
      </c>
      <c r="AR49" s="338" t="s">
        <v>170</v>
      </c>
      <c r="AS49" s="372"/>
    </row>
    <row r="50" spans="1:45" s="150" customFormat="1" ht="18.75" customHeight="1">
      <c r="A50" s="143"/>
      <c r="B50" s="145" t="s">
        <v>84</v>
      </c>
      <c r="C50" s="286">
        <f t="shared" si="1"/>
        <v>56</v>
      </c>
      <c r="D50" s="287">
        <f t="shared" si="2"/>
        <v>32</v>
      </c>
      <c r="E50" s="287">
        <f t="shared" si="3"/>
        <v>24</v>
      </c>
      <c r="F50" s="287">
        <f t="shared" si="4"/>
        <v>2</v>
      </c>
      <c r="G50" s="158">
        <v>2</v>
      </c>
      <c r="H50" s="158">
        <v>0</v>
      </c>
      <c r="I50" s="287">
        <f>SUM(J50:K50)</f>
        <v>0</v>
      </c>
      <c r="J50" s="158">
        <v>0</v>
      </c>
      <c r="K50" s="158">
        <v>0</v>
      </c>
      <c r="L50" s="287">
        <f>SUM(M50:N50)</f>
        <v>2</v>
      </c>
      <c r="M50" s="158">
        <v>2</v>
      </c>
      <c r="N50" s="158">
        <v>0</v>
      </c>
      <c r="O50" s="287">
        <f>SUM(P50:Q50)</f>
        <v>1</v>
      </c>
      <c r="P50" s="158">
        <v>0</v>
      </c>
      <c r="Q50" s="158">
        <v>1</v>
      </c>
      <c r="R50" s="287">
        <f>SUM(S50:T50)</f>
        <v>0</v>
      </c>
      <c r="S50" s="158">
        <v>0</v>
      </c>
      <c r="T50" s="158">
        <v>0</v>
      </c>
      <c r="U50" s="287">
        <f>SUM(V50:W50)</f>
        <v>43</v>
      </c>
      <c r="V50" s="158">
        <v>22</v>
      </c>
      <c r="W50" s="158">
        <v>21</v>
      </c>
      <c r="X50" s="287">
        <f>SUM(Y50:Z50)</f>
        <v>0</v>
      </c>
      <c r="Y50" s="158">
        <v>0</v>
      </c>
      <c r="Z50" s="158">
        <v>0</v>
      </c>
      <c r="AA50" s="287">
        <f>SUM(AB50:AC50)</f>
        <v>2</v>
      </c>
      <c r="AB50" s="158">
        <v>0</v>
      </c>
      <c r="AC50" s="158">
        <v>2</v>
      </c>
      <c r="AD50" s="287">
        <f>SUM(AE50:AF50)</f>
        <v>0</v>
      </c>
      <c r="AE50" s="158">
        <v>0</v>
      </c>
      <c r="AF50" s="158">
        <v>0</v>
      </c>
      <c r="AG50" s="287">
        <f>SUM(AH50:AI50)</f>
        <v>0</v>
      </c>
      <c r="AH50" s="158">
        <v>0</v>
      </c>
      <c r="AI50" s="158">
        <v>0</v>
      </c>
      <c r="AJ50" s="287">
        <f>SUM(AK50:AL50)</f>
        <v>6</v>
      </c>
      <c r="AK50" s="158">
        <v>6</v>
      </c>
      <c r="AL50" s="158">
        <v>0</v>
      </c>
      <c r="AM50" s="158">
        <v>0</v>
      </c>
      <c r="AN50" s="158">
        <v>1</v>
      </c>
      <c r="AO50" s="158">
        <f t="shared" si="6"/>
        <v>0</v>
      </c>
      <c r="AP50" s="158">
        <v>0</v>
      </c>
      <c r="AQ50" s="158">
        <v>0</v>
      </c>
      <c r="AR50" s="142" t="s">
        <v>84</v>
      </c>
      <c r="AS50" s="139"/>
    </row>
    <row r="51" spans="1:45" s="150" customFormat="1" ht="18.75" customHeight="1">
      <c r="A51" s="143"/>
      <c r="B51" s="145" t="s">
        <v>85</v>
      </c>
      <c r="C51" s="286">
        <f t="shared" si="1"/>
        <v>19</v>
      </c>
      <c r="D51" s="287">
        <f t="shared" si="2"/>
        <v>10</v>
      </c>
      <c r="E51" s="287">
        <f t="shared" si="3"/>
        <v>9</v>
      </c>
      <c r="F51" s="287">
        <f t="shared" si="4"/>
        <v>1</v>
      </c>
      <c r="G51" s="158">
        <v>0</v>
      </c>
      <c r="H51" s="158">
        <v>1</v>
      </c>
      <c r="I51" s="287">
        <f>SUM(J51:K51)</f>
        <v>0</v>
      </c>
      <c r="J51" s="158">
        <v>0</v>
      </c>
      <c r="K51" s="158">
        <v>0</v>
      </c>
      <c r="L51" s="287">
        <f>SUM(M51:N51)</f>
        <v>1</v>
      </c>
      <c r="M51" s="158">
        <v>1</v>
      </c>
      <c r="N51" s="158">
        <v>0</v>
      </c>
      <c r="O51" s="287">
        <f>SUM(P51:Q51)</f>
        <v>1</v>
      </c>
      <c r="P51" s="158">
        <v>1</v>
      </c>
      <c r="Q51" s="158">
        <v>0</v>
      </c>
      <c r="R51" s="287">
        <f>SUM(S51:T51)</f>
        <v>0</v>
      </c>
      <c r="S51" s="158">
        <v>0</v>
      </c>
      <c r="T51" s="158">
        <v>0</v>
      </c>
      <c r="U51" s="287">
        <f>SUM(V51:W51)</f>
        <v>14</v>
      </c>
      <c r="V51" s="158">
        <v>7</v>
      </c>
      <c r="W51" s="158">
        <v>7</v>
      </c>
      <c r="X51" s="287">
        <f>SUM(Y51:Z51)</f>
        <v>0</v>
      </c>
      <c r="Y51" s="158">
        <v>0</v>
      </c>
      <c r="Z51" s="158">
        <v>0</v>
      </c>
      <c r="AA51" s="287">
        <f>SUM(AB51:AC51)</f>
        <v>1</v>
      </c>
      <c r="AB51" s="158">
        <v>0</v>
      </c>
      <c r="AC51" s="158">
        <v>1</v>
      </c>
      <c r="AD51" s="287">
        <f>SUM(AE51:AF51)</f>
        <v>0</v>
      </c>
      <c r="AE51" s="158">
        <v>0</v>
      </c>
      <c r="AF51" s="158">
        <v>0</v>
      </c>
      <c r="AG51" s="287">
        <f>SUM(AH51:AI51)</f>
        <v>0</v>
      </c>
      <c r="AH51" s="158">
        <v>0</v>
      </c>
      <c r="AI51" s="158">
        <v>0</v>
      </c>
      <c r="AJ51" s="287">
        <f>SUM(AK51:AL51)</f>
        <v>1</v>
      </c>
      <c r="AK51" s="158">
        <v>1</v>
      </c>
      <c r="AL51" s="158">
        <v>0</v>
      </c>
      <c r="AM51" s="158">
        <v>0</v>
      </c>
      <c r="AN51" s="158">
        <v>1</v>
      </c>
      <c r="AO51" s="158">
        <f t="shared" si="6"/>
        <v>3</v>
      </c>
      <c r="AP51" s="158">
        <v>1</v>
      </c>
      <c r="AQ51" s="158">
        <v>2</v>
      </c>
      <c r="AR51" s="142" t="s">
        <v>85</v>
      </c>
      <c r="AS51" s="139"/>
    </row>
    <row r="52" spans="1:45" s="150" customFormat="1" ht="18.75" customHeight="1">
      <c r="A52" s="143"/>
      <c r="B52" s="145" t="s">
        <v>86</v>
      </c>
      <c r="C52" s="286">
        <f t="shared" si="1"/>
        <v>19</v>
      </c>
      <c r="D52" s="287">
        <f t="shared" si="2"/>
        <v>14</v>
      </c>
      <c r="E52" s="287">
        <f t="shared" si="3"/>
        <v>5</v>
      </c>
      <c r="F52" s="287">
        <f t="shared" si="4"/>
        <v>1</v>
      </c>
      <c r="G52" s="158">
        <v>1</v>
      </c>
      <c r="H52" s="158">
        <v>0</v>
      </c>
      <c r="I52" s="287">
        <f>SUM(J52:K52)</f>
        <v>0</v>
      </c>
      <c r="J52" s="158">
        <v>0</v>
      </c>
      <c r="K52" s="158">
        <v>0</v>
      </c>
      <c r="L52" s="287">
        <f>SUM(M52:N52)</f>
        <v>1</v>
      </c>
      <c r="M52" s="158">
        <v>1</v>
      </c>
      <c r="N52" s="158">
        <v>0</v>
      </c>
      <c r="O52" s="287">
        <f>SUM(P52:Q52)</f>
        <v>1</v>
      </c>
      <c r="P52" s="158">
        <v>1</v>
      </c>
      <c r="Q52" s="158">
        <v>0</v>
      </c>
      <c r="R52" s="287">
        <f>SUM(S52:T52)</f>
        <v>0</v>
      </c>
      <c r="S52" s="158">
        <v>0</v>
      </c>
      <c r="T52" s="158">
        <v>0</v>
      </c>
      <c r="U52" s="287">
        <f>SUM(V52:W52)</f>
        <v>13</v>
      </c>
      <c r="V52" s="158">
        <v>9</v>
      </c>
      <c r="W52" s="158">
        <v>4</v>
      </c>
      <c r="X52" s="287">
        <f>SUM(Y52:Z52)</f>
        <v>0</v>
      </c>
      <c r="Y52" s="158">
        <v>0</v>
      </c>
      <c r="Z52" s="158">
        <v>0</v>
      </c>
      <c r="AA52" s="287">
        <f>SUM(AB52:AC52)</f>
        <v>1</v>
      </c>
      <c r="AB52" s="158">
        <v>0</v>
      </c>
      <c r="AC52" s="158">
        <v>1</v>
      </c>
      <c r="AD52" s="287">
        <f>SUM(AE52:AF52)</f>
        <v>0</v>
      </c>
      <c r="AE52" s="158">
        <v>0</v>
      </c>
      <c r="AF52" s="158">
        <v>0</v>
      </c>
      <c r="AG52" s="287">
        <f>SUM(AH52:AI52)</f>
        <v>0</v>
      </c>
      <c r="AH52" s="158">
        <v>0</v>
      </c>
      <c r="AI52" s="158">
        <v>0</v>
      </c>
      <c r="AJ52" s="287">
        <f>SUM(AK52:AL52)</f>
        <v>2</v>
      </c>
      <c r="AK52" s="158">
        <v>2</v>
      </c>
      <c r="AL52" s="158">
        <v>0</v>
      </c>
      <c r="AM52" s="158">
        <v>0</v>
      </c>
      <c r="AN52" s="158">
        <v>0</v>
      </c>
      <c r="AO52" s="158">
        <f t="shared" si="6"/>
        <v>0</v>
      </c>
      <c r="AP52" s="158">
        <v>0</v>
      </c>
      <c r="AQ52" s="158">
        <v>0</v>
      </c>
      <c r="AR52" s="142" t="s">
        <v>86</v>
      </c>
      <c r="AS52" s="139"/>
    </row>
    <row r="53" spans="1:45" s="151" customFormat="1" ht="21" customHeight="1">
      <c r="A53" s="321" t="s">
        <v>171</v>
      </c>
      <c r="B53" s="322"/>
      <c r="C53" s="284">
        <f t="shared" si="1"/>
        <v>78</v>
      </c>
      <c r="D53" s="285">
        <f t="shared" si="2"/>
        <v>44</v>
      </c>
      <c r="E53" s="285">
        <f t="shared" si="3"/>
        <v>34</v>
      </c>
      <c r="F53" s="285">
        <f t="shared" si="4"/>
        <v>4</v>
      </c>
      <c r="G53" s="285">
        <f aca="true" t="shared" si="22" ref="G53:AQ53">SUM(G54:G55)</f>
        <v>4</v>
      </c>
      <c r="H53" s="285">
        <f t="shared" si="22"/>
        <v>0</v>
      </c>
      <c r="I53" s="285">
        <f>J53+K53</f>
        <v>0</v>
      </c>
      <c r="J53" s="285">
        <f t="shared" si="22"/>
        <v>0</v>
      </c>
      <c r="K53" s="285">
        <f t="shared" si="22"/>
        <v>0</v>
      </c>
      <c r="L53" s="285">
        <f>M53+N53</f>
        <v>4</v>
      </c>
      <c r="M53" s="285">
        <f t="shared" si="22"/>
        <v>4</v>
      </c>
      <c r="N53" s="285">
        <f t="shared" si="22"/>
        <v>0</v>
      </c>
      <c r="O53" s="285">
        <f>P53+Q53</f>
        <v>2</v>
      </c>
      <c r="P53" s="285">
        <f t="shared" si="22"/>
        <v>2</v>
      </c>
      <c r="Q53" s="285">
        <f t="shared" si="22"/>
        <v>0</v>
      </c>
      <c r="R53" s="285">
        <f>S53+T53</f>
        <v>0</v>
      </c>
      <c r="S53" s="285">
        <f t="shared" si="22"/>
        <v>0</v>
      </c>
      <c r="T53" s="285">
        <f t="shared" si="22"/>
        <v>0</v>
      </c>
      <c r="U53" s="285">
        <f>V53+W53</f>
        <v>53</v>
      </c>
      <c r="V53" s="285">
        <f t="shared" si="22"/>
        <v>28</v>
      </c>
      <c r="W53" s="285">
        <f t="shared" si="22"/>
        <v>25</v>
      </c>
      <c r="X53" s="285">
        <f>Y53+Z53</f>
        <v>0</v>
      </c>
      <c r="Y53" s="285">
        <f t="shared" si="22"/>
        <v>0</v>
      </c>
      <c r="Z53" s="285">
        <f t="shared" si="22"/>
        <v>0</v>
      </c>
      <c r="AA53" s="285">
        <f>AB53+AC53</f>
        <v>4</v>
      </c>
      <c r="AB53" s="285">
        <f t="shared" si="22"/>
        <v>0</v>
      </c>
      <c r="AC53" s="285">
        <f t="shared" si="22"/>
        <v>4</v>
      </c>
      <c r="AD53" s="285">
        <f>AE53+AF53</f>
        <v>0</v>
      </c>
      <c r="AE53" s="285">
        <f t="shared" si="22"/>
        <v>0</v>
      </c>
      <c r="AF53" s="285">
        <f t="shared" si="22"/>
        <v>0</v>
      </c>
      <c r="AG53" s="285">
        <f>AH53+AI53</f>
        <v>1</v>
      </c>
      <c r="AH53" s="285">
        <f t="shared" si="22"/>
        <v>0</v>
      </c>
      <c r="AI53" s="285">
        <f t="shared" si="22"/>
        <v>1</v>
      </c>
      <c r="AJ53" s="285">
        <f>AK53+AL53</f>
        <v>10</v>
      </c>
      <c r="AK53" s="285">
        <f t="shared" si="22"/>
        <v>6</v>
      </c>
      <c r="AL53" s="285">
        <f t="shared" si="22"/>
        <v>4</v>
      </c>
      <c r="AM53" s="285">
        <f t="shared" si="22"/>
        <v>0</v>
      </c>
      <c r="AN53" s="285">
        <f t="shared" si="22"/>
        <v>1</v>
      </c>
      <c r="AO53" s="288">
        <f t="shared" si="6"/>
        <v>14</v>
      </c>
      <c r="AP53" s="285">
        <f t="shared" si="22"/>
        <v>3</v>
      </c>
      <c r="AQ53" s="285">
        <f t="shared" si="22"/>
        <v>11</v>
      </c>
      <c r="AR53" s="338" t="s">
        <v>171</v>
      </c>
      <c r="AS53" s="372"/>
    </row>
    <row r="54" spans="1:45" s="150" customFormat="1" ht="18.75" customHeight="1">
      <c r="A54" s="143"/>
      <c r="B54" s="145" t="s">
        <v>87</v>
      </c>
      <c r="C54" s="286">
        <f t="shared" si="1"/>
        <v>19</v>
      </c>
      <c r="D54" s="287">
        <f t="shared" si="2"/>
        <v>11</v>
      </c>
      <c r="E54" s="287">
        <f t="shared" si="3"/>
        <v>8</v>
      </c>
      <c r="F54" s="287">
        <f t="shared" si="4"/>
        <v>1</v>
      </c>
      <c r="G54" s="158">
        <v>1</v>
      </c>
      <c r="H54" s="158">
        <v>0</v>
      </c>
      <c r="I54" s="287">
        <f>SUM(J54:K54)</f>
        <v>0</v>
      </c>
      <c r="J54" s="158">
        <v>0</v>
      </c>
      <c r="K54" s="158">
        <v>0</v>
      </c>
      <c r="L54" s="287">
        <f>SUM(M54:N54)</f>
        <v>1</v>
      </c>
      <c r="M54" s="158">
        <v>1</v>
      </c>
      <c r="N54" s="158">
        <v>0</v>
      </c>
      <c r="O54" s="287">
        <f>SUM(P54:Q54)</f>
        <v>1</v>
      </c>
      <c r="P54" s="158">
        <v>1</v>
      </c>
      <c r="Q54" s="158">
        <v>0</v>
      </c>
      <c r="R54" s="287">
        <f>SUM(S54:T54)</f>
        <v>0</v>
      </c>
      <c r="S54" s="158">
        <v>0</v>
      </c>
      <c r="T54" s="158">
        <v>0</v>
      </c>
      <c r="U54" s="287">
        <f>SUM(V54:W54)</f>
        <v>13</v>
      </c>
      <c r="V54" s="158">
        <v>6</v>
      </c>
      <c r="W54" s="158">
        <v>7</v>
      </c>
      <c r="X54" s="287">
        <f>SUM(Y54:Z54)</f>
        <v>0</v>
      </c>
      <c r="Y54" s="158">
        <v>0</v>
      </c>
      <c r="Z54" s="158">
        <v>0</v>
      </c>
      <c r="AA54" s="287">
        <f>SUM(AB54:AC54)</f>
        <v>1</v>
      </c>
      <c r="AB54" s="158">
        <v>0</v>
      </c>
      <c r="AC54" s="158">
        <v>1</v>
      </c>
      <c r="AD54" s="287">
        <f>SUM(AE54:AF54)</f>
        <v>0</v>
      </c>
      <c r="AE54" s="158">
        <v>0</v>
      </c>
      <c r="AF54" s="158">
        <v>0</v>
      </c>
      <c r="AG54" s="287">
        <f>SUM(AH54:AI54)</f>
        <v>0</v>
      </c>
      <c r="AH54" s="158">
        <v>0</v>
      </c>
      <c r="AI54" s="158">
        <v>0</v>
      </c>
      <c r="AJ54" s="287">
        <f>SUM(AK54:AL54)</f>
        <v>2</v>
      </c>
      <c r="AK54" s="158">
        <v>2</v>
      </c>
      <c r="AL54" s="158">
        <v>0</v>
      </c>
      <c r="AM54" s="158">
        <v>0</v>
      </c>
      <c r="AN54" s="158">
        <v>0</v>
      </c>
      <c r="AO54" s="158">
        <f t="shared" si="6"/>
        <v>2</v>
      </c>
      <c r="AP54" s="158">
        <v>0</v>
      </c>
      <c r="AQ54" s="158">
        <v>2</v>
      </c>
      <c r="AR54" s="142" t="s">
        <v>87</v>
      </c>
      <c r="AS54" s="139"/>
    </row>
    <row r="55" spans="1:45" s="153" customFormat="1" ht="18.75" customHeight="1">
      <c r="A55" s="143"/>
      <c r="B55" s="145" t="s">
        <v>101</v>
      </c>
      <c r="C55" s="286">
        <f t="shared" si="1"/>
        <v>59</v>
      </c>
      <c r="D55" s="287">
        <f t="shared" si="2"/>
        <v>33</v>
      </c>
      <c r="E55" s="287">
        <f t="shared" si="3"/>
        <v>26</v>
      </c>
      <c r="F55" s="287">
        <f t="shared" si="4"/>
        <v>3</v>
      </c>
      <c r="G55" s="158">
        <v>3</v>
      </c>
      <c r="H55" s="158">
        <v>0</v>
      </c>
      <c r="I55" s="287">
        <f>SUM(J55:K55)</f>
        <v>0</v>
      </c>
      <c r="J55" s="158">
        <v>0</v>
      </c>
      <c r="K55" s="158">
        <v>0</v>
      </c>
      <c r="L55" s="287">
        <f>SUM(M55:N55)</f>
        <v>3</v>
      </c>
      <c r="M55" s="158">
        <v>3</v>
      </c>
      <c r="N55" s="158">
        <v>0</v>
      </c>
      <c r="O55" s="287">
        <f>SUM(P55:Q55)</f>
        <v>1</v>
      </c>
      <c r="P55" s="158">
        <v>1</v>
      </c>
      <c r="Q55" s="158">
        <v>0</v>
      </c>
      <c r="R55" s="287">
        <f>SUM(S55:T55)</f>
        <v>0</v>
      </c>
      <c r="S55" s="158">
        <v>0</v>
      </c>
      <c r="T55" s="158">
        <v>0</v>
      </c>
      <c r="U55" s="287">
        <f>SUM(V55:W55)</f>
        <v>40</v>
      </c>
      <c r="V55" s="158">
        <v>22</v>
      </c>
      <c r="W55" s="158">
        <v>18</v>
      </c>
      <c r="X55" s="287">
        <f>SUM(Y55:Z55)</f>
        <v>0</v>
      </c>
      <c r="Y55" s="158">
        <v>0</v>
      </c>
      <c r="Z55" s="158">
        <v>0</v>
      </c>
      <c r="AA55" s="287">
        <f>SUM(AB55:AC55)</f>
        <v>3</v>
      </c>
      <c r="AB55" s="158">
        <v>0</v>
      </c>
      <c r="AC55" s="158">
        <v>3</v>
      </c>
      <c r="AD55" s="287">
        <f>SUM(AE55:AF55)</f>
        <v>0</v>
      </c>
      <c r="AE55" s="158">
        <v>0</v>
      </c>
      <c r="AF55" s="158">
        <v>0</v>
      </c>
      <c r="AG55" s="287">
        <f>SUM(AH55:AI55)</f>
        <v>1</v>
      </c>
      <c r="AH55" s="158">
        <v>0</v>
      </c>
      <c r="AI55" s="158">
        <v>1</v>
      </c>
      <c r="AJ55" s="287">
        <f>SUM(AK55:AL55)</f>
        <v>8</v>
      </c>
      <c r="AK55" s="158">
        <v>4</v>
      </c>
      <c r="AL55" s="158">
        <v>4</v>
      </c>
      <c r="AM55" s="158">
        <v>0</v>
      </c>
      <c r="AN55" s="158">
        <v>1</v>
      </c>
      <c r="AO55" s="158">
        <f t="shared" si="6"/>
        <v>12</v>
      </c>
      <c r="AP55" s="158">
        <v>3</v>
      </c>
      <c r="AQ55" s="158">
        <v>9</v>
      </c>
      <c r="AR55" s="142" t="s">
        <v>101</v>
      </c>
      <c r="AS55" s="139"/>
    </row>
    <row r="56" spans="1:45" s="148" customFormat="1" ht="21" customHeight="1">
      <c r="A56" s="321" t="s">
        <v>172</v>
      </c>
      <c r="B56" s="362"/>
      <c r="C56" s="284">
        <f t="shared" si="1"/>
        <v>77</v>
      </c>
      <c r="D56" s="285">
        <f t="shared" si="2"/>
        <v>44</v>
      </c>
      <c r="E56" s="285">
        <f t="shared" si="3"/>
        <v>33</v>
      </c>
      <c r="F56" s="285">
        <f t="shared" si="4"/>
        <v>4</v>
      </c>
      <c r="G56" s="285">
        <f aca="true" t="shared" si="23" ref="G56:AQ56">SUM(G57:G58)</f>
        <v>3</v>
      </c>
      <c r="H56" s="285">
        <f t="shared" si="23"/>
        <v>1</v>
      </c>
      <c r="I56" s="285">
        <f>J56+K56</f>
        <v>0</v>
      </c>
      <c r="J56" s="285">
        <f t="shared" si="23"/>
        <v>0</v>
      </c>
      <c r="K56" s="285">
        <f t="shared" si="23"/>
        <v>0</v>
      </c>
      <c r="L56" s="285">
        <f>M56+N56</f>
        <v>4</v>
      </c>
      <c r="M56" s="285">
        <f t="shared" si="23"/>
        <v>3</v>
      </c>
      <c r="N56" s="285">
        <f t="shared" si="23"/>
        <v>1</v>
      </c>
      <c r="O56" s="285">
        <f>P56+Q56</f>
        <v>2</v>
      </c>
      <c r="P56" s="285">
        <f t="shared" si="23"/>
        <v>2</v>
      </c>
      <c r="Q56" s="285">
        <f t="shared" si="23"/>
        <v>0</v>
      </c>
      <c r="R56" s="285">
        <f>S56+T56</f>
        <v>0</v>
      </c>
      <c r="S56" s="285">
        <f t="shared" si="23"/>
        <v>0</v>
      </c>
      <c r="T56" s="285">
        <f t="shared" si="23"/>
        <v>0</v>
      </c>
      <c r="U56" s="285">
        <f>V56+W56</f>
        <v>57</v>
      </c>
      <c r="V56" s="285">
        <f t="shared" si="23"/>
        <v>31</v>
      </c>
      <c r="W56" s="285">
        <f t="shared" si="23"/>
        <v>26</v>
      </c>
      <c r="X56" s="285">
        <f>Y56+Z56</f>
        <v>0</v>
      </c>
      <c r="Y56" s="285">
        <f t="shared" si="23"/>
        <v>0</v>
      </c>
      <c r="Z56" s="285">
        <f t="shared" si="23"/>
        <v>0</v>
      </c>
      <c r="AA56" s="285">
        <f>AB56+AC56</f>
        <v>4</v>
      </c>
      <c r="AB56" s="285">
        <f t="shared" si="23"/>
        <v>0</v>
      </c>
      <c r="AC56" s="285">
        <f t="shared" si="23"/>
        <v>4</v>
      </c>
      <c r="AD56" s="285">
        <f>AE56+AF56</f>
        <v>0</v>
      </c>
      <c r="AE56" s="285">
        <f t="shared" si="23"/>
        <v>0</v>
      </c>
      <c r="AF56" s="285">
        <f t="shared" si="23"/>
        <v>0</v>
      </c>
      <c r="AG56" s="285">
        <f>AH56+AI56</f>
        <v>0</v>
      </c>
      <c r="AH56" s="285">
        <f t="shared" si="23"/>
        <v>0</v>
      </c>
      <c r="AI56" s="285">
        <f t="shared" si="23"/>
        <v>0</v>
      </c>
      <c r="AJ56" s="285">
        <f>AK56+AL56</f>
        <v>6</v>
      </c>
      <c r="AK56" s="285">
        <f t="shared" si="23"/>
        <v>5</v>
      </c>
      <c r="AL56" s="285">
        <f t="shared" si="23"/>
        <v>1</v>
      </c>
      <c r="AM56" s="285">
        <f t="shared" si="23"/>
        <v>0</v>
      </c>
      <c r="AN56" s="285">
        <f t="shared" si="23"/>
        <v>2</v>
      </c>
      <c r="AO56" s="288">
        <f t="shared" si="6"/>
        <v>2</v>
      </c>
      <c r="AP56" s="285">
        <f t="shared" si="23"/>
        <v>1</v>
      </c>
      <c r="AQ56" s="285">
        <f t="shared" si="23"/>
        <v>1</v>
      </c>
      <c r="AR56" s="338" t="s">
        <v>172</v>
      </c>
      <c r="AS56" s="339"/>
    </row>
    <row r="57" spans="1:45" s="150" customFormat="1" ht="18.75" customHeight="1">
      <c r="A57" s="144"/>
      <c r="B57" s="145" t="s">
        <v>88</v>
      </c>
      <c r="C57" s="286">
        <f t="shared" si="1"/>
        <v>27</v>
      </c>
      <c r="D57" s="287">
        <f t="shared" si="2"/>
        <v>17</v>
      </c>
      <c r="E57" s="287">
        <f t="shared" si="3"/>
        <v>10</v>
      </c>
      <c r="F57" s="287">
        <f t="shared" si="4"/>
        <v>1</v>
      </c>
      <c r="G57" s="158">
        <v>1</v>
      </c>
      <c r="H57" s="158">
        <v>0</v>
      </c>
      <c r="I57" s="287">
        <f>SUM(J57:K57)</f>
        <v>0</v>
      </c>
      <c r="J57" s="158">
        <v>0</v>
      </c>
      <c r="K57" s="158">
        <v>0</v>
      </c>
      <c r="L57" s="287">
        <f>SUM(M57:N57)</f>
        <v>1</v>
      </c>
      <c r="M57" s="158">
        <v>1</v>
      </c>
      <c r="N57" s="158">
        <v>0</v>
      </c>
      <c r="O57" s="287">
        <f>SUM(P57:Q57)</f>
        <v>1</v>
      </c>
      <c r="P57" s="158">
        <v>1</v>
      </c>
      <c r="Q57" s="158">
        <v>0</v>
      </c>
      <c r="R57" s="287">
        <f>SUM(S57:T57)</f>
        <v>0</v>
      </c>
      <c r="S57" s="158">
        <v>0</v>
      </c>
      <c r="T57" s="158">
        <v>0</v>
      </c>
      <c r="U57" s="287">
        <f>SUM(V57:W57)</f>
        <v>21</v>
      </c>
      <c r="V57" s="158">
        <v>12</v>
      </c>
      <c r="W57" s="158">
        <v>9</v>
      </c>
      <c r="X57" s="287">
        <f>SUM(Y57:Z57)</f>
        <v>0</v>
      </c>
      <c r="Y57" s="158">
        <v>0</v>
      </c>
      <c r="Z57" s="158">
        <v>0</v>
      </c>
      <c r="AA57" s="287">
        <f>SUM(AB57:AC57)</f>
        <v>1</v>
      </c>
      <c r="AB57" s="158">
        <v>0</v>
      </c>
      <c r="AC57" s="158">
        <v>1</v>
      </c>
      <c r="AD57" s="287">
        <f>SUM(AE57:AF57)</f>
        <v>0</v>
      </c>
      <c r="AE57" s="158">
        <v>0</v>
      </c>
      <c r="AF57" s="158">
        <v>0</v>
      </c>
      <c r="AG57" s="287">
        <f>SUM(AH57:AI57)</f>
        <v>0</v>
      </c>
      <c r="AH57" s="158">
        <v>0</v>
      </c>
      <c r="AI57" s="158">
        <v>0</v>
      </c>
      <c r="AJ57" s="287">
        <f>SUM(AK57:AL57)</f>
        <v>2</v>
      </c>
      <c r="AK57" s="158">
        <v>2</v>
      </c>
      <c r="AL57" s="158">
        <v>0</v>
      </c>
      <c r="AM57" s="158">
        <v>0</v>
      </c>
      <c r="AN57" s="158">
        <v>1</v>
      </c>
      <c r="AO57" s="158">
        <f t="shared" si="6"/>
        <v>0</v>
      </c>
      <c r="AP57" s="158">
        <v>0</v>
      </c>
      <c r="AQ57" s="158">
        <v>0</v>
      </c>
      <c r="AR57" s="142" t="s">
        <v>88</v>
      </c>
      <c r="AS57" s="139"/>
    </row>
    <row r="58" spans="1:45" s="150" customFormat="1" ht="18.75" customHeight="1">
      <c r="A58" s="144"/>
      <c r="B58" s="145" t="s">
        <v>159</v>
      </c>
      <c r="C58" s="286">
        <f t="shared" si="1"/>
        <v>50</v>
      </c>
      <c r="D58" s="287">
        <f t="shared" si="2"/>
        <v>27</v>
      </c>
      <c r="E58" s="287">
        <f t="shared" si="3"/>
        <v>23</v>
      </c>
      <c r="F58" s="287">
        <f t="shared" si="4"/>
        <v>3</v>
      </c>
      <c r="G58" s="158">
        <v>2</v>
      </c>
      <c r="H58" s="158">
        <v>1</v>
      </c>
      <c r="I58" s="287">
        <f>SUM(J58:K58)</f>
        <v>0</v>
      </c>
      <c r="J58" s="158">
        <v>0</v>
      </c>
      <c r="K58" s="158">
        <v>0</v>
      </c>
      <c r="L58" s="287">
        <f>SUM(M58:N58)</f>
        <v>3</v>
      </c>
      <c r="M58" s="158">
        <v>2</v>
      </c>
      <c r="N58" s="158">
        <v>1</v>
      </c>
      <c r="O58" s="287">
        <f>SUM(P58:Q58)</f>
        <v>1</v>
      </c>
      <c r="P58" s="158">
        <v>1</v>
      </c>
      <c r="Q58" s="158">
        <v>0</v>
      </c>
      <c r="R58" s="287">
        <f>SUM(S58:T58)</f>
        <v>0</v>
      </c>
      <c r="S58" s="158">
        <v>0</v>
      </c>
      <c r="T58" s="158">
        <v>0</v>
      </c>
      <c r="U58" s="287">
        <f>SUM(V58:W58)</f>
        <v>36</v>
      </c>
      <c r="V58" s="158">
        <v>19</v>
      </c>
      <c r="W58" s="158">
        <v>17</v>
      </c>
      <c r="X58" s="287">
        <f>SUM(Y58:Z58)</f>
        <v>0</v>
      </c>
      <c r="Y58" s="158">
        <v>0</v>
      </c>
      <c r="Z58" s="158">
        <v>0</v>
      </c>
      <c r="AA58" s="287">
        <f>SUM(AB58:AC58)</f>
        <v>3</v>
      </c>
      <c r="AB58" s="158">
        <v>0</v>
      </c>
      <c r="AC58" s="158">
        <v>3</v>
      </c>
      <c r="AD58" s="287">
        <f>SUM(AE58:AF58)</f>
        <v>0</v>
      </c>
      <c r="AE58" s="158">
        <v>0</v>
      </c>
      <c r="AF58" s="158">
        <v>0</v>
      </c>
      <c r="AG58" s="287">
        <f>SUM(AH58:AI58)</f>
        <v>0</v>
      </c>
      <c r="AH58" s="158">
        <v>0</v>
      </c>
      <c r="AI58" s="158">
        <v>0</v>
      </c>
      <c r="AJ58" s="287">
        <f>SUM(AK58:AL58)</f>
        <v>4</v>
      </c>
      <c r="AK58" s="158">
        <v>3</v>
      </c>
      <c r="AL58" s="158">
        <v>1</v>
      </c>
      <c r="AM58" s="158">
        <v>0</v>
      </c>
      <c r="AN58" s="158">
        <v>1</v>
      </c>
      <c r="AO58" s="158">
        <f t="shared" si="6"/>
        <v>2</v>
      </c>
      <c r="AP58" s="158">
        <v>1</v>
      </c>
      <c r="AQ58" s="158">
        <v>1</v>
      </c>
      <c r="AR58" s="142" t="s">
        <v>159</v>
      </c>
      <c r="AS58" s="139"/>
    </row>
    <row r="59" spans="1:45" s="148" customFormat="1" ht="21" customHeight="1">
      <c r="A59" s="321" t="s">
        <v>173</v>
      </c>
      <c r="B59" s="322"/>
      <c r="C59" s="284">
        <f t="shared" si="1"/>
        <v>20</v>
      </c>
      <c r="D59" s="285">
        <f t="shared" si="2"/>
        <v>12</v>
      </c>
      <c r="E59" s="285">
        <f t="shared" si="3"/>
        <v>8</v>
      </c>
      <c r="F59" s="285">
        <f t="shared" si="4"/>
        <v>1</v>
      </c>
      <c r="G59" s="285">
        <f aca="true" t="shared" si="24" ref="G59:AQ59">G60</f>
        <v>1</v>
      </c>
      <c r="H59" s="285">
        <f t="shared" si="24"/>
        <v>0</v>
      </c>
      <c r="I59" s="285">
        <f>J59+K59</f>
        <v>0</v>
      </c>
      <c r="J59" s="285">
        <f t="shared" si="24"/>
        <v>0</v>
      </c>
      <c r="K59" s="285">
        <f t="shared" si="24"/>
        <v>0</v>
      </c>
      <c r="L59" s="285">
        <f>M59+N59</f>
        <v>1</v>
      </c>
      <c r="M59" s="285">
        <f t="shared" si="24"/>
        <v>1</v>
      </c>
      <c r="N59" s="285">
        <f t="shared" si="24"/>
        <v>0</v>
      </c>
      <c r="O59" s="285">
        <f>P59+Q59</f>
        <v>1</v>
      </c>
      <c r="P59" s="285">
        <f t="shared" si="24"/>
        <v>1</v>
      </c>
      <c r="Q59" s="285">
        <f t="shared" si="24"/>
        <v>0</v>
      </c>
      <c r="R59" s="285">
        <f>S59+T59</f>
        <v>0</v>
      </c>
      <c r="S59" s="285">
        <f t="shared" si="24"/>
        <v>0</v>
      </c>
      <c r="T59" s="285">
        <f t="shared" si="24"/>
        <v>0</v>
      </c>
      <c r="U59" s="285">
        <f>V59+W59</f>
        <v>12</v>
      </c>
      <c r="V59" s="285">
        <f t="shared" si="24"/>
        <v>7</v>
      </c>
      <c r="W59" s="285">
        <f t="shared" si="24"/>
        <v>5</v>
      </c>
      <c r="X59" s="285">
        <f>Y59+Z59</f>
        <v>0</v>
      </c>
      <c r="Y59" s="285">
        <f t="shared" si="24"/>
        <v>0</v>
      </c>
      <c r="Z59" s="285">
        <f t="shared" si="24"/>
        <v>0</v>
      </c>
      <c r="AA59" s="285">
        <f>AB59+AC59</f>
        <v>2</v>
      </c>
      <c r="AB59" s="285">
        <f t="shared" si="24"/>
        <v>0</v>
      </c>
      <c r="AC59" s="285">
        <f t="shared" si="24"/>
        <v>2</v>
      </c>
      <c r="AD59" s="285">
        <f>AE59+AF59</f>
        <v>0</v>
      </c>
      <c r="AE59" s="285">
        <f t="shared" si="24"/>
        <v>0</v>
      </c>
      <c r="AF59" s="285">
        <f t="shared" si="24"/>
        <v>0</v>
      </c>
      <c r="AG59" s="285">
        <f>AH59+AI59</f>
        <v>1</v>
      </c>
      <c r="AH59" s="285">
        <f t="shared" si="24"/>
        <v>0</v>
      </c>
      <c r="AI59" s="285">
        <f t="shared" si="24"/>
        <v>1</v>
      </c>
      <c r="AJ59" s="285">
        <f>AK59+AL59</f>
        <v>2</v>
      </c>
      <c r="AK59" s="285">
        <f t="shared" si="24"/>
        <v>2</v>
      </c>
      <c r="AL59" s="285">
        <f t="shared" si="24"/>
        <v>0</v>
      </c>
      <c r="AM59" s="285">
        <f t="shared" si="24"/>
        <v>0</v>
      </c>
      <c r="AN59" s="285">
        <f t="shared" si="24"/>
        <v>1</v>
      </c>
      <c r="AO59" s="288">
        <f t="shared" si="6"/>
        <v>2</v>
      </c>
      <c r="AP59" s="285">
        <f t="shared" si="24"/>
        <v>1</v>
      </c>
      <c r="AQ59" s="285">
        <f t="shared" si="24"/>
        <v>1</v>
      </c>
      <c r="AR59" s="338" t="s">
        <v>173</v>
      </c>
      <c r="AS59" s="372"/>
    </row>
    <row r="60" spans="1:45" s="150" customFormat="1" ht="18.75" customHeight="1">
      <c r="A60" s="144"/>
      <c r="B60" s="145" t="s">
        <v>89</v>
      </c>
      <c r="C60" s="286">
        <f t="shared" si="1"/>
        <v>20</v>
      </c>
      <c r="D60" s="287">
        <f t="shared" si="2"/>
        <v>12</v>
      </c>
      <c r="E60" s="287">
        <f t="shared" si="3"/>
        <v>8</v>
      </c>
      <c r="F60" s="287">
        <f t="shared" si="4"/>
        <v>1</v>
      </c>
      <c r="G60" s="158">
        <v>1</v>
      </c>
      <c r="H60" s="158">
        <v>0</v>
      </c>
      <c r="I60" s="287">
        <f>SUM(J60:K60)</f>
        <v>0</v>
      </c>
      <c r="J60" s="158">
        <v>0</v>
      </c>
      <c r="K60" s="158">
        <v>0</v>
      </c>
      <c r="L60" s="287">
        <f>SUM(M60:N60)</f>
        <v>1</v>
      </c>
      <c r="M60" s="158">
        <v>1</v>
      </c>
      <c r="N60" s="158">
        <v>0</v>
      </c>
      <c r="O60" s="287">
        <f>SUM(P60:Q60)</f>
        <v>1</v>
      </c>
      <c r="P60" s="158">
        <v>1</v>
      </c>
      <c r="Q60" s="158">
        <v>0</v>
      </c>
      <c r="R60" s="287">
        <f>SUM(S60:T60)</f>
        <v>0</v>
      </c>
      <c r="S60" s="158">
        <v>0</v>
      </c>
      <c r="T60" s="158">
        <v>0</v>
      </c>
      <c r="U60" s="287">
        <f>SUM(V60:W60)</f>
        <v>12</v>
      </c>
      <c r="V60" s="158">
        <v>7</v>
      </c>
      <c r="W60" s="158">
        <v>5</v>
      </c>
      <c r="X60" s="287">
        <f>SUM(Y60:Z60)</f>
        <v>0</v>
      </c>
      <c r="Y60" s="158">
        <v>0</v>
      </c>
      <c r="Z60" s="158">
        <v>0</v>
      </c>
      <c r="AA60" s="287">
        <f>SUM(AB60:AC60)</f>
        <v>2</v>
      </c>
      <c r="AB60" s="158">
        <v>0</v>
      </c>
      <c r="AC60" s="158">
        <v>2</v>
      </c>
      <c r="AD60" s="287">
        <f>SUM(AE60:AF60)</f>
        <v>0</v>
      </c>
      <c r="AE60" s="158">
        <v>0</v>
      </c>
      <c r="AF60" s="158">
        <v>0</v>
      </c>
      <c r="AG60" s="287">
        <f>SUM(AH60:AI60)</f>
        <v>1</v>
      </c>
      <c r="AH60" s="158">
        <v>0</v>
      </c>
      <c r="AI60" s="158">
        <v>1</v>
      </c>
      <c r="AJ60" s="287">
        <f>SUM(AK60:AL60)</f>
        <v>2</v>
      </c>
      <c r="AK60" s="158">
        <v>2</v>
      </c>
      <c r="AL60" s="158">
        <v>0</v>
      </c>
      <c r="AM60" s="158">
        <v>0</v>
      </c>
      <c r="AN60" s="158">
        <v>1</v>
      </c>
      <c r="AO60" s="158">
        <f t="shared" si="6"/>
        <v>2</v>
      </c>
      <c r="AP60" s="158">
        <v>1</v>
      </c>
      <c r="AQ60" s="158">
        <v>1</v>
      </c>
      <c r="AR60" s="142" t="s">
        <v>89</v>
      </c>
      <c r="AS60" s="139"/>
    </row>
    <row r="61" spans="1:45" s="151" customFormat="1" ht="21" customHeight="1">
      <c r="A61" s="321" t="s">
        <v>174</v>
      </c>
      <c r="B61" s="362"/>
      <c r="C61" s="284">
        <f t="shared" si="1"/>
        <v>36</v>
      </c>
      <c r="D61" s="285">
        <f t="shared" si="2"/>
        <v>18</v>
      </c>
      <c r="E61" s="285">
        <f t="shared" si="3"/>
        <v>18</v>
      </c>
      <c r="F61" s="285">
        <f t="shared" si="4"/>
        <v>2</v>
      </c>
      <c r="G61" s="285">
        <f aca="true" t="shared" si="25" ref="G61:AQ61">G62</f>
        <v>2</v>
      </c>
      <c r="H61" s="285">
        <f t="shared" si="25"/>
        <v>0</v>
      </c>
      <c r="I61" s="285">
        <f>J61+K61</f>
        <v>0</v>
      </c>
      <c r="J61" s="285">
        <f t="shared" si="25"/>
        <v>0</v>
      </c>
      <c r="K61" s="285">
        <f t="shared" si="25"/>
        <v>0</v>
      </c>
      <c r="L61" s="285">
        <f>M61+N61</f>
        <v>2</v>
      </c>
      <c r="M61" s="285">
        <f t="shared" si="25"/>
        <v>2</v>
      </c>
      <c r="N61" s="285">
        <f t="shared" si="25"/>
        <v>0</v>
      </c>
      <c r="O61" s="285">
        <f>P61+Q61</f>
        <v>2</v>
      </c>
      <c r="P61" s="285">
        <f t="shared" si="25"/>
        <v>2</v>
      </c>
      <c r="Q61" s="285">
        <f t="shared" si="25"/>
        <v>0</v>
      </c>
      <c r="R61" s="285">
        <f>S61+T61</f>
        <v>0</v>
      </c>
      <c r="S61" s="285">
        <f t="shared" si="25"/>
        <v>0</v>
      </c>
      <c r="T61" s="285">
        <f t="shared" si="25"/>
        <v>0</v>
      </c>
      <c r="U61" s="285">
        <f>V61+W61</f>
        <v>23</v>
      </c>
      <c r="V61" s="285">
        <f t="shared" si="25"/>
        <v>10</v>
      </c>
      <c r="W61" s="285">
        <f t="shared" si="25"/>
        <v>13</v>
      </c>
      <c r="X61" s="285">
        <f>Y61+Z61</f>
        <v>0</v>
      </c>
      <c r="Y61" s="285">
        <f t="shared" si="25"/>
        <v>0</v>
      </c>
      <c r="Z61" s="285">
        <f t="shared" si="25"/>
        <v>0</v>
      </c>
      <c r="AA61" s="285">
        <f>AB61+AC61</f>
        <v>4</v>
      </c>
      <c r="AB61" s="285">
        <f t="shared" si="25"/>
        <v>0</v>
      </c>
      <c r="AC61" s="285">
        <f t="shared" si="25"/>
        <v>4</v>
      </c>
      <c r="AD61" s="285">
        <f>AE61+AF61</f>
        <v>0</v>
      </c>
      <c r="AE61" s="285">
        <f t="shared" si="25"/>
        <v>0</v>
      </c>
      <c r="AF61" s="285">
        <f t="shared" si="25"/>
        <v>0</v>
      </c>
      <c r="AG61" s="285">
        <f>AH61+AI61</f>
        <v>0</v>
      </c>
      <c r="AH61" s="285">
        <f t="shared" si="25"/>
        <v>0</v>
      </c>
      <c r="AI61" s="285">
        <f t="shared" si="25"/>
        <v>0</v>
      </c>
      <c r="AJ61" s="285">
        <f>AK61+AL61</f>
        <v>3</v>
      </c>
      <c r="AK61" s="285">
        <f t="shared" si="25"/>
        <v>2</v>
      </c>
      <c r="AL61" s="285">
        <f t="shared" si="25"/>
        <v>1</v>
      </c>
      <c r="AM61" s="285">
        <f t="shared" si="25"/>
        <v>0</v>
      </c>
      <c r="AN61" s="285">
        <f t="shared" si="25"/>
        <v>1</v>
      </c>
      <c r="AO61" s="288">
        <f t="shared" si="6"/>
        <v>6</v>
      </c>
      <c r="AP61" s="285">
        <f t="shared" si="25"/>
        <v>5</v>
      </c>
      <c r="AQ61" s="285">
        <f t="shared" si="25"/>
        <v>1</v>
      </c>
      <c r="AR61" s="338" t="s">
        <v>174</v>
      </c>
      <c r="AS61" s="339"/>
    </row>
    <row r="62" spans="1:45" s="153" customFormat="1" ht="18.75" customHeight="1">
      <c r="A62" s="144"/>
      <c r="B62" s="145" t="s">
        <v>160</v>
      </c>
      <c r="C62" s="286">
        <f t="shared" si="1"/>
        <v>36</v>
      </c>
      <c r="D62" s="287">
        <f t="shared" si="2"/>
        <v>18</v>
      </c>
      <c r="E62" s="287">
        <f t="shared" si="3"/>
        <v>18</v>
      </c>
      <c r="F62" s="287">
        <f t="shared" si="4"/>
        <v>2</v>
      </c>
      <c r="G62" s="158">
        <v>2</v>
      </c>
      <c r="H62" s="158">
        <v>0</v>
      </c>
      <c r="I62" s="287">
        <f>SUM(J62:K62)</f>
        <v>0</v>
      </c>
      <c r="J62" s="158">
        <v>0</v>
      </c>
      <c r="K62" s="158">
        <v>0</v>
      </c>
      <c r="L62" s="287">
        <f>SUM(M62:N62)</f>
        <v>2</v>
      </c>
      <c r="M62" s="158">
        <v>2</v>
      </c>
      <c r="N62" s="158">
        <v>0</v>
      </c>
      <c r="O62" s="287">
        <f>SUM(P62:Q62)</f>
        <v>2</v>
      </c>
      <c r="P62" s="158">
        <v>2</v>
      </c>
      <c r="Q62" s="158">
        <v>0</v>
      </c>
      <c r="R62" s="287">
        <f>SUM(S62:T62)</f>
        <v>0</v>
      </c>
      <c r="S62" s="158">
        <v>0</v>
      </c>
      <c r="T62" s="158">
        <v>0</v>
      </c>
      <c r="U62" s="287">
        <f>SUM(V62:W62)</f>
        <v>23</v>
      </c>
      <c r="V62" s="158">
        <v>10</v>
      </c>
      <c r="W62" s="158">
        <v>13</v>
      </c>
      <c r="X62" s="287">
        <f>SUM(Y62:Z62)</f>
        <v>0</v>
      </c>
      <c r="Y62" s="158">
        <v>0</v>
      </c>
      <c r="Z62" s="158">
        <v>0</v>
      </c>
      <c r="AA62" s="287">
        <f>SUM(AB62:AC62)</f>
        <v>4</v>
      </c>
      <c r="AB62" s="158">
        <v>0</v>
      </c>
      <c r="AC62" s="158">
        <v>4</v>
      </c>
      <c r="AD62" s="287">
        <f>SUM(AE62:AF62)</f>
        <v>0</v>
      </c>
      <c r="AE62" s="158">
        <v>0</v>
      </c>
      <c r="AF62" s="158">
        <v>0</v>
      </c>
      <c r="AG62" s="287">
        <f>SUM(AH62:AI62)</f>
        <v>0</v>
      </c>
      <c r="AH62" s="158">
        <v>0</v>
      </c>
      <c r="AI62" s="158">
        <v>0</v>
      </c>
      <c r="AJ62" s="287">
        <f>SUM(AK62:AL62)</f>
        <v>3</v>
      </c>
      <c r="AK62" s="158">
        <v>2</v>
      </c>
      <c r="AL62" s="158">
        <v>1</v>
      </c>
      <c r="AM62" s="158">
        <v>0</v>
      </c>
      <c r="AN62" s="158">
        <v>1</v>
      </c>
      <c r="AO62" s="158">
        <f t="shared" si="6"/>
        <v>6</v>
      </c>
      <c r="AP62" s="158">
        <v>5</v>
      </c>
      <c r="AQ62" s="158">
        <v>1</v>
      </c>
      <c r="AR62" s="142" t="s">
        <v>160</v>
      </c>
      <c r="AS62" s="139"/>
    </row>
    <row r="63" spans="1:45" s="5" customFormat="1" ht="18.75" customHeight="1">
      <c r="A63" s="70"/>
      <c r="B63" s="78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79"/>
      <c r="AS63" s="70"/>
    </row>
    <row r="64" spans="2:43" ht="11.25" customHeight="1">
      <c r="B64" s="185"/>
      <c r="C64" s="92"/>
      <c r="D64" s="92"/>
      <c r="E64" s="92"/>
      <c r="F64" s="92"/>
      <c r="G64" s="9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</row>
    <row r="65" spans="2:43" ht="11.25" customHeight="1">
      <c r="B65" s="188"/>
      <c r="C65" s="115"/>
      <c r="D65" s="115"/>
      <c r="E65" s="115"/>
      <c r="F65" s="115"/>
      <c r="G65" s="114"/>
      <c r="H65" s="114"/>
      <c r="I65" s="115"/>
      <c r="J65" s="114"/>
      <c r="K65" s="114"/>
      <c r="L65" s="115"/>
      <c r="M65" s="114"/>
      <c r="N65" s="114"/>
      <c r="O65" s="115"/>
      <c r="P65" s="114"/>
      <c r="Q65" s="114"/>
      <c r="R65" s="115"/>
      <c r="S65" s="114"/>
      <c r="T65" s="114"/>
      <c r="U65" s="115"/>
      <c r="V65" s="114"/>
      <c r="W65" s="114"/>
      <c r="X65" s="115"/>
      <c r="Y65" s="114"/>
      <c r="Z65" s="114"/>
      <c r="AA65" s="115"/>
      <c r="AB65" s="114"/>
      <c r="AC65" s="114"/>
      <c r="AD65" s="115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</row>
    <row r="66" spans="2:43" ht="11.25" customHeight="1">
      <c r="B66" s="185"/>
      <c r="C66" s="115"/>
      <c r="D66" s="115"/>
      <c r="E66" s="115"/>
      <c r="F66" s="115"/>
      <c r="G66" s="114"/>
      <c r="H66" s="114"/>
      <c r="I66" s="114"/>
      <c r="J66" s="114"/>
      <c r="K66" s="114"/>
      <c r="L66" s="115"/>
      <c r="M66" s="114"/>
      <c r="N66" s="114"/>
      <c r="O66" s="114"/>
      <c r="P66" s="114"/>
      <c r="Q66" s="114"/>
      <c r="R66" s="114"/>
      <c r="S66" s="114"/>
      <c r="T66" s="114"/>
      <c r="U66" s="115"/>
      <c r="V66" s="114"/>
      <c r="W66" s="114"/>
      <c r="X66" s="115"/>
      <c r="Y66" s="114"/>
      <c r="Z66" s="114"/>
      <c r="AA66" s="115"/>
      <c r="AB66" s="114"/>
      <c r="AC66" s="114"/>
      <c r="AD66" s="115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</row>
    <row r="67" spans="2:5" ht="11.25" customHeight="1">
      <c r="B67" s="187"/>
      <c r="C67" s="93"/>
      <c r="D67" s="93"/>
      <c r="E67" s="93"/>
    </row>
    <row r="68" spans="2:5" ht="11.25" customHeight="1">
      <c r="B68" s="187"/>
      <c r="C68" s="93"/>
      <c r="D68" s="93"/>
      <c r="E68" s="93"/>
    </row>
    <row r="69" spans="2:5" ht="11.25" customHeight="1">
      <c r="B69" s="187"/>
      <c r="C69" s="93"/>
      <c r="D69" s="93"/>
      <c r="E69" s="93"/>
    </row>
    <row r="70" spans="2:5" ht="11.25" customHeight="1">
      <c r="B70" s="187"/>
      <c r="C70" s="93"/>
      <c r="D70" s="93"/>
      <c r="E70" s="93"/>
    </row>
    <row r="71" spans="2:5" ht="11.25" customHeight="1">
      <c r="B71" s="187"/>
      <c r="C71" s="93"/>
      <c r="D71" s="93"/>
      <c r="E71" s="93"/>
    </row>
    <row r="72" spans="2:5" ht="11.25" customHeight="1">
      <c r="B72" s="187"/>
      <c r="C72" s="93"/>
      <c r="D72" s="93"/>
      <c r="E72" s="93"/>
    </row>
    <row r="73" spans="2:5" ht="11.25" customHeight="1">
      <c r="B73" s="187"/>
      <c r="C73" s="93"/>
      <c r="D73" s="93"/>
      <c r="E73" s="93"/>
    </row>
    <row r="74" spans="2:5" ht="11.25" customHeight="1">
      <c r="B74" s="187"/>
      <c r="C74" s="93"/>
      <c r="D74" s="93"/>
      <c r="E74" s="93"/>
    </row>
    <row r="75" spans="2:5" ht="11.25" customHeight="1">
      <c r="B75" s="187"/>
      <c r="C75" s="93"/>
      <c r="D75" s="93"/>
      <c r="E75" s="93"/>
    </row>
    <row r="76" spans="2:5" ht="11.25" customHeight="1">
      <c r="B76" s="187"/>
      <c r="C76" s="93"/>
      <c r="D76" s="93"/>
      <c r="E76" s="93"/>
    </row>
    <row r="77" spans="2:5" ht="11.25" customHeight="1">
      <c r="B77" s="187"/>
      <c r="C77" s="93"/>
      <c r="D77" s="93"/>
      <c r="E77" s="93"/>
    </row>
    <row r="78" spans="2:5" ht="11.25" customHeight="1">
      <c r="B78" s="187"/>
      <c r="C78" s="93"/>
      <c r="D78" s="93"/>
      <c r="E78" s="93"/>
    </row>
    <row r="79" spans="2:5" ht="11.25" customHeight="1">
      <c r="B79" s="187"/>
      <c r="C79" s="93"/>
      <c r="D79" s="93"/>
      <c r="E79" s="93"/>
    </row>
  </sheetData>
  <sheetProtection/>
  <mergeCells count="80"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1:W1"/>
    <mergeCell ref="A12:B12"/>
    <mergeCell ref="A32:B32"/>
    <mergeCell ref="C4:AL4"/>
    <mergeCell ref="C5:E5"/>
    <mergeCell ref="F5:H5"/>
    <mergeCell ref="L5:N5"/>
    <mergeCell ref="U5:W5"/>
    <mergeCell ref="X5:Z5"/>
    <mergeCell ref="AA5:AC5"/>
    <mergeCell ref="AD5:AF5"/>
    <mergeCell ref="AG5:AI5"/>
    <mergeCell ref="A35:B35"/>
    <mergeCell ref="I5:K5"/>
    <mergeCell ref="O5:Q5"/>
    <mergeCell ref="R5:T5"/>
    <mergeCell ref="A4:B7"/>
    <mergeCell ref="C6:C7"/>
    <mergeCell ref="D6:D7"/>
    <mergeCell ref="E6:E7"/>
    <mergeCell ref="A40:B40"/>
    <mergeCell ref="A56:B56"/>
    <mergeCell ref="A42:B42"/>
    <mergeCell ref="A45:B45"/>
    <mergeCell ref="A49:B49"/>
    <mergeCell ref="A53:B53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R4:AS7"/>
    <mergeCell ref="AQ6:AQ7"/>
    <mergeCell ref="AR42:AS42"/>
    <mergeCell ref="AR12:AS12"/>
    <mergeCell ref="AR32:AS32"/>
    <mergeCell ref="AR35:AS35"/>
    <mergeCell ref="AR40:AS4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58" r:id="rId1"/>
  <colBreaks count="1" manualBreakCount="1">
    <brk id="2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82"/>
  <sheetViews>
    <sheetView showGridLines="0" zoomScalePageLayoutView="0" workbookViewId="0" topLeftCell="A1">
      <pane xSplit="2" ySplit="7" topLeftCell="C35" activePane="bottomRight" state="frozen"/>
      <selection pane="topLeft" activeCell="AA8" sqref="AA8"/>
      <selection pane="topRight" activeCell="AA8" sqref="AA8"/>
      <selection pane="bottomLeft" activeCell="AA8" sqref="AA8"/>
      <selection pane="bottomRight" activeCell="J26" sqref="J26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8.08203125" style="8" customWidth="1"/>
    <col min="6" max="25" width="7.08203125" style="8" customWidth="1"/>
    <col min="26" max="26" width="8.75" style="8" customWidth="1"/>
    <col min="27" max="27" width="1.328125" style="8" customWidth="1"/>
    <col min="28" max="16384" width="8.75" style="8" customWidth="1"/>
  </cols>
  <sheetData>
    <row r="1" spans="1:25" ht="16.5" customHeight="1">
      <c r="A1" s="356" t="s">
        <v>217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67"/>
      <c r="O1" s="67"/>
      <c r="P1" s="67"/>
      <c r="Q1" s="67"/>
      <c r="R1" s="68" t="s">
        <v>129</v>
      </c>
      <c r="S1" s="67"/>
      <c r="T1" s="67"/>
      <c r="U1" s="67"/>
      <c r="V1" s="67"/>
      <c r="W1" s="67"/>
      <c r="X1" s="67"/>
      <c r="Y1" s="67"/>
    </row>
    <row r="2" spans="1:25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68"/>
      <c r="S2" s="67"/>
      <c r="T2" s="67"/>
      <c r="U2" s="67"/>
      <c r="V2" s="67"/>
      <c r="W2" s="67"/>
      <c r="X2" s="67"/>
      <c r="Y2" s="67"/>
    </row>
    <row r="3" spans="1:27" ht="16.5" customHeight="1">
      <c r="A3" s="68" t="s">
        <v>132</v>
      </c>
      <c r="C3" s="112"/>
      <c r="D3" s="112"/>
      <c r="E3" s="112"/>
      <c r="F3" s="69"/>
      <c r="G3" s="69"/>
      <c r="H3" s="69"/>
      <c r="I3" s="69"/>
      <c r="J3" s="70"/>
      <c r="K3" s="70"/>
      <c r="L3" s="70"/>
      <c r="M3" s="69"/>
      <c r="N3" s="69" t="s">
        <v>183</v>
      </c>
      <c r="O3" s="69"/>
      <c r="P3" s="69"/>
      <c r="Q3" s="69"/>
      <c r="R3" s="70"/>
      <c r="S3" s="69"/>
      <c r="T3" s="71"/>
      <c r="U3" s="71"/>
      <c r="V3" s="71"/>
      <c r="W3" s="71"/>
      <c r="X3" s="71"/>
      <c r="Y3" s="71"/>
      <c r="Z3" s="5"/>
      <c r="AA3" s="72" t="s">
        <v>0</v>
      </c>
    </row>
    <row r="4" spans="1:27" ht="16.5" customHeight="1">
      <c r="A4" s="336" t="s">
        <v>235</v>
      </c>
      <c r="B4" s="331"/>
      <c r="C4" s="366" t="s">
        <v>3</v>
      </c>
      <c r="D4" s="364"/>
      <c r="E4" s="367"/>
      <c r="F4" s="377" t="s">
        <v>189</v>
      </c>
      <c r="G4" s="386"/>
      <c r="H4" s="377" t="s">
        <v>130</v>
      </c>
      <c r="I4" s="386"/>
      <c r="J4" s="373" t="s">
        <v>152</v>
      </c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5"/>
      <c r="Z4" s="377" t="s">
        <v>236</v>
      </c>
      <c r="AA4" s="364"/>
    </row>
    <row r="5" spans="1:27" ht="20.25" customHeight="1">
      <c r="A5" s="327"/>
      <c r="B5" s="337"/>
      <c r="C5" s="368"/>
      <c r="D5" s="365"/>
      <c r="E5" s="369"/>
      <c r="F5" s="387"/>
      <c r="G5" s="388"/>
      <c r="H5" s="387"/>
      <c r="I5" s="388"/>
      <c r="J5" s="389" t="s">
        <v>218</v>
      </c>
      <c r="K5" s="390"/>
      <c r="L5" s="384" t="s">
        <v>120</v>
      </c>
      <c r="M5" s="385"/>
      <c r="N5" s="384" t="s">
        <v>121</v>
      </c>
      <c r="O5" s="385"/>
      <c r="P5" s="384" t="s">
        <v>213</v>
      </c>
      <c r="Q5" s="385"/>
      <c r="R5" s="384" t="s">
        <v>122</v>
      </c>
      <c r="S5" s="385"/>
      <c r="T5" s="384" t="s">
        <v>123</v>
      </c>
      <c r="U5" s="385"/>
      <c r="V5" s="384" t="s">
        <v>124</v>
      </c>
      <c r="W5" s="385"/>
      <c r="X5" s="384" t="s">
        <v>125</v>
      </c>
      <c r="Y5" s="385"/>
      <c r="Z5" s="378"/>
      <c r="AA5" s="379"/>
    </row>
    <row r="6" spans="1:27" ht="13.5" customHeight="1">
      <c r="A6" s="327"/>
      <c r="B6" s="337"/>
      <c r="C6" s="360" t="s">
        <v>3</v>
      </c>
      <c r="D6" s="360" t="s">
        <v>1</v>
      </c>
      <c r="E6" s="360" t="s">
        <v>2</v>
      </c>
      <c r="F6" s="360" t="s">
        <v>1</v>
      </c>
      <c r="G6" s="360" t="s">
        <v>2</v>
      </c>
      <c r="H6" s="360" t="s">
        <v>1</v>
      </c>
      <c r="I6" s="360" t="s">
        <v>2</v>
      </c>
      <c r="J6" s="360" t="s">
        <v>1</v>
      </c>
      <c r="K6" s="360" t="s">
        <v>2</v>
      </c>
      <c r="L6" s="360" t="s">
        <v>1</v>
      </c>
      <c r="M6" s="360" t="s">
        <v>2</v>
      </c>
      <c r="N6" s="360" t="s">
        <v>1</v>
      </c>
      <c r="O6" s="360" t="s">
        <v>2</v>
      </c>
      <c r="P6" s="360" t="s">
        <v>1</v>
      </c>
      <c r="Q6" s="360" t="s">
        <v>2</v>
      </c>
      <c r="R6" s="360" t="s">
        <v>1</v>
      </c>
      <c r="S6" s="360" t="s">
        <v>2</v>
      </c>
      <c r="T6" s="360" t="s">
        <v>1</v>
      </c>
      <c r="U6" s="360" t="s">
        <v>2</v>
      </c>
      <c r="V6" s="360" t="s">
        <v>1</v>
      </c>
      <c r="W6" s="360" t="s">
        <v>2</v>
      </c>
      <c r="X6" s="360" t="s">
        <v>1</v>
      </c>
      <c r="Y6" s="360" t="s">
        <v>2</v>
      </c>
      <c r="Z6" s="378"/>
      <c r="AA6" s="379"/>
    </row>
    <row r="7" spans="1:27" ht="13.5" customHeight="1">
      <c r="A7" s="329"/>
      <c r="B7" s="332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8"/>
      <c r="AA7" s="365"/>
    </row>
    <row r="8" spans="1:27" ht="15.75" customHeight="1">
      <c r="A8" s="5"/>
      <c r="B8" s="73"/>
      <c r="C8" s="26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74"/>
      <c r="AA8" s="75"/>
    </row>
    <row r="9" spans="1:27" ht="16.5" customHeight="1">
      <c r="A9" s="92"/>
      <c r="B9" s="113" t="s">
        <v>301</v>
      </c>
      <c r="C9" s="291">
        <f>SUM(D9:E9)</f>
        <v>665</v>
      </c>
      <c r="D9" s="229">
        <f>SUM(F9,H9,J9,L9,N9,P9,R9,T9,V9,X9)</f>
        <v>307</v>
      </c>
      <c r="E9" s="229">
        <f>SUM(G9,I9,K9,M9,O9,Q9,S9,U9,W9,Y9)</f>
        <v>358</v>
      </c>
      <c r="F9" s="229">
        <v>106</v>
      </c>
      <c r="G9" s="229">
        <v>122</v>
      </c>
      <c r="H9" s="229">
        <v>0</v>
      </c>
      <c r="I9" s="229">
        <v>4</v>
      </c>
      <c r="J9" s="229">
        <v>0</v>
      </c>
      <c r="K9" s="229">
        <v>0</v>
      </c>
      <c r="L9" s="229">
        <v>6</v>
      </c>
      <c r="M9" s="229">
        <v>17</v>
      </c>
      <c r="N9" s="229">
        <v>0</v>
      </c>
      <c r="O9" s="229">
        <v>5</v>
      </c>
      <c r="P9" s="229">
        <v>0</v>
      </c>
      <c r="Q9" s="229">
        <v>3</v>
      </c>
      <c r="R9" s="229">
        <v>0</v>
      </c>
      <c r="S9" s="229">
        <v>25</v>
      </c>
      <c r="T9" s="229">
        <v>5</v>
      </c>
      <c r="U9" s="229">
        <v>36</v>
      </c>
      <c r="V9" s="229">
        <v>172</v>
      </c>
      <c r="W9" s="229">
        <v>95</v>
      </c>
      <c r="X9" s="229">
        <v>18</v>
      </c>
      <c r="Y9" s="229">
        <v>51</v>
      </c>
      <c r="Z9" s="6" t="s">
        <v>301</v>
      </c>
      <c r="AA9" s="7"/>
    </row>
    <row r="10" spans="1:27" s="76" customFormat="1" ht="16.5" customHeight="1">
      <c r="A10" s="262"/>
      <c r="B10" s="263" t="s">
        <v>315</v>
      </c>
      <c r="C10" s="292">
        <f aca="true" t="shared" si="0" ref="C10:Y10">SUM(C16,C36,C39,C44,C46,C49,C53,C57,C60,C63,C65)</f>
        <v>495</v>
      </c>
      <c r="D10" s="293">
        <f t="shared" si="0"/>
        <v>230</v>
      </c>
      <c r="E10" s="293">
        <f t="shared" si="0"/>
        <v>265</v>
      </c>
      <c r="F10" s="293">
        <f t="shared" si="0"/>
        <v>106</v>
      </c>
      <c r="G10" s="293">
        <f t="shared" si="0"/>
        <v>123</v>
      </c>
      <c r="H10" s="293">
        <f t="shared" si="0"/>
        <v>0</v>
      </c>
      <c r="I10" s="293">
        <f t="shared" si="0"/>
        <v>4</v>
      </c>
      <c r="J10" s="293">
        <f t="shared" si="0"/>
        <v>0</v>
      </c>
      <c r="K10" s="293">
        <f t="shared" si="0"/>
        <v>0</v>
      </c>
      <c r="L10" s="293">
        <f t="shared" si="0"/>
        <v>2</v>
      </c>
      <c r="M10" s="293">
        <f t="shared" si="0"/>
        <v>10</v>
      </c>
      <c r="N10" s="293">
        <f t="shared" si="0"/>
        <v>0</v>
      </c>
      <c r="O10" s="293">
        <f t="shared" si="0"/>
        <v>5</v>
      </c>
      <c r="P10" s="293">
        <f t="shared" si="0"/>
        <v>0</v>
      </c>
      <c r="Q10" s="293">
        <f t="shared" si="0"/>
        <v>1</v>
      </c>
      <c r="R10" s="293">
        <f t="shared" si="0"/>
        <v>0</v>
      </c>
      <c r="S10" s="293">
        <f t="shared" si="0"/>
        <v>21</v>
      </c>
      <c r="T10" s="293">
        <f t="shared" si="0"/>
        <v>4</v>
      </c>
      <c r="U10" s="293">
        <f t="shared" si="0"/>
        <v>29</v>
      </c>
      <c r="V10" s="293">
        <f t="shared" si="0"/>
        <v>112</v>
      </c>
      <c r="W10" s="293">
        <f t="shared" si="0"/>
        <v>53</v>
      </c>
      <c r="X10" s="293">
        <f t="shared" si="0"/>
        <v>6</v>
      </c>
      <c r="Y10" s="293">
        <f t="shared" si="0"/>
        <v>19</v>
      </c>
      <c r="Z10" s="251" t="s">
        <v>315</v>
      </c>
      <c r="AA10" s="101"/>
    </row>
    <row r="11" spans="1:27" s="127" customFormat="1" ht="15.75" customHeight="1">
      <c r="A11" s="124"/>
      <c r="B11" s="125"/>
      <c r="C11" s="281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128"/>
      <c r="AA11" s="129"/>
    </row>
    <row r="12" spans="1:27" ht="16.5" customHeight="1">
      <c r="A12" s="5"/>
      <c r="B12" s="4" t="s">
        <v>20</v>
      </c>
      <c r="C12" s="294">
        <f>D12+E12</f>
        <v>0</v>
      </c>
      <c r="D12" s="295">
        <f>SUM(F12,H12,J12,L12,N12,P12,R12,T12,V12,X12)</f>
        <v>0</v>
      </c>
      <c r="E12" s="295">
        <f>SUM(G12,I12,K12,M12,O12,Q12,S12,U12,W12,Y12)</f>
        <v>0</v>
      </c>
      <c r="F12" s="229" t="s">
        <v>175</v>
      </c>
      <c r="G12" s="229" t="s">
        <v>175</v>
      </c>
      <c r="H12" s="229" t="s">
        <v>175</v>
      </c>
      <c r="I12" s="229" t="s">
        <v>175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6" t="s">
        <v>59</v>
      </c>
      <c r="AA12" s="7"/>
    </row>
    <row r="13" spans="1:27" ht="16.5" customHeight="1">
      <c r="A13" s="5"/>
      <c r="B13" s="4" t="s">
        <v>60</v>
      </c>
      <c r="C13" s="294">
        <f aca="true" t="shared" si="1" ref="C13:C66">D13+E13</f>
        <v>476</v>
      </c>
      <c r="D13" s="295">
        <f aca="true" t="shared" si="2" ref="D13:D66">SUM(F13,H13,J13,L13,N13,P13,R13,T13,V13,X13)</f>
        <v>226</v>
      </c>
      <c r="E13" s="295">
        <f aca="true" t="shared" si="3" ref="E13:E66">SUM(G13,I13,K13,M13,O13,Q13,S13,U13,W13,Y13)</f>
        <v>250</v>
      </c>
      <c r="F13" s="229">
        <v>106</v>
      </c>
      <c r="G13" s="229">
        <v>123</v>
      </c>
      <c r="H13" s="229">
        <v>0</v>
      </c>
      <c r="I13" s="229">
        <v>4</v>
      </c>
      <c r="J13" s="229">
        <v>0</v>
      </c>
      <c r="K13" s="229">
        <v>0</v>
      </c>
      <c r="L13" s="229">
        <v>0</v>
      </c>
      <c r="M13" s="229">
        <v>1</v>
      </c>
      <c r="N13" s="229">
        <v>0</v>
      </c>
      <c r="O13" s="229">
        <v>3</v>
      </c>
      <c r="P13" s="229">
        <v>0</v>
      </c>
      <c r="Q13" s="229">
        <v>0</v>
      </c>
      <c r="R13" s="229">
        <v>0</v>
      </c>
      <c r="S13" s="229">
        <v>21</v>
      </c>
      <c r="T13" s="229">
        <v>4</v>
      </c>
      <c r="U13" s="229">
        <v>29</v>
      </c>
      <c r="V13" s="229">
        <v>111</v>
      </c>
      <c r="W13" s="229">
        <v>52</v>
      </c>
      <c r="X13" s="229">
        <v>5</v>
      </c>
      <c r="Y13" s="229">
        <v>17</v>
      </c>
      <c r="Z13" s="6" t="s">
        <v>61</v>
      </c>
      <c r="AA13" s="7"/>
    </row>
    <row r="14" spans="1:27" ht="16.5" customHeight="1">
      <c r="A14" s="5"/>
      <c r="B14" s="4" t="s">
        <v>21</v>
      </c>
      <c r="C14" s="294">
        <f t="shared" si="1"/>
        <v>19</v>
      </c>
      <c r="D14" s="295">
        <f>SUM(F14,H14,J14,L14,N14,P14,R14,T14,V14,X14)</f>
        <v>4</v>
      </c>
      <c r="E14" s="295">
        <f t="shared" si="3"/>
        <v>15</v>
      </c>
      <c r="F14" s="229" t="s">
        <v>175</v>
      </c>
      <c r="G14" s="229" t="s">
        <v>175</v>
      </c>
      <c r="H14" s="229" t="s">
        <v>175</v>
      </c>
      <c r="I14" s="229" t="s">
        <v>175</v>
      </c>
      <c r="J14" s="229">
        <v>0</v>
      </c>
      <c r="K14" s="229">
        <v>0</v>
      </c>
      <c r="L14" s="229">
        <v>2</v>
      </c>
      <c r="M14" s="229">
        <v>9</v>
      </c>
      <c r="N14" s="229">
        <v>0</v>
      </c>
      <c r="O14" s="229">
        <v>2</v>
      </c>
      <c r="P14" s="229">
        <v>0</v>
      </c>
      <c r="Q14" s="229">
        <v>1</v>
      </c>
      <c r="R14" s="229">
        <v>0</v>
      </c>
      <c r="S14" s="229">
        <v>0</v>
      </c>
      <c r="T14" s="229">
        <v>0</v>
      </c>
      <c r="U14" s="229">
        <v>0</v>
      </c>
      <c r="V14" s="229">
        <v>1</v>
      </c>
      <c r="W14" s="229">
        <v>1</v>
      </c>
      <c r="X14" s="229">
        <v>1</v>
      </c>
      <c r="Y14" s="229">
        <v>2</v>
      </c>
      <c r="Z14" s="6" t="s">
        <v>62</v>
      </c>
      <c r="AA14" s="7"/>
    </row>
    <row r="15" spans="1:27" s="179" customFormat="1" ht="15.75" customHeight="1">
      <c r="A15" s="177"/>
      <c r="B15" s="178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180"/>
      <c r="AA15" s="181"/>
    </row>
    <row r="16" spans="1:27" s="148" customFormat="1" ht="19.5" customHeight="1">
      <c r="A16" s="321" t="s">
        <v>184</v>
      </c>
      <c r="B16" s="371"/>
      <c r="C16" s="296">
        <f t="shared" si="1"/>
        <v>409</v>
      </c>
      <c r="D16" s="297">
        <f t="shared" si="2"/>
        <v>188</v>
      </c>
      <c r="E16" s="297">
        <f t="shared" si="3"/>
        <v>221</v>
      </c>
      <c r="F16" s="297">
        <f>SUM(F18:F35)</f>
        <v>86</v>
      </c>
      <c r="G16" s="297">
        <f aca="true" t="shared" si="4" ref="G16:Y16">SUM(G18:G35)</f>
        <v>99</v>
      </c>
      <c r="H16" s="297">
        <f t="shared" si="4"/>
        <v>0</v>
      </c>
      <c r="I16" s="297">
        <f t="shared" si="4"/>
        <v>4</v>
      </c>
      <c r="J16" s="297">
        <f t="shared" si="4"/>
        <v>0</v>
      </c>
      <c r="K16" s="297">
        <f t="shared" si="4"/>
        <v>0</v>
      </c>
      <c r="L16" s="297">
        <f t="shared" si="4"/>
        <v>2</v>
      </c>
      <c r="M16" s="297">
        <f t="shared" si="4"/>
        <v>9</v>
      </c>
      <c r="N16" s="297">
        <f t="shared" si="4"/>
        <v>0</v>
      </c>
      <c r="O16" s="297">
        <f t="shared" si="4"/>
        <v>3</v>
      </c>
      <c r="P16" s="297">
        <f t="shared" si="4"/>
        <v>0</v>
      </c>
      <c r="Q16" s="297">
        <f t="shared" si="4"/>
        <v>1</v>
      </c>
      <c r="R16" s="297">
        <f t="shared" si="4"/>
        <v>0</v>
      </c>
      <c r="S16" s="297">
        <f t="shared" si="4"/>
        <v>16</v>
      </c>
      <c r="T16" s="297">
        <f t="shared" si="4"/>
        <v>4</v>
      </c>
      <c r="U16" s="297">
        <f t="shared" si="4"/>
        <v>28</v>
      </c>
      <c r="V16" s="297">
        <f t="shared" si="4"/>
        <v>90</v>
      </c>
      <c r="W16" s="297">
        <f t="shared" si="4"/>
        <v>47</v>
      </c>
      <c r="X16" s="297">
        <f t="shared" si="4"/>
        <v>6</v>
      </c>
      <c r="Y16" s="297">
        <f t="shared" si="4"/>
        <v>14</v>
      </c>
      <c r="Z16" s="338" t="s">
        <v>184</v>
      </c>
      <c r="AA16" s="339"/>
    </row>
    <row r="17" spans="1:27" s="148" customFormat="1" ht="15.75" customHeight="1">
      <c r="A17" s="135"/>
      <c r="B17" s="254" t="s">
        <v>185</v>
      </c>
      <c r="C17" s="296">
        <f t="shared" si="1"/>
        <v>180</v>
      </c>
      <c r="D17" s="297">
        <f t="shared" si="2"/>
        <v>58</v>
      </c>
      <c r="E17" s="297">
        <f t="shared" si="3"/>
        <v>122</v>
      </c>
      <c r="F17" s="297">
        <f aca="true" t="shared" si="5" ref="F17:Y17">SUM(F18:F22)</f>
        <v>29</v>
      </c>
      <c r="G17" s="297">
        <f t="shared" si="5"/>
        <v>47</v>
      </c>
      <c r="H17" s="297">
        <f t="shared" si="5"/>
        <v>0</v>
      </c>
      <c r="I17" s="297">
        <f t="shared" si="5"/>
        <v>2</v>
      </c>
      <c r="J17" s="297">
        <f t="shared" si="5"/>
        <v>0</v>
      </c>
      <c r="K17" s="297">
        <f t="shared" si="5"/>
        <v>0</v>
      </c>
      <c r="L17" s="297">
        <f t="shared" si="5"/>
        <v>2</v>
      </c>
      <c r="M17" s="297">
        <f t="shared" si="5"/>
        <v>9</v>
      </c>
      <c r="N17" s="297">
        <f t="shared" si="5"/>
        <v>0</v>
      </c>
      <c r="O17" s="297">
        <f t="shared" si="5"/>
        <v>2</v>
      </c>
      <c r="P17" s="297">
        <f t="shared" si="5"/>
        <v>0</v>
      </c>
      <c r="Q17" s="297">
        <f t="shared" si="5"/>
        <v>1</v>
      </c>
      <c r="R17" s="297">
        <f t="shared" si="5"/>
        <v>0</v>
      </c>
      <c r="S17" s="297">
        <f t="shared" si="5"/>
        <v>8</v>
      </c>
      <c r="T17" s="297">
        <f t="shared" si="5"/>
        <v>4</v>
      </c>
      <c r="U17" s="297">
        <f t="shared" si="5"/>
        <v>19</v>
      </c>
      <c r="V17" s="297">
        <f t="shared" si="5"/>
        <v>22</v>
      </c>
      <c r="W17" s="297">
        <f t="shared" si="5"/>
        <v>32</v>
      </c>
      <c r="X17" s="297">
        <f t="shared" si="5"/>
        <v>1</v>
      </c>
      <c r="Y17" s="297">
        <f t="shared" si="5"/>
        <v>2</v>
      </c>
      <c r="Z17" s="255" t="s">
        <v>185</v>
      </c>
      <c r="AA17" s="135"/>
    </row>
    <row r="18" spans="1:27" s="150" customFormat="1" ht="15.75" customHeight="1">
      <c r="A18" s="143"/>
      <c r="B18" s="147" t="s">
        <v>63</v>
      </c>
      <c r="C18" s="298">
        <f t="shared" si="1"/>
        <v>36</v>
      </c>
      <c r="D18" s="299">
        <f t="shared" si="2"/>
        <v>8</v>
      </c>
      <c r="E18" s="299">
        <f t="shared" si="3"/>
        <v>28</v>
      </c>
      <c r="F18" s="230">
        <v>5</v>
      </c>
      <c r="G18" s="230">
        <v>15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3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0</v>
      </c>
      <c r="T18" s="230">
        <v>0</v>
      </c>
      <c r="U18" s="230">
        <v>0</v>
      </c>
      <c r="V18" s="230">
        <v>3</v>
      </c>
      <c r="W18" s="230">
        <v>9</v>
      </c>
      <c r="X18" s="230">
        <v>0</v>
      </c>
      <c r="Y18" s="230">
        <v>1</v>
      </c>
      <c r="Z18" s="138" t="s">
        <v>63</v>
      </c>
      <c r="AA18" s="139"/>
    </row>
    <row r="19" spans="1:27" s="150" customFormat="1" ht="15.75" customHeight="1">
      <c r="A19" s="143"/>
      <c r="B19" s="147" t="s">
        <v>64</v>
      </c>
      <c r="C19" s="298">
        <f t="shared" si="1"/>
        <v>28</v>
      </c>
      <c r="D19" s="299">
        <f t="shared" si="2"/>
        <v>15</v>
      </c>
      <c r="E19" s="299">
        <f t="shared" si="3"/>
        <v>13</v>
      </c>
      <c r="F19" s="230">
        <v>8</v>
      </c>
      <c r="G19" s="230">
        <v>5</v>
      </c>
      <c r="H19" s="230">
        <v>0</v>
      </c>
      <c r="I19" s="230">
        <v>0</v>
      </c>
      <c r="J19" s="230">
        <v>0</v>
      </c>
      <c r="K19" s="230">
        <v>0</v>
      </c>
      <c r="L19" s="230">
        <v>1</v>
      </c>
      <c r="M19" s="230">
        <v>3</v>
      </c>
      <c r="N19" s="230">
        <v>0</v>
      </c>
      <c r="O19" s="230">
        <v>0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0">
        <v>0</v>
      </c>
      <c r="V19" s="230">
        <v>6</v>
      </c>
      <c r="W19" s="230">
        <v>5</v>
      </c>
      <c r="X19" s="230">
        <v>0</v>
      </c>
      <c r="Y19" s="230">
        <v>0</v>
      </c>
      <c r="Z19" s="138" t="s">
        <v>64</v>
      </c>
      <c r="AA19" s="139"/>
    </row>
    <row r="20" spans="1:27" s="150" customFormat="1" ht="15.75" customHeight="1">
      <c r="A20" s="143"/>
      <c r="B20" s="147" t="s">
        <v>65</v>
      </c>
      <c r="C20" s="298">
        <f t="shared" si="1"/>
        <v>16</v>
      </c>
      <c r="D20" s="299">
        <f t="shared" si="2"/>
        <v>4</v>
      </c>
      <c r="E20" s="299">
        <f t="shared" si="3"/>
        <v>12</v>
      </c>
      <c r="F20" s="230">
        <v>3</v>
      </c>
      <c r="G20" s="230">
        <v>5</v>
      </c>
      <c r="H20" s="230">
        <v>0</v>
      </c>
      <c r="I20" s="230">
        <v>1</v>
      </c>
      <c r="J20" s="230">
        <v>0</v>
      </c>
      <c r="K20" s="230">
        <v>0</v>
      </c>
      <c r="L20" s="230">
        <v>0</v>
      </c>
      <c r="M20" s="230">
        <v>1</v>
      </c>
      <c r="N20" s="230">
        <v>0</v>
      </c>
      <c r="O20" s="230">
        <v>1</v>
      </c>
      <c r="P20" s="230">
        <v>0</v>
      </c>
      <c r="Q20" s="230">
        <v>0</v>
      </c>
      <c r="R20" s="230">
        <v>0</v>
      </c>
      <c r="S20" s="230">
        <v>0</v>
      </c>
      <c r="T20" s="230">
        <v>1</v>
      </c>
      <c r="U20" s="230">
        <v>1</v>
      </c>
      <c r="V20" s="230">
        <v>0</v>
      </c>
      <c r="W20" s="230">
        <v>3</v>
      </c>
      <c r="X20" s="230">
        <v>0</v>
      </c>
      <c r="Y20" s="230">
        <v>0</v>
      </c>
      <c r="Z20" s="138" t="s">
        <v>65</v>
      </c>
      <c r="AA20" s="139"/>
    </row>
    <row r="21" spans="1:27" s="150" customFormat="1" ht="15.75" customHeight="1">
      <c r="A21" s="143"/>
      <c r="B21" s="147" t="s">
        <v>66</v>
      </c>
      <c r="C21" s="298">
        <f t="shared" si="1"/>
        <v>35</v>
      </c>
      <c r="D21" s="299">
        <f t="shared" si="2"/>
        <v>11</v>
      </c>
      <c r="E21" s="299">
        <f t="shared" si="3"/>
        <v>24</v>
      </c>
      <c r="F21" s="230">
        <v>5</v>
      </c>
      <c r="G21" s="230">
        <v>11</v>
      </c>
      <c r="H21" s="230">
        <v>0</v>
      </c>
      <c r="I21" s="230">
        <v>1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1</v>
      </c>
      <c r="T21" s="230">
        <v>0</v>
      </c>
      <c r="U21" s="230">
        <v>3</v>
      </c>
      <c r="V21" s="230">
        <v>6</v>
      </c>
      <c r="W21" s="230">
        <v>8</v>
      </c>
      <c r="X21" s="230">
        <v>0</v>
      </c>
      <c r="Y21" s="230">
        <v>0</v>
      </c>
      <c r="Z21" s="138" t="s">
        <v>66</v>
      </c>
      <c r="AA21" s="139"/>
    </row>
    <row r="22" spans="1:27" s="150" customFormat="1" ht="15.75" customHeight="1">
      <c r="A22" s="143"/>
      <c r="B22" s="147" t="s">
        <v>67</v>
      </c>
      <c r="C22" s="298">
        <f t="shared" si="1"/>
        <v>65</v>
      </c>
      <c r="D22" s="299">
        <f t="shared" si="2"/>
        <v>20</v>
      </c>
      <c r="E22" s="299">
        <f t="shared" si="3"/>
        <v>45</v>
      </c>
      <c r="F22" s="230">
        <v>8</v>
      </c>
      <c r="G22" s="230">
        <v>11</v>
      </c>
      <c r="H22" s="230">
        <v>0</v>
      </c>
      <c r="I22" s="230">
        <v>0</v>
      </c>
      <c r="J22" s="230">
        <v>0</v>
      </c>
      <c r="K22" s="230">
        <v>0</v>
      </c>
      <c r="L22" s="230">
        <v>1</v>
      </c>
      <c r="M22" s="230">
        <v>2</v>
      </c>
      <c r="N22" s="230">
        <v>0</v>
      </c>
      <c r="O22" s="230">
        <v>1</v>
      </c>
      <c r="P22" s="230">
        <v>0</v>
      </c>
      <c r="Q22" s="230">
        <v>1</v>
      </c>
      <c r="R22" s="230">
        <v>0</v>
      </c>
      <c r="S22" s="230">
        <v>7</v>
      </c>
      <c r="T22" s="230">
        <v>3</v>
      </c>
      <c r="U22" s="230">
        <v>15</v>
      </c>
      <c r="V22" s="230">
        <v>7</v>
      </c>
      <c r="W22" s="230">
        <v>7</v>
      </c>
      <c r="X22" s="230">
        <v>1</v>
      </c>
      <c r="Y22" s="230">
        <v>1</v>
      </c>
      <c r="Z22" s="138" t="s">
        <v>67</v>
      </c>
      <c r="AA22" s="139"/>
    </row>
    <row r="23" spans="1:27" s="150" customFormat="1" ht="15.75" customHeight="1">
      <c r="A23" s="143"/>
      <c r="B23" s="145" t="s">
        <v>68</v>
      </c>
      <c r="C23" s="298">
        <f t="shared" si="1"/>
        <v>42</v>
      </c>
      <c r="D23" s="299">
        <f t="shared" si="2"/>
        <v>27</v>
      </c>
      <c r="E23" s="299">
        <f t="shared" si="3"/>
        <v>15</v>
      </c>
      <c r="F23" s="230">
        <v>9</v>
      </c>
      <c r="G23" s="230">
        <v>11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1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18</v>
      </c>
      <c r="W23" s="230">
        <v>1</v>
      </c>
      <c r="X23" s="230">
        <v>0</v>
      </c>
      <c r="Y23" s="230">
        <v>2</v>
      </c>
      <c r="Z23" s="142" t="s">
        <v>68</v>
      </c>
      <c r="AA23" s="139"/>
    </row>
    <row r="24" spans="1:27" s="150" customFormat="1" ht="15.75" customHeight="1">
      <c r="A24" s="143"/>
      <c r="B24" s="145" t="s">
        <v>153</v>
      </c>
      <c r="C24" s="298">
        <f t="shared" si="1"/>
        <v>18</v>
      </c>
      <c r="D24" s="299">
        <f t="shared" si="2"/>
        <v>10</v>
      </c>
      <c r="E24" s="299">
        <f t="shared" si="3"/>
        <v>8</v>
      </c>
      <c r="F24" s="230">
        <v>6</v>
      </c>
      <c r="G24" s="230">
        <v>6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2</v>
      </c>
      <c r="T24" s="230">
        <v>0</v>
      </c>
      <c r="U24" s="230">
        <v>0</v>
      </c>
      <c r="V24" s="230">
        <v>4</v>
      </c>
      <c r="W24" s="230">
        <v>0</v>
      </c>
      <c r="X24" s="230">
        <v>0</v>
      </c>
      <c r="Y24" s="230">
        <v>0</v>
      </c>
      <c r="Z24" s="142" t="s">
        <v>153</v>
      </c>
      <c r="AA24" s="139"/>
    </row>
    <row r="25" spans="1:27" s="150" customFormat="1" ht="15.75" customHeight="1">
      <c r="A25" s="143"/>
      <c r="B25" s="145" t="s">
        <v>69</v>
      </c>
      <c r="C25" s="298">
        <f t="shared" si="1"/>
        <v>24</v>
      </c>
      <c r="D25" s="299">
        <f t="shared" si="2"/>
        <v>12</v>
      </c>
      <c r="E25" s="299">
        <f t="shared" si="3"/>
        <v>12</v>
      </c>
      <c r="F25" s="230">
        <v>7</v>
      </c>
      <c r="G25" s="230">
        <v>6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5</v>
      </c>
      <c r="W25" s="230">
        <v>5</v>
      </c>
      <c r="X25" s="230">
        <v>0</v>
      </c>
      <c r="Y25" s="230">
        <v>1</v>
      </c>
      <c r="Z25" s="142" t="s">
        <v>69</v>
      </c>
      <c r="AA25" s="139"/>
    </row>
    <row r="26" spans="1:27" s="150" customFormat="1" ht="15.75" customHeight="1">
      <c r="A26" s="143"/>
      <c r="B26" s="145" t="s">
        <v>70</v>
      </c>
      <c r="C26" s="298">
        <f t="shared" si="1"/>
        <v>7</v>
      </c>
      <c r="D26" s="299">
        <f t="shared" si="2"/>
        <v>4</v>
      </c>
      <c r="E26" s="299">
        <f t="shared" si="3"/>
        <v>3</v>
      </c>
      <c r="F26" s="230">
        <v>2</v>
      </c>
      <c r="G26" s="230">
        <v>1</v>
      </c>
      <c r="H26" s="230">
        <v>0</v>
      </c>
      <c r="I26" s="230">
        <v>0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0</v>
      </c>
      <c r="T26" s="230">
        <v>0</v>
      </c>
      <c r="U26" s="230">
        <v>0</v>
      </c>
      <c r="V26" s="230">
        <v>2</v>
      </c>
      <c r="W26" s="230">
        <v>2</v>
      </c>
      <c r="X26" s="230">
        <v>0</v>
      </c>
      <c r="Y26" s="230">
        <v>0</v>
      </c>
      <c r="Z26" s="142" t="s">
        <v>70</v>
      </c>
      <c r="AA26" s="139"/>
    </row>
    <row r="27" spans="1:27" s="150" customFormat="1" ht="15.75" customHeight="1">
      <c r="A27" s="143"/>
      <c r="B27" s="145" t="s">
        <v>71</v>
      </c>
      <c r="C27" s="298">
        <f t="shared" si="1"/>
        <v>12</v>
      </c>
      <c r="D27" s="299">
        <f t="shared" si="2"/>
        <v>6</v>
      </c>
      <c r="E27" s="299">
        <f t="shared" si="3"/>
        <v>6</v>
      </c>
      <c r="F27" s="230">
        <v>2</v>
      </c>
      <c r="G27" s="230">
        <v>4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4</v>
      </c>
      <c r="W27" s="230">
        <v>2</v>
      </c>
      <c r="X27" s="230">
        <v>0</v>
      </c>
      <c r="Y27" s="230">
        <v>0</v>
      </c>
      <c r="Z27" s="142" t="s">
        <v>71</v>
      </c>
      <c r="AA27" s="139"/>
    </row>
    <row r="28" spans="1:27" s="150" customFormat="1" ht="15.75" customHeight="1">
      <c r="A28" s="143"/>
      <c r="B28" s="145" t="s">
        <v>72</v>
      </c>
      <c r="C28" s="298">
        <f t="shared" si="1"/>
        <v>4</v>
      </c>
      <c r="D28" s="299">
        <f t="shared" si="2"/>
        <v>3</v>
      </c>
      <c r="E28" s="299">
        <f t="shared" si="3"/>
        <v>1</v>
      </c>
      <c r="F28" s="230">
        <v>2</v>
      </c>
      <c r="G28" s="230">
        <v>1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1</v>
      </c>
      <c r="W28" s="230">
        <v>0</v>
      </c>
      <c r="X28" s="230">
        <v>0</v>
      </c>
      <c r="Y28" s="230">
        <v>0</v>
      </c>
      <c r="Z28" s="142" t="s">
        <v>72</v>
      </c>
      <c r="AA28" s="139"/>
    </row>
    <row r="29" spans="1:27" s="150" customFormat="1" ht="15.75" customHeight="1">
      <c r="A29" s="143"/>
      <c r="B29" s="145" t="s">
        <v>73</v>
      </c>
      <c r="C29" s="298">
        <f t="shared" si="1"/>
        <v>4</v>
      </c>
      <c r="D29" s="299">
        <f t="shared" si="2"/>
        <v>4</v>
      </c>
      <c r="E29" s="299">
        <f t="shared" si="3"/>
        <v>0</v>
      </c>
      <c r="F29" s="230">
        <v>4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142" t="s">
        <v>73</v>
      </c>
      <c r="AA29" s="139"/>
    </row>
    <row r="30" spans="1:27" s="150" customFormat="1" ht="15.75" customHeight="1">
      <c r="A30" s="143"/>
      <c r="B30" s="145" t="s">
        <v>74</v>
      </c>
      <c r="C30" s="298">
        <f t="shared" si="1"/>
        <v>9</v>
      </c>
      <c r="D30" s="299">
        <f t="shared" si="2"/>
        <v>2</v>
      </c>
      <c r="E30" s="299">
        <f t="shared" si="3"/>
        <v>7</v>
      </c>
      <c r="F30" s="230">
        <v>1</v>
      </c>
      <c r="G30" s="230">
        <v>3</v>
      </c>
      <c r="H30" s="230">
        <v>0</v>
      </c>
      <c r="I30" s="230">
        <v>1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2</v>
      </c>
      <c r="T30" s="230">
        <v>0</v>
      </c>
      <c r="U30" s="230">
        <v>0</v>
      </c>
      <c r="V30" s="230">
        <v>1</v>
      </c>
      <c r="W30" s="230">
        <v>1</v>
      </c>
      <c r="X30" s="230">
        <v>0</v>
      </c>
      <c r="Y30" s="230">
        <v>0</v>
      </c>
      <c r="Z30" s="142" t="s">
        <v>74</v>
      </c>
      <c r="AA30" s="139"/>
    </row>
    <row r="31" spans="1:27" s="150" customFormat="1" ht="15.75" customHeight="1">
      <c r="A31" s="143"/>
      <c r="B31" s="141" t="s">
        <v>106</v>
      </c>
      <c r="C31" s="298">
        <f t="shared" si="1"/>
        <v>21</v>
      </c>
      <c r="D31" s="299">
        <f t="shared" si="2"/>
        <v>15</v>
      </c>
      <c r="E31" s="299">
        <f t="shared" si="3"/>
        <v>6</v>
      </c>
      <c r="F31" s="230">
        <v>8</v>
      </c>
      <c r="G31" s="230">
        <v>4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  <c r="U31" s="230">
        <v>0</v>
      </c>
      <c r="V31" s="230">
        <v>7</v>
      </c>
      <c r="W31" s="230">
        <v>1</v>
      </c>
      <c r="X31" s="230">
        <v>0</v>
      </c>
      <c r="Y31" s="230">
        <v>1</v>
      </c>
      <c r="Z31" s="142" t="s">
        <v>106</v>
      </c>
      <c r="AA31" s="139"/>
    </row>
    <row r="32" spans="1:27" s="150" customFormat="1" ht="15.75" customHeight="1">
      <c r="A32" s="143"/>
      <c r="B32" s="141" t="s">
        <v>107</v>
      </c>
      <c r="C32" s="298">
        <f t="shared" si="1"/>
        <v>30</v>
      </c>
      <c r="D32" s="299">
        <f t="shared" si="2"/>
        <v>14</v>
      </c>
      <c r="E32" s="299">
        <f t="shared" si="3"/>
        <v>16</v>
      </c>
      <c r="F32" s="230">
        <v>3</v>
      </c>
      <c r="G32" s="230">
        <v>5</v>
      </c>
      <c r="H32" s="230">
        <v>0</v>
      </c>
      <c r="I32" s="230">
        <v>0</v>
      </c>
      <c r="J32" s="230">
        <v>0</v>
      </c>
      <c r="K32" s="230">
        <v>0</v>
      </c>
      <c r="L32" s="230">
        <v>0</v>
      </c>
      <c r="M32" s="230">
        <v>0</v>
      </c>
      <c r="N32" s="230">
        <v>0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0</v>
      </c>
      <c r="U32" s="230">
        <v>0</v>
      </c>
      <c r="V32" s="230">
        <v>8</v>
      </c>
      <c r="W32" s="230">
        <v>3</v>
      </c>
      <c r="X32" s="230">
        <v>3</v>
      </c>
      <c r="Y32" s="230">
        <v>8</v>
      </c>
      <c r="Z32" s="142" t="s">
        <v>107</v>
      </c>
      <c r="AA32" s="139"/>
    </row>
    <row r="33" spans="1:27" s="150" customFormat="1" ht="15.75" customHeight="1">
      <c r="A33" s="143"/>
      <c r="B33" s="141" t="s">
        <v>108</v>
      </c>
      <c r="C33" s="298">
        <f t="shared" si="1"/>
        <v>5</v>
      </c>
      <c r="D33" s="299">
        <f t="shared" si="2"/>
        <v>4</v>
      </c>
      <c r="E33" s="299">
        <f t="shared" si="3"/>
        <v>1</v>
      </c>
      <c r="F33" s="230">
        <v>2</v>
      </c>
      <c r="G33" s="230">
        <v>1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230">
        <v>0</v>
      </c>
      <c r="V33" s="230">
        <v>2</v>
      </c>
      <c r="W33" s="230">
        <v>0</v>
      </c>
      <c r="X33" s="230">
        <v>0</v>
      </c>
      <c r="Y33" s="230">
        <v>0</v>
      </c>
      <c r="Z33" s="142" t="s">
        <v>108</v>
      </c>
      <c r="AA33" s="139"/>
    </row>
    <row r="34" spans="1:27" s="150" customFormat="1" ht="15.75" customHeight="1">
      <c r="A34" s="143"/>
      <c r="B34" s="141" t="s">
        <v>161</v>
      </c>
      <c r="C34" s="298">
        <f t="shared" si="1"/>
        <v>48</v>
      </c>
      <c r="D34" s="299">
        <f t="shared" si="2"/>
        <v>28</v>
      </c>
      <c r="E34" s="299">
        <f t="shared" si="3"/>
        <v>20</v>
      </c>
      <c r="F34" s="230">
        <v>10</v>
      </c>
      <c r="G34" s="230">
        <v>6</v>
      </c>
      <c r="H34" s="230">
        <v>0</v>
      </c>
      <c r="I34" s="230">
        <v>1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4</v>
      </c>
      <c r="T34" s="230">
        <v>0</v>
      </c>
      <c r="U34" s="230">
        <v>9</v>
      </c>
      <c r="V34" s="230">
        <v>16</v>
      </c>
      <c r="W34" s="230">
        <v>0</v>
      </c>
      <c r="X34" s="230">
        <v>2</v>
      </c>
      <c r="Y34" s="230">
        <v>0</v>
      </c>
      <c r="Z34" s="142" t="s">
        <v>161</v>
      </c>
      <c r="AA34" s="139"/>
    </row>
    <row r="35" spans="1:27" s="150" customFormat="1" ht="15.75" customHeight="1">
      <c r="A35" s="143"/>
      <c r="B35" s="145" t="s">
        <v>220</v>
      </c>
      <c r="C35" s="298">
        <f>D35+E35</f>
        <v>5</v>
      </c>
      <c r="D35" s="299">
        <f>SUM(F35,H35,J35,L35,N35,P35,R35,T35,V35,X35)</f>
        <v>1</v>
      </c>
      <c r="E35" s="299">
        <f>SUM(G35,I35,K35,M35,O35,Q35,S35,U35,W35,Y35)</f>
        <v>4</v>
      </c>
      <c r="F35" s="230">
        <v>1</v>
      </c>
      <c r="G35" s="230">
        <v>4</v>
      </c>
      <c r="H35" s="230">
        <v>0</v>
      </c>
      <c r="I35" s="230">
        <v>0</v>
      </c>
      <c r="J35" s="230">
        <v>0</v>
      </c>
      <c r="K35" s="230">
        <v>0</v>
      </c>
      <c r="L35" s="230">
        <v>0</v>
      </c>
      <c r="M35" s="230">
        <v>0</v>
      </c>
      <c r="N35" s="230">
        <v>0</v>
      </c>
      <c r="O35" s="230">
        <v>0</v>
      </c>
      <c r="P35" s="230">
        <v>0</v>
      </c>
      <c r="Q35" s="230">
        <v>0</v>
      </c>
      <c r="R35" s="230">
        <v>0</v>
      </c>
      <c r="S35" s="230">
        <v>0</v>
      </c>
      <c r="T35" s="230">
        <v>0</v>
      </c>
      <c r="U35" s="230">
        <v>0</v>
      </c>
      <c r="V35" s="230">
        <v>0</v>
      </c>
      <c r="W35" s="230">
        <v>0</v>
      </c>
      <c r="X35" s="230">
        <v>0</v>
      </c>
      <c r="Y35" s="230">
        <v>0</v>
      </c>
      <c r="Z35" s="142" t="s">
        <v>220</v>
      </c>
      <c r="AA35" s="139"/>
    </row>
    <row r="36" spans="1:27" s="148" customFormat="1" ht="19.5" customHeight="1">
      <c r="A36" s="346" t="s">
        <v>165</v>
      </c>
      <c r="B36" s="347"/>
      <c r="C36" s="296">
        <f t="shared" si="1"/>
        <v>6</v>
      </c>
      <c r="D36" s="297">
        <f t="shared" si="2"/>
        <v>3</v>
      </c>
      <c r="E36" s="297">
        <f t="shared" si="3"/>
        <v>3</v>
      </c>
      <c r="F36" s="297">
        <f aca="true" t="shared" si="6" ref="F36:Y36">SUM(F37:F38)</f>
        <v>3</v>
      </c>
      <c r="G36" s="297">
        <f t="shared" si="6"/>
        <v>1</v>
      </c>
      <c r="H36" s="297">
        <f t="shared" si="6"/>
        <v>0</v>
      </c>
      <c r="I36" s="297">
        <f t="shared" si="6"/>
        <v>0</v>
      </c>
      <c r="J36" s="297">
        <f t="shared" si="6"/>
        <v>0</v>
      </c>
      <c r="K36" s="297">
        <f t="shared" si="6"/>
        <v>0</v>
      </c>
      <c r="L36" s="297">
        <f t="shared" si="6"/>
        <v>0</v>
      </c>
      <c r="M36" s="297">
        <f t="shared" si="6"/>
        <v>0</v>
      </c>
      <c r="N36" s="297">
        <f t="shared" si="6"/>
        <v>0</v>
      </c>
      <c r="O36" s="297">
        <f t="shared" si="6"/>
        <v>0</v>
      </c>
      <c r="P36" s="297">
        <f t="shared" si="6"/>
        <v>0</v>
      </c>
      <c r="Q36" s="297">
        <f t="shared" si="6"/>
        <v>0</v>
      </c>
      <c r="R36" s="297">
        <f t="shared" si="6"/>
        <v>0</v>
      </c>
      <c r="S36" s="297">
        <f t="shared" si="6"/>
        <v>0</v>
      </c>
      <c r="T36" s="297">
        <f t="shared" si="6"/>
        <v>0</v>
      </c>
      <c r="U36" s="297">
        <f t="shared" si="6"/>
        <v>0</v>
      </c>
      <c r="V36" s="297">
        <f t="shared" si="6"/>
        <v>0</v>
      </c>
      <c r="W36" s="297">
        <f t="shared" si="6"/>
        <v>2</v>
      </c>
      <c r="X36" s="297">
        <f t="shared" si="6"/>
        <v>0</v>
      </c>
      <c r="Y36" s="297">
        <f t="shared" si="6"/>
        <v>0</v>
      </c>
      <c r="Z36" s="338" t="s">
        <v>165</v>
      </c>
      <c r="AA36" s="372"/>
    </row>
    <row r="37" spans="1:27" s="150" customFormat="1" ht="15.75" customHeight="1">
      <c r="A37" s="143"/>
      <c r="B37" s="145" t="s">
        <v>75</v>
      </c>
      <c r="C37" s="298">
        <f t="shared" si="1"/>
        <v>4</v>
      </c>
      <c r="D37" s="299">
        <f t="shared" si="2"/>
        <v>2</v>
      </c>
      <c r="E37" s="299">
        <f t="shared" si="3"/>
        <v>2</v>
      </c>
      <c r="F37" s="230">
        <v>2</v>
      </c>
      <c r="G37" s="230">
        <v>1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0">
        <v>0</v>
      </c>
      <c r="W37" s="230">
        <v>1</v>
      </c>
      <c r="X37" s="230">
        <v>0</v>
      </c>
      <c r="Y37" s="230">
        <v>0</v>
      </c>
      <c r="Z37" s="142" t="s">
        <v>75</v>
      </c>
      <c r="AA37" s="139"/>
    </row>
    <row r="38" spans="1:27" s="150" customFormat="1" ht="15.75" customHeight="1">
      <c r="A38" s="143"/>
      <c r="B38" s="145" t="s">
        <v>76</v>
      </c>
      <c r="C38" s="298">
        <f t="shared" si="1"/>
        <v>2</v>
      </c>
      <c r="D38" s="299">
        <f t="shared" si="2"/>
        <v>1</v>
      </c>
      <c r="E38" s="299">
        <f t="shared" si="3"/>
        <v>1</v>
      </c>
      <c r="F38" s="230">
        <v>1</v>
      </c>
      <c r="G38" s="230">
        <v>0</v>
      </c>
      <c r="H38" s="230">
        <v>0</v>
      </c>
      <c r="I38" s="230">
        <v>0</v>
      </c>
      <c r="J38" s="23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  <c r="T38" s="230">
        <v>0</v>
      </c>
      <c r="U38" s="230">
        <v>0</v>
      </c>
      <c r="V38" s="230">
        <v>0</v>
      </c>
      <c r="W38" s="230">
        <v>1</v>
      </c>
      <c r="X38" s="230">
        <v>0</v>
      </c>
      <c r="Y38" s="230">
        <v>0</v>
      </c>
      <c r="Z38" s="142" t="s">
        <v>76</v>
      </c>
      <c r="AA38" s="139"/>
    </row>
    <row r="39" spans="1:27" s="148" customFormat="1" ht="19.5" customHeight="1">
      <c r="A39" s="321" t="s">
        <v>166</v>
      </c>
      <c r="B39" s="322"/>
      <c r="C39" s="296">
        <f t="shared" si="1"/>
        <v>16</v>
      </c>
      <c r="D39" s="297">
        <f t="shared" si="2"/>
        <v>8</v>
      </c>
      <c r="E39" s="297">
        <f t="shared" si="3"/>
        <v>8</v>
      </c>
      <c r="F39" s="297">
        <f aca="true" t="shared" si="7" ref="F39:Y39">SUM(F40:F43)</f>
        <v>3</v>
      </c>
      <c r="G39" s="297">
        <f t="shared" si="7"/>
        <v>7</v>
      </c>
      <c r="H39" s="297">
        <f t="shared" si="7"/>
        <v>0</v>
      </c>
      <c r="I39" s="297">
        <f t="shared" si="7"/>
        <v>0</v>
      </c>
      <c r="J39" s="297">
        <f t="shared" si="7"/>
        <v>0</v>
      </c>
      <c r="K39" s="297">
        <f t="shared" si="7"/>
        <v>0</v>
      </c>
      <c r="L39" s="297">
        <f t="shared" si="7"/>
        <v>0</v>
      </c>
      <c r="M39" s="297">
        <f t="shared" si="7"/>
        <v>0</v>
      </c>
      <c r="N39" s="297">
        <f t="shared" si="7"/>
        <v>0</v>
      </c>
      <c r="O39" s="297">
        <f t="shared" si="7"/>
        <v>0</v>
      </c>
      <c r="P39" s="297">
        <f t="shared" si="7"/>
        <v>0</v>
      </c>
      <c r="Q39" s="297">
        <f t="shared" si="7"/>
        <v>0</v>
      </c>
      <c r="R39" s="297">
        <f t="shared" si="7"/>
        <v>0</v>
      </c>
      <c r="S39" s="297">
        <f t="shared" si="7"/>
        <v>0</v>
      </c>
      <c r="T39" s="297">
        <f t="shared" si="7"/>
        <v>0</v>
      </c>
      <c r="U39" s="297">
        <f t="shared" si="7"/>
        <v>0</v>
      </c>
      <c r="V39" s="297">
        <f t="shared" si="7"/>
        <v>5</v>
      </c>
      <c r="W39" s="297">
        <f t="shared" si="7"/>
        <v>1</v>
      </c>
      <c r="X39" s="297">
        <f t="shared" si="7"/>
        <v>0</v>
      </c>
      <c r="Y39" s="297">
        <f t="shared" si="7"/>
        <v>0</v>
      </c>
      <c r="Z39" s="338" t="s">
        <v>166</v>
      </c>
      <c r="AA39" s="372"/>
    </row>
    <row r="40" spans="1:27" s="150" customFormat="1" ht="15.75" customHeight="1">
      <c r="A40" s="143"/>
      <c r="B40" s="145" t="s">
        <v>93</v>
      </c>
      <c r="C40" s="298">
        <f t="shared" si="1"/>
        <v>5</v>
      </c>
      <c r="D40" s="299">
        <f t="shared" si="2"/>
        <v>3</v>
      </c>
      <c r="E40" s="299">
        <f t="shared" si="3"/>
        <v>2</v>
      </c>
      <c r="F40" s="230">
        <v>1</v>
      </c>
      <c r="G40" s="230">
        <v>2</v>
      </c>
      <c r="H40" s="230">
        <v>0</v>
      </c>
      <c r="I40" s="230">
        <v>0</v>
      </c>
      <c r="J40" s="230">
        <v>0</v>
      </c>
      <c r="K40" s="230">
        <v>0</v>
      </c>
      <c r="L40" s="230">
        <v>0</v>
      </c>
      <c r="M40" s="230">
        <v>0</v>
      </c>
      <c r="N40" s="230">
        <v>0</v>
      </c>
      <c r="O40" s="230">
        <v>0</v>
      </c>
      <c r="P40" s="230">
        <v>0</v>
      </c>
      <c r="Q40" s="230">
        <v>0</v>
      </c>
      <c r="R40" s="230">
        <v>0</v>
      </c>
      <c r="S40" s="230">
        <v>0</v>
      </c>
      <c r="T40" s="230">
        <v>0</v>
      </c>
      <c r="U40" s="230">
        <v>0</v>
      </c>
      <c r="V40" s="230">
        <v>2</v>
      </c>
      <c r="W40" s="230">
        <v>0</v>
      </c>
      <c r="X40" s="230">
        <v>0</v>
      </c>
      <c r="Y40" s="230">
        <v>0</v>
      </c>
      <c r="Z40" s="142" t="s">
        <v>92</v>
      </c>
      <c r="AA40" s="139"/>
    </row>
    <row r="41" spans="1:27" s="150" customFormat="1" ht="15.75" customHeight="1">
      <c r="A41" s="143"/>
      <c r="B41" s="145" t="s">
        <v>95</v>
      </c>
      <c r="C41" s="298">
        <f t="shared" si="1"/>
        <v>4</v>
      </c>
      <c r="D41" s="299">
        <f t="shared" si="2"/>
        <v>2</v>
      </c>
      <c r="E41" s="299">
        <f t="shared" si="3"/>
        <v>2</v>
      </c>
      <c r="F41" s="230">
        <v>0</v>
      </c>
      <c r="G41" s="230">
        <v>2</v>
      </c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0</v>
      </c>
      <c r="P41" s="230">
        <v>0</v>
      </c>
      <c r="Q41" s="230">
        <v>0</v>
      </c>
      <c r="R41" s="230">
        <v>0</v>
      </c>
      <c r="S41" s="230">
        <v>0</v>
      </c>
      <c r="T41" s="230">
        <v>0</v>
      </c>
      <c r="U41" s="230">
        <v>0</v>
      </c>
      <c r="V41" s="230">
        <v>2</v>
      </c>
      <c r="W41" s="230">
        <v>0</v>
      </c>
      <c r="X41" s="230">
        <v>0</v>
      </c>
      <c r="Y41" s="230">
        <v>0</v>
      </c>
      <c r="Z41" s="142" t="s">
        <v>94</v>
      </c>
      <c r="AA41" s="139"/>
    </row>
    <row r="42" spans="1:27" s="150" customFormat="1" ht="15.75" customHeight="1">
      <c r="A42" s="143"/>
      <c r="B42" s="145" t="s">
        <v>97</v>
      </c>
      <c r="C42" s="298">
        <f t="shared" si="1"/>
        <v>3</v>
      </c>
      <c r="D42" s="299">
        <f t="shared" si="2"/>
        <v>2</v>
      </c>
      <c r="E42" s="299">
        <f t="shared" si="3"/>
        <v>1</v>
      </c>
      <c r="F42" s="230">
        <v>2</v>
      </c>
      <c r="G42" s="230">
        <v>1</v>
      </c>
      <c r="H42" s="230">
        <v>0</v>
      </c>
      <c r="I42" s="230">
        <v>0</v>
      </c>
      <c r="J42" s="230">
        <v>0</v>
      </c>
      <c r="K42" s="230">
        <v>0</v>
      </c>
      <c r="L42" s="230">
        <v>0</v>
      </c>
      <c r="M42" s="230">
        <v>0</v>
      </c>
      <c r="N42" s="230">
        <v>0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0">
        <v>0</v>
      </c>
      <c r="U42" s="230">
        <v>0</v>
      </c>
      <c r="V42" s="230">
        <v>0</v>
      </c>
      <c r="W42" s="230">
        <v>0</v>
      </c>
      <c r="X42" s="230">
        <v>0</v>
      </c>
      <c r="Y42" s="230">
        <v>0</v>
      </c>
      <c r="Z42" s="142" t="s">
        <v>96</v>
      </c>
      <c r="AA42" s="139"/>
    </row>
    <row r="43" spans="1:27" s="150" customFormat="1" ht="15.75" customHeight="1">
      <c r="A43" s="143"/>
      <c r="B43" s="145" t="s">
        <v>99</v>
      </c>
      <c r="C43" s="298">
        <f t="shared" si="1"/>
        <v>4</v>
      </c>
      <c r="D43" s="299">
        <f t="shared" si="2"/>
        <v>1</v>
      </c>
      <c r="E43" s="299">
        <f t="shared" si="3"/>
        <v>3</v>
      </c>
      <c r="F43" s="230">
        <v>0</v>
      </c>
      <c r="G43" s="230">
        <v>2</v>
      </c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30">
        <v>1</v>
      </c>
      <c r="W43" s="230">
        <v>1</v>
      </c>
      <c r="X43" s="230">
        <v>0</v>
      </c>
      <c r="Y43" s="230">
        <v>0</v>
      </c>
      <c r="Z43" s="142" t="s">
        <v>98</v>
      </c>
      <c r="AA43" s="139"/>
    </row>
    <row r="44" spans="1:27" s="148" customFormat="1" ht="19.5" customHeight="1">
      <c r="A44" s="321" t="s">
        <v>167</v>
      </c>
      <c r="B44" s="322"/>
      <c r="C44" s="296">
        <f t="shared" si="1"/>
        <v>5</v>
      </c>
      <c r="D44" s="297">
        <f t="shared" si="2"/>
        <v>1</v>
      </c>
      <c r="E44" s="297">
        <f t="shared" si="3"/>
        <v>4</v>
      </c>
      <c r="F44" s="297">
        <f aca="true" t="shared" si="8" ref="F44:Y44">F45</f>
        <v>0</v>
      </c>
      <c r="G44" s="297">
        <f t="shared" si="8"/>
        <v>1</v>
      </c>
      <c r="H44" s="297">
        <f t="shared" si="8"/>
        <v>0</v>
      </c>
      <c r="I44" s="297">
        <f t="shared" si="8"/>
        <v>0</v>
      </c>
      <c r="J44" s="297">
        <f t="shared" si="8"/>
        <v>0</v>
      </c>
      <c r="K44" s="297">
        <f t="shared" si="8"/>
        <v>0</v>
      </c>
      <c r="L44" s="297">
        <f t="shared" si="8"/>
        <v>0</v>
      </c>
      <c r="M44" s="297">
        <f t="shared" si="8"/>
        <v>0</v>
      </c>
      <c r="N44" s="297">
        <f t="shared" si="8"/>
        <v>0</v>
      </c>
      <c r="O44" s="297">
        <f t="shared" si="8"/>
        <v>1</v>
      </c>
      <c r="P44" s="297">
        <f t="shared" si="8"/>
        <v>0</v>
      </c>
      <c r="Q44" s="297">
        <f t="shared" si="8"/>
        <v>0</v>
      </c>
      <c r="R44" s="297">
        <f t="shared" si="8"/>
        <v>0</v>
      </c>
      <c r="S44" s="297">
        <f t="shared" si="8"/>
        <v>0</v>
      </c>
      <c r="T44" s="297">
        <f t="shared" si="8"/>
        <v>0</v>
      </c>
      <c r="U44" s="297">
        <f t="shared" si="8"/>
        <v>0</v>
      </c>
      <c r="V44" s="297">
        <f t="shared" si="8"/>
        <v>1</v>
      </c>
      <c r="W44" s="297">
        <f t="shared" si="8"/>
        <v>0</v>
      </c>
      <c r="X44" s="297">
        <f t="shared" si="8"/>
        <v>0</v>
      </c>
      <c r="Y44" s="297">
        <f t="shared" si="8"/>
        <v>2</v>
      </c>
      <c r="Z44" s="344" t="s">
        <v>77</v>
      </c>
      <c r="AA44" s="376"/>
    </row>
    <row r="45" spans="1:27" s="150" customFormat="1" ht="15.75" customHeight="1">
      <c r="A45" s="143"/>
      <c r="B45" s="145" t="s">
        <v>78</v>
      </c>
      <c r="C45" s="298">
        <f t="shared" si="1"/>
        <v>5</v>
      </c>
      <c r="D45" s="299">
        <f t="shared" si="2"/>
        <v>1</v>
      </c>
      <c r="E45" s="299">
        <f t="shared" si="3"/>
        <v>4</v>
      </c>
      <c r="F45" s="230">
        <v>0</v>
      </c>
      <c r="G45" s="230">
        <v>1</v>
      </c>
      <c r="H45" s="230">
        <v>0</v>
      </c>
      <c r="I45" s="230">
        <v>0</v>
      </c>
      <c r="J45" s="230">
        <v>0</v>
      </c>
      <c r="K45" s="230">
        <v>0</v>
      </c>
      <c r="L45" s="230">
        <v>0</v>
      </c>
      <c r="M45" s="230">
        <v>0</v>
      </c>
      <c r="N45" s="230">
        <v>0</v>
      </c>
      <c r="O45" s="230">
        <v>1</v>
      </c>
      <c r="P45" s="230">
        <v>0</v>
      </c>
      <c r="Q45" s="230">
        <v>0</v>
      </c>
      <c r="R45" s="230">
        <v>0</v>
      </c>
      <c r="S45" s="230">
        <v>0</v>
      </c>
      <c r="T45" s="230">
        <v>0</v>
      </c>
      <c r="U45" s="230">
        <v>0</v>
      </c>
      <c r="V45" s="230">
        <v>1</v>
      </c>
      <c r="W45" s="230">
        <v>0</v>
      </c>
      <c r="X45" s="230">
        <v>0</v>
      </c>
      <c r="Y45" s="230">
        <v>2</v>
      </c>
      <c r="Z45" s="142" t="s">
        <v>78</v>
      </c>
      <c r="AA45" s="139"/>
    </row>
    <row r="46" spans="1:27" s="148" customFormat="1" ht="19.5" customHeight="1">
      <c r="A46" s="321" t="s">
        <v>168</v>
      </c>
      <c r="B46" s="322"/>
      <c r="C46" s="296">
        <f t="shared" si="1"/>
        <v>10</v>
      </c>
      <c r="D46" s="297">
        <f t="shared" si="2"/>
        <v>5</v>
      </c>
      <c r="E46" s="297">
        <f t="shared" si="3"/>
        <v>5</v>
      </c>
      <c r="F46" s="297">
        <f aca="true" t="shared" si="9" ref="F46:Y46">SUM(F47:F48)</f>
        <v>2</v>
      </c>
      <c r="G46" s="297">
        <f t="shared" si="9"/>
        <v>3</v>
      </c>
      <c r="H46" s="297">
        <f t="shared" si="9"/>
        <v>0</v>
      </c>
      <c r="I46" s="297">
        <f t="shared" si="9"/>
        <v>0</v>
      </c>
      <c r="J46" s="297">
        <f t="shared" si="9"/>
        <v>0</v>
      </c>
      <c r="K46" s="297">
        <f t="shared" si="9"/>
        <v>0</v>
      </c>
      <c r="L46" s="297">
        <f t="shared" si="9"/>
        <v>0</v>
      </c>
      <c r="M46" s="297">
        <f t="shared" si="9"/>
        <v>0</v>
      </c>
      <c r="N46" s="297">
        <f t="shared" si="9"/>
        <v>0</v>
      </c>
      <c r="O46" s="297">
        <f t="shared" si="9"/>
        <v>0</v>
      </c>
      <c r="P46" s="297">
        <f t="shared" si="9"/>
        <v>0</v>
      </c>
      <c r="Q46" s="297">
        <f t="shared" si="9"/>
        <v>0</v>
      </c>
      <c r="R46" s="297">
        <f t="shared" si="9"/>
        <v>0</v>
      </c>
      <c r="S46" s="297">
        <f t="shared" si="9"/>
        <v>1</v>
      </c>
      <c r="T46" s="297">
        <f t="shared" si="9"/>
        <v>0</v>
      </c>
      <c r="U46" s="297">
        <f t="shared" si="9"/>
        <v>0</v>
      </c>
      <c r="V46" s="297">
        <f t="shared" si="9"/>
        <v>3</v>
      </c>
      <c r="W46" s="297">
        <f t="shared" si="9"/>
        <v>1</v>
      </c>
      <c r="X46" s="297">
        <f t="shared" si="9"/>
        <v>0</v>
      </c>
      <c r="Y46" s="297">
        <f t="shared" si="9"/>
        <v>0</v>
      </c>
      <c r="Z46" s="338" t="s">
        <v>168</v>
      </c>
      <c r="AA46" s="372"/>
    </row>
    <row r="47" spans="1:27" s="150" customFormat="1" ht="15.75" customHeight="1">
      <c r="A47" s="143"/>
      <c r="B47" s="145" t="s">
        <v>79</v>
      </c>
      <c r="C47" s="298">
        <f t="shared" si="1"/>
        <v>6</v>
      </c>
      <c r="D47" s="299">
        <f t="shared" si="2"/>
        <v>4</v>
      </c>
      <c r="E47" s="299">
        <f t="shared" si="3"/>
        <v>2</v>
      </c>
      <c r="F47" s="230">
        <v>2</v>
      </c>
      <c r="G47" s="230">
        <v>2</v>
      </c>
      <c r="H47" s="230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v>0</v>
      </c>
      <c r="O47" s="230">
        <v>0</v>
      </c>
      <c r="P47" s="230">
        <v>0</v>
      </c>
      <c r="Q47" s="230">
        <v>0</v>
      </c>
      <c r="R47" s="230">
        <v>0</v>
      </c>
      <c r="S47" s="230">
        <v>0</v>
      </c>
      <c r="T47" s="230">
        <v>0</v>
      </c>
      <c r="U47" s="230">
        <v>0</v>
      </c>
      <c r="V47" s="230">
        <v>2</v>
      </c>
      <c r="W47" s="230">
        <v>0</v>
      </c>
      <c r="X47" s="230">
        <v>0</v>
      </c>
      <c r="Y47" s="230">
        <v>0</v>
      </c>
      <c r="Z47" s="142" t="s">
        <v>79</v>
      </c>
      <c r="AA47" s="139"/>
    </row>
    <row r="48" spans="1:27" s="150" customFormat="1" ht="15.75" customHeight="1">
      <c r="A48" s="143"/>
      <c r="B48" s="145" t="s">
        <v>80</v>
      </c>
      <c r="C48" s="298">
        <f t="shared" si="1"/>
        <v>4</v>
      </c>
      <c r="D48" s="299">
        <f t="shared" si="2"/>
        <v>1</v>
      </c>
      <c r="E48" s="299">
        <f t="shared" si="3"/>
        <v>3</v>
      </c>
      <c r="F48" s="230">
        <v>0</v>
      </c>
      <c r="G48" s="230">
        <v>1</v>
      </c>
      <c r="H48" s="230">
        <v>0</v>
      </c>
      <c r="I48" s="230">
        <v>0</v>
      </c>
      <c r="J48" s="230">
        <v>0</v>
      </c>
      <c r="K48" s="230">
        <v>0</v>
      </c>
      <c r="L48" s="230">
        <v>0</v>
      </c>
      <c r="M48" s="230">
        <v>0</v>
      </c>
      <c r="N48" s="230">
        <v>0</v>
      </c>
      <c r="O48" s="230">
        <v>0</v>
      </c>
      <c r="P48" s="230">
        <v>0</v>
      </c>
      <c r="Q48" s="230">
        <v>0</v>
      </c>
      <c r="R48" s="230">
        <v>0</v>
      </c>
      <c r="S48" s="230">
        <v>1</v>
      </c>
      <c r="T48" s="230">
        <v>0</v>
      </c>
      <c r="U48" s="230">
        <v>0</v>
      </c>
      <c r="V48" s="230">
        <v>1</v>
      </c>
      <c r="W48" s="230">
        <v>1</v>
      </c>
      <c r="X48" s="230">
        <v>0</v>
      </c>
      <c r="Y48" s="230">
        <v>0</v>
      </c>
      <c r="Z48" s="142" t="s">
        <v>80</v>
      </c>
      <c r="AA48" s="139"/>
    </row>
    <row r="49" spans="1:27" s="148" customFormat="1" ht="19.5" customHeight="1">
      <c r="A49" s="321" t="s">
        <v>169</v>
      </c>
      <c r="B49" s="322"/>
      <c r="C49" s="296">
        <f t="shared" si="1"/>
        <v>14</v>
      </c>
      <c r="D49" s="297">
        <f t="shared" si="2"/>
        <v>5</v>
      </c>
      <c r="E49" s="297">
        <f t="shared" si="3"/>
        <v>9</v>
      </c>
      <c r="F49" s="297">
        <f aca="true" t="shared" si="10" ref="F49:Y49">SUM(F50:F52)</f>
        <v>4</v>
      </c>
      <c r="G49" s="297">
        <f t="shared" si="10"/>
        <v>3</v>
      </c>
      <c r="H49" s="297">
        <f t="shared" si="10"/>
        <v>0</v>
      </c>
      <c r="I49" s="297">
        <f t="shared" si="10"/>
        <v>0</v>
      </c>
      <c r="J49" s="297">
        <f t="shared" si="10"/>
        <v>0</v>
      </c>
      <c r="K49" s="297">
        <f t="shared" si="10"/>
        <v>0</v>
      </c>
      <c r="L49" s="297">
        <f t="shared" si="10"/>
        <v>0</v>
      </c>
      <c r="M49" s="297">
        <f t="shared" si="10"/>
        <v>0</v>
      </c>
      <c r="N49" s="297">
        <f t="shared" si="10"/>
        <v>0</v>
      </c>
      <c r="O49" s="297">
        <f t="shared" si="10"/>
        <v>1</v>
      </c>
      <c r="P49" s="297">
        <f t="shared" si="10"/>
        <v>0</v>
      </c>
      <c r="Q49" s="297">
        <f t="shared" si="10"/>
        <v>0</v>
      </c>
      <c r="R49" s="297">
        <f t="shared" si="10"/>
        <v>0</v>
      </c>
      <c r="S49" s="297">
        <f t="shared" si="10"/>
        <v>0</v>
      </c>
      <c r="T49" s="297">
        <f t="shared" si="10"/>
        <v>0</v>
      </c>
      <c r="U49" s="297">
        <f t="shared" si="10"/>
        <v>0</v>
      </c>
      <c r="V49" s="297">
        <f t="shared" si="10"/>
        <v>1</v>
      </c>
      <c r="W49" s="297">
        <f t="shared" si="10"/>
        <v>2</v>
      </c>
      <c r="X49" s="297">
        <f t="shared" si="10"/>
        <v>0</v>
      </c>
      <c r="Y49" s="297">
        <f t="shared" si="10"/>
        <v>3</v>
      </c>
      <c r="Z49" s="338" t="s">
        <v>169</v>
      </c>
      <c r="AA49" s="372"/>
    </row>
    <row r="50" spans="1:27" s="150" customFormat="1" ht="15.75" customHeight="1">
      <c r="A50" s="143"/>
      <c r="B50" s="145" t="s">
        <v>81</v>
      </c>
      <c r="C50" s="298">
        <f t="shared" si="1"/>
        <v>1</v>
      </c>
      <c r="D50" s="299">
        <f t="shared" si="2"/>
        <v>1</v>
      </c>
      <c r="E50" s="299">
        <f t="shared" si="3"/>
        <v>0</v>
      </c>
      <c r="F50" s="230">
        <v>1</v>
      </c>
      <c r="G50" s="230">
        <v>0</v>
      </c>
      <c r="H50" s="230">
        <v>0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0">
        <v>0</v>
      </c>
      <c r="U50" s="230">
        <v>0</v>
      </c>
      <c r="V50" s="230">
        <v>0</v>
      </c>
      <c r="W50" s="230">
        <v>0</v>
      </c>
      <c r="X50" s="230">
        <v>0</v>
      </c>
      <c r="Y50" s="230">
        <v>0</v>
      </c>
      <c r="Z50" s="142" t="s">
        <v>81</v>
      </c>
      <c r="AA50" s="139"/>
    </row>
    <row r="51" spans="1:27" s="150" customFormat="1" ht="15.75" customHeight="1">
      <c r="A51" s="143"/>
      <c r="B51" s="145" t="s">
        <v>82</v>
      </c>
      <c r="C51" s="298">
        <f t="shared" si="1"/>
        <v>3</v>
      </c>
      <c r="D51" s="299">
        <f t="shared" si="2"/>
        <v>1</v>
      </c>
      <c r="E51" s="299">
        <f t="shared" si="3"/>
        <v>2</v>
      </c>
      <c r="F51" s="230">
        <v>1</v>
      </c>
      <c r="G51" s="230">
        <v>1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1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30">
        <v>0</v>
      </c>
      <c r="V51" s="230">
        <v>0</v>
      </c>
      <c r="W51" s="230">
        <v>0</v>
      </c>
      <c r="X51" s="230">
        <v>0</v>
      </c>
      <c r="Y51" s="230">
        <v>0</v>
      </c>
      <c r="Z51" s="142" t="s">
        <v>82</v>
      </c>
      <c r="AA51" s="139"/>
    </row>
    <row r="52" spans="1:27" s="150" customFormat="1" ht="15.75" customHeight="1">
      <c r="A52" s="143"/>
      <c r="B52" s="145" t="s">
        <v>83</v>
      </c>
      <c r="C52" s="298">
        <f t="shared" si="1"/>
        <v>10</v>
      </c>
      <c r="D52" s="299">
        <f t="shared" si="2"/>
        <v>3</v>
      </c>
      <c r="E52" s="299">
        <f t="shared" si="3"/>
        <v>7</v>
      </c>
      <c r="F52" s="230">
        <v>2</v>
      </c>
      <c r="G52" s="230">
        <v>2</v>
      </c>
      <c r="H52" s="230">
        <v>0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30">
        <v>0</v>
      </c>
      <c r="U52" s="230">
        <v>0</v>
      </c>
      <c r="V52" s="230">
        <v>1</v>
      </c>
      <c r="W52" s="230">
        <v>2</v>
      </c>
      <c r="X52" s="230">
        <v>0</v>
      </c>
      <c r="Y52" s="230">
        <v>3</v>
      </c>
      <c r="Z52" s="142" t="s">
        <v>83</v>
      </c>
      <c r="AA52" s="139"/>
    </row>
    <row r="53" spans="1:27" s="148" customFormat="1" ht="19.5" customHeight="1">
      <c r="A53" s="321" t="s">
        <v>170</v>
      </c>
      <c r="B53" s="322"/>
      <c r="C53" s="296">
        <f t="shared" si="1"/>
        <v>6</v>
      </c>
      <c r="D53" s="297">
        <f t="shared" si="2"/>
        <v>4</v>
      </c>
      <c r="E53" s="297">
        <f t="shared" si="3"/>
        <v>2</v>
      </c>
      <c r="F53" s="297">
        <f aca="true" t="shared" si="11" ref="F53:Y53">SUM(F54:F56)</f>
        <v>2</v>
      </c>
      <c r="G53" s="297">
        <f t="shared" si="11"/>
        <v>2</v>
      </c>
      <c r="H53" s="297">
        <f t="shared" si="11"/>
        <v>0</v>
      </c>
      <c r="I53" s="297">
        <f t="shared" si="11"/>
        <v>0</v>
      </c>
      <c r="J53" s="297">
        <f t="shared" si="11"/>
        <v>0</v>
      </c>
      <c r="K53" s="297">
        <f t="shared" si="11"/>
        <v>0</v>
      </c>
      <c r="L53" s="297">
        <f t="shared" si="11"/>
        <v>0</v>
      </c>
      <c r="M53" s="297">
        <f t="shared" si="11"/>
        <v>0</v>
      </c>
      <c r="N53" s="297">
        <f t="shared" si="11"/>
        <v>0</v>
      </c>
      <c r="O53" s="297">
        <f t="shared" si="11"/>
        <v>0</v>
      </c>
      <c r="P53" s="297">
        <f t="shared" si="11"/>
        <v>0</v>
      </c>
      <c r="Q53" s="297">
        <f t="shared" si="11"/>
        <v>0</v>
      </c>
      <c r="R53" s="297">
        <f t="shared" si="11"/>
        <v>0</v>
      </c>
      <c r="S53" s="297">
        <f t="shared" si="11"/>
        <v>0</v>
      </c>
      <c r="T53" s="297">
        <f t="shared" si="11"/>
        <v>0</v>
      </c>
      <c r="U53" s="297">
        <f t="shared" si="11"/>
        <v>0</v>
      </c>
      <c r="V53" s="297">
        <f t="shared" si="11"/>
        <v>2</v>
      </c>
      <c r="W53" s="297">
        <f t="shared" si="11"/>
        <v>0</v>
      </c>
      <c r="X53" s="297">
        <f t="shared" si="11"/>
        <v>0</v>
      </c>
      <c r="Y53" s="297">
        <f t="shared" si="11"/>
        <v>0</v>
      </c>
      <c r="Z53" s="338" t="s">
        <v>170</v>
      </c>
      <c r="AA53" s="372"/>
    </row>
    <row r="54" spans="1:27" s="150" customFormat="1" ht="15.75" customHeight="1">
      <c r="A54" s="143"/>
      <c r="B54" s="145" t="s">
        <v>84</v>
      </c>
      <c r="C54" s="298">
        <f t="shared" si="1"/>
        <v>3</v>
      </c>
      <c r="D54" s="299">
        <f t="shared" si="2"/>
        <v>3</v>
      </c>
      <c r="E54" s="299">
        <f t="shared" si="3"/>
        <v>0</v>
      </c>
      <c r="F54" s="230">
        <v>2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0</v>
      </c>
      <c r="M54" s="230">
        <v>0</v>
      </c>
      <c r="N54" s="230">
        <v>0</v>
      </c>
      <c r="O54" s="230">
        <v>0</v>
      </c>
      <c r="P54" s="230">
        <v>0</v>
      </c>
      <c r="Q54" s="230">
        <v>0</v>
      </c>
      <c r="R54" s="230">
        <v>0</v>
      </c>
      <c r="S54" s="230">
        <v>0</v>
      </c>
      <c r="T54" s="230">
        <v>0</v>
      </c>
      <c r="U54" s="230">
        <v>0</v>
      </c>
      <c r="V54" s="230">
        <v>1</v>
      </c>
      <c r="W54" s="230">
        <v>0</v>
      </c>
      <c r="X54" s="230">
        <v>0</v>
      </c>
      <c r="Y54" s="230">
        <v>0</v>
      </c>
      <c r="Z54" s="142" t="s">
        <v>84</v>
      </c>
      <c r="AA54" s="139"/>
    </row>
    <row r="55" spans="1:27" s="150" customFormat="1" ht="15.75" customHeight="1">
      <c r="A55" s="143"/>
      <c r="B55" s="145" t="s">
        <v>85</v>
      </c>
      <c r="C55" s="298">
        <f t="shared" si="1"/>
        <v>1</v>
      </c>
      <c r="D55" s="299">
        <f t="shared" si="2"/>
        <v>0</v>
      </c>
      <c r="E55" s="299">
        <f t="shared" si="3"/>
        <v>1</v>
      </c>
      <c r="F55" s="230">
        <v>0</v>
      </c>
      <c r="G55" s="230">
        <v>1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30">
        <v>0</v>
      </c>
      <c r="T55" s="230">
        <v>0</v>
      </c>
      <c r="U55" s="230">
        <v>0</v>
      </c>
      <c r="V55" s="230">
        <v>0</v>
      </c>
      <c r="W55" s="230">
        <v>0</v>
      </c>
      <c r="X55" s="230">
        <v>0</v>
      </c>
      <c r="Y55" s="230">
        <v>0</v>
      </c>
      <c r="Z55" s="142" t="s">
        <v>85</v>
      </c>
      <c r="AA55" s="139"/>
    </row>
    <row r="56" spans="1:27" s="150" customFormat="1" ht="15.75" customHeight="1">
      <c r="A56" s="143"/>
      <c r="B56" s="145" t="s">
        <v>86</v>
      </c>
      <c r="C56" s="298">
        <f t="shared" si="1"/>
        <v>2</v>
      </c>
      <c r="D56" s="299">
        <f t="shared" si="2"/>
        <v>1</v>
      </c>
      <c r="E56" s="299">
        <f t="shared" si="3"/>
        <v>1</v>
      </c>
      <c r="F56" s="230">
        <v>0</v>
      </c>
      <c r="G56" s="230">
        <v>1</v>
      </c>
      <c r="H56" s="230">
        <v>0</v>
      </c>
      <c r="I56" s="230">
        <v>0</v>
      </c>
      <c r="J56" s="230">
        <v>0</v>
      </c>
      <c r="K56" s="230">
        <v>0</v>
      </c>
      <c r="L56" s="230">
        <v>0</v>
      </c>
      <c r="M56" s="230">
        <v>0</v>
      </c>
      <c r="N56" s="230">
        <v>0</v>
      </c>
      <c r="O56" s="230">
        <v>0</v>
      </c>
      <c r="P56" s="230">
        <v>0</v>
      </c>
      <c r="Q56" s="230">
        <v>0</v>
      </c>
      <c r="R56" s="230">
        <v>0</v>
      </c>
      <c r="S56" s="230">
        <v>0</v>
      </c>
      <c r="T56" s="230">
        <v>0</v>
      </c>
      <c r="U56" s="230">
        <v>0</v>
      </c>
      <c r="V56" s="230">
        <v>1</v>
      </c>
      <c r="W56" s="230">
        <v>0</v>
      </c>
      <c r="X56" s="230">
        <v>0</v>
      </c>
      <c r="Y56" s="230">
        <v>0</v>
      </c>
      <c r="Z56" s="142" t="s">
        <v>86</v>
      </c>
      <c r="AA56" s="139"/>
    </row>
    <row r="57" spans="1:27" s="151" customFormat="1" ht="19.5" customHeight="1">
      <c r="A57" s="321" t="s">
        <v>171</v>
      </c>
      <c r="B57" s="322"/>
      <c r="C57" s="296">
        <f t="shared" si="1"/>
        <v>11</v>
      </c>
      <c r="D57" s="297">
        <f t="shared" si="2"/>
        <v>5</v>
      </c>
      <c r="E57" s="297">
        <f t="shared" si="3"/>
        <v>6</v>
      </c>
      <c r="F57" s="297">
        <f aca="true" t="shared" si="12" ref="F57:Y57">SUM(F58:F59)</f>
        <v>2</v>
      </c>
      <c r="G57" s="297">
        <f t="shared" si="12"/>
        <v>3</v>
      </c>
      <c r="H57" s="297">
        <f t="shared" si="12"/>
        <v>0</v>
      </c>
      <c r="I57" s="297">
        <f t="shared" si="12"/>
        <v>0</v>
      </c>
      <c r="J57" s="297">
        <f t="shared" si="12"/>
        <v>0</v>
      </c>
      <c r="K57" s="297">
        <f t="shared" si="12"/>
        <v>0</v>
      </c>
      <c r="L57" s="297">
        <f t="shared" si="12"/>
        <v>0</v>
      </c>
      <c r="M57" s="297">
        <f t="shared" si="12"/>
        <v>0</v>
      </c>
      <c r="N57" s="297">
        <f t="shared" si="12"/>
        <v>0</v>
      </c>
      <c r="O57" s="297">
        <f t="shared" si="12"/>
        <v>0</v>
      </c>
      <c r="P57" s="297">
        <f t="shared" si="12"/>
        <v>0</v>
      </c>
      <c r="Q57" s="297">
        <f t="shared" si="12"/>
        <v>0</v>
      </c>
      <c r="R57" s="297">
        <f t="shared" si="12"/>
        <v>0</v>
      </c>
      <c r="S57" s="297">
        <f t="shared" si="12"/>
        <v>2</v>
      </c>
      <c r="T57" s="297">
        <f t="shared" si="12"/>
        <v>0</v>
      </c>
      <c r="U57" s="297">
        <f t="shared" si="12"/>
        <v>1</v>
      </c>
      <c r="V57" s="297">
        <f t="shared" si="12"/>
        <v>3</v>
      </c>
      <c r="W57" s="297">
        <f t="shared" si="12"/>
        <v>0</v>
      </c>
      <c r="X57" s="297">
        <f t="shared" si="12"/>
        <v>0</v>
      </c>
      <c r="Y57" s="297">
        <f t="shared" si="12"/>
        <v>0</v>
      </c>
      <c r="Z57" s="338" t="s">
        <v>171</v>
      </c>
      <c r="AA57" s="372"/>
    </row>
    <row r="58" spans="1:27" s="150" customFormat="1" ht="16.5" customHeight="1">
      <c r="A58" s="143"/>
      <c r="B58" s="145" t="s">
        <v>87</v>
      </c>
      <c r="C58" s="298">
        <f t="shared" si="1"/>
        <v>2</v>
      </c>
      <c r="D58" s="299">
        <f t="shared" si="2"/>
        <v>2</v>
      </c>
      <c r="E58" s="299">
        <f t="shared" si="3"/>
        <v>0</v>
      </c>
      <c r="F58" s="230">
        <v>1</v>
      </c>
      <c r="G58" s="230">
        <v>0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230">
        <v>0</v>
      </c>
      <c r="Q58" s="230">
        <v>0</v>
      </c>
      <c r="R58" s="230">
        <v>0</v>
      </c>
      <c r="S58" s="230">
        <v>0</v>
      </c>
      <c r="T58" s="230">
        <v>0</v>
      </c>
      <c r="U58" s="230">
        <v>0</v>
      </c>
      <c r="V58" s="230">
        <v>1</v>
      </c>
      <c r="W58" s="230">
        <v>0</v>
      </c>
      <c r="X58" s="230">
        <v>0</v>
      </c>
      <c r="Y58" s="230">
        <v>0</v>
      </c>
      <c r="Z58" s="142" t="s">
        <v>87</v>
      </c>
      <c r="AA58" s="139"/>
    </row>
    <row r="59" spans="1:27" s="153" customFormat="1" ht="16.5" customHeight="1">
      <c r="A59" s="143"/>
      <c r="B59" s="145" t="s">
        <v>101</v>
      </c>
      <c r="C59" s="298">
        <f t="shared" si="1"/>
        <v>9</v>
      </c>
      <c r="D59" s="299">
        <f t="shared" si="2"/>
        <v>3</v>
      </c>
      <c r="E59" s="299">
        <f t="shared" si="3"/>
        <v>6</v>
      </c>
      <c r="F59" s="230">
        <v>1</v>
      </c>
      <c r="G59" s="230">
        <v>3</v>
      </c>
      <c r="H59" s="230">
        <v>0</v>
      </c>
      <c r="I59" s="230">
        <v>0</v>
      </c>
      <c r="J59" s="230">
        <v>0</v>
      </c>
      <c r="K59" s="230">
        <v>0</v>
      </c>
      <c r="L59" s="230">
        <v>0</v>
      </c>
      <c r="M59" s="230">
        <v>0</v>
      </c>
      <c r="N59" s="230">
        <v>0</v>
      </c>
      <c r="O59" s="230">
        <v>0</v>
      </c>
      <c r="P59" s="230">
        <v>0</v>
      </c>
      <c r="Q59" s="230">
        <v>0</v>
      </c>
      <c r="R59" s="230">
        <v>0</v>
      </c>
      <c r="S59" s="230">
        <v>2</v>
      </c>
      <c r="T59" s="230">
        <v>0</v>
      </c>
      <c r="U59" s="230">
        <v>1</v>
      </c>
      <c r="V59" s="230">
        <v>2</v>
      </c>
      <c r="W59" s="230">
        <v>0</v>
      </c>
      <c r="X59" s="230">
        <v>0</v>
      </c>
      <c r="Y59" s="230">
        <v>0</v>
      </c>
      <c r="Z59" s="142" t="s">
        <v>101</v>
      </c>
      <c r="AA59" s="139"/>
    </row>
    <row r="60" spans="1:27" s="148" customFormat="1" ht="19.5" customHeight="1">
      <c r="A60" s="321" t="s">
        <v>172</v>
      </c>
      <c r="B60" s="362"/>
      <c r="C60" s="296">
        <f t="shared" si="1"/>
        <v>12</v>
      </c>
      <c r="D60" s="297">
        <f t="shared" si="2"/>
        <v>7</v>
      </c>
      <c r="E60" s="297">
        <f t="shared" si="3"/>
        <v>5</v>
      </c>
      <c r="F60" s="297">
        <f aca="true" t="shared" si="13" ref="F60:Y60">SUM(F61:F62)</f>
        <v>3</v>
      </c>
      <c r="G60" s="297">
        <f t="shared" si="13"/>
        <v>2</v>
      </c>
      <c r="H60" s="297">
        <f t="shared" si="13"/>
        <v>0</v>
      </c>
      <c r="I60" s="297">
        <f t="shared" si="13"/>
        <v>0</v>
      </c>
      <c r="J60" s="297">
        <f t="shared" si="13"/>
        <v>0</v>
      </c>
      <c r="K60" s="297">
        <f t="shared" si="13"/>
        <v>0</v>
      </c>
      <c r="L60" s="297">
        <f t="shared" si="13"/>
        <v>0</v>
      </c>
      <c r="M60" s="297">
        <f t="shared" si="13"/>
        <v>1</v>
      </c>
      <c r="N60" s="297">
        <f t="shared" si="13"/>
        <v>0</v>
      </c>
      <c r="O60" s="297">
        <f t="shared" si="13"/>
        <v>0</v>
      </c>
      <c r="P60" s="297">
        <f t="shared" si="13"/>
        <v>0</v>
      </c>
      <c r="Q60" s="297">
        <f t="shared" si="13"/>
        <v>0</v>
      </c>
      <c r="R60" s="297">
        <f t="shared" si="13"/>
        <v>0</v>
      </c>
      <c r="S60" s="297">
        <f t="shared" si="13"/>
        <v>2</v>
      </c>
      <c r="T60" s="297">
        <f t="shared" si="13"/>
        <v>0</v>
      </c>
      <c r="U60" s="297">
        <f t="shared" si="13"/>
        <v>0</v>
      </c>
      <c r="V60" s="297">
        <f t="shared" si="13"/>
        <v>4</v>
      </c>
      <c r="W60" s="297">
        <f t="shared" si="13"/>
        <v>0</v>
      </c>
      <c r="X60" s="297">
        <f t="shared" si="13"/>
        <v>0</v>
      </c>
      <c r="Y60" s="297">
        <f t="shared" si="13"/>
        <v>0</v>
      </c>
      <c r="Z60" s="338" t="s">
        <v>172</v>
      </c>
      <c r="AA60" s="339"/>
    </row>
    <row r="61" spans="1:27" s="150" customFormat="1" ht="15.75" customHeight="1">
      <c r="A61" s="144"/>
      <c r="B61" s="145" t="s">
        <v>88</v>
      </c>
      <c r="C61" s="298">
        <f t="shared" si="1"/>
        <v>4</v>
      </c>
      <c r="D61" s="299">
        <f t="shared" si="2"/>
        <v>2</v>
      </c>
      <c r="E61" s="299">
        <f t="shared" si="3"/>
        <v>2</v>
      </c>
      <c r="F61" s="230">
        <v>1</v>
      </c>
      <c r="G61" s="230">
        <v>1</v>
      </c>
      <c r="H61" s="230">
        <v>0</v>
      </c>
      <c r="I61" s="230">
        <v>0</v>
      </c>
      <c r="J61" s="230">
        <v>0</v>
      </c>
      <c r="K61" s="230">
        <v>0</v>
      </c>
      <c r="L61" s="230">
        <v>0</v>
      </c>
      <c r="M61" s="230">
        <v>1</v>
      </c>
      <c r="N61" s="230">
        <v>0</v>
      </c>
      <c r="O61" s="230">
        <v>0</v>
      </c>
      <c r="P61" s="230">
        <v>0</v>
      </c>
      <c r="Q61" s="230">
        <v>0</v>
      </c>
      <c r="R61" s="230">
        <v>0</v>
      </c>
      <c r="S61" s="230">
        <v>0</v>
      </c>
      <c r="T61" s="230">
        <v>0</v>
      </c>
      <c r="U61" s="230">
        <v>0</v>
      </c>
      <c r="V61" s="230">
        <v>1</v>
      </c>
      <c r="W61" s="230">
        <v>0</v>
      </c>
      <c r="X61" s="230">
        <v>0</v>
      </c>
      <c r="Y61" s="230">
        <v>0</v>
      </c>
      <c r="Z61" s="142" t="s">
        <v>88</v>
      </c>
      <c r="AA61" s="139"/>
    </row>
    <row r="62" spans="1:27" s="150" customFormat="1" ht="15.75" customHeight="1">
      <c r="A62" s="144"/>
      <c r="B62" s="145" t="s">
        <v>159</v>
      </c>
      <c r="C62" s="298">
        <f t="shared" si="1"/>
        <v>8</v>
      </c>
      <c r="D62" s="299">
        <f t="shared" si="2"/>
        <v>5</v>
      </c>
      <c r="E62" s="299">
        <f t="shared" si="3"/>
        <v>3</v>
      </c>
      <c r="F62" s="230">
        <v>2</v>
      </c>
      <c r="G62" s="230">
        <v>1</v>
      </c>
      <c r="H62" s="230">
        <v>0</v>
      </c>
      <c r="I62" s="230">
        <v>0</v>
      </c>
      <c r="J62" s="230">
        <v>0</v>
      </c>
      <c r="K62" s="230">
        <v>0</v>
      </c>
      <c r="L62" s="230">
        <v>0</v>
      </c>
      <c r="M62" s="230">
        <v>0</v>
      </c>
      <c r="N62" s="230">
        <v>0</v>
      </c>
      <c r="O62" s="230">
        <v>0</v>
      </c>
      <c r="P62" s="230">
        <v>0</v>
      </c>
      <c r="Q62" s="230">
        <v>0</v>
      </c>
      <c r="R62" s="230">
        <v>0</v>
      </c>
      <c r="S62" s="230">
        <v>2</v>
      </c>
      <c r="T62" s="230">
        <v>0</v>
      </c>
      <c r="U62" s="230">
        <v>0</v>
      </c>
      <c r="V62" s="230">
        <v>3</v>
      </c>
      <c r="W62" s="230">
        <v>0</v>
      </c>
      <c r="X62" s="230">
        <v>0</v>
      </c>
      <c r="Y62" s="230">
        <v>0</v>
      </c>
      <c r="Z62" s="142" t="s">
        <v>159</v>
      </c>
      <c r="AA62" s="139"/>
    </row>
    <row r="63" spans="1:27" s="148" customFormat="1" ht="20.25" customHeight="1">
      <c r="A63" s="321" t="s">
        <v>173</v>
      </c>
      <c r="B63" s="322"/>
      <c r="C63" s="296">
        <f t="shared" si="1"/>
        <v>2</v>
      </c>
      <c r="D63" s="297">
        <f t="shared" si="2"/>
        <v>1</v>
      </c>
      <c r="E63" s="297">
        <f t="shared" si="3"/>
        <v>1</v>
      </c>
      <c r="F63" s="297">
        <f aca="true" t="shared" si="14" ref="F63:Y63">F64</f>
        <v>0</v>
      </c>
      <c r="G63" s="297">
        <f t="shared" si="14"/>
        <v>1</v>
      </c>
      <c r="H63" s="297">
        <f t="shared" si="14"/>
        <v>0</v>
      </c>
      <c r="I63" s="297">
        <f t="shared" si="14"/>
        <v>0</v>
      </c>
      <c r="J63" s="297">
        <f t="shared" si="14"/>
        <v>0</v>
      </c>
      <c r="K63" s="297">
        <f t="shared" si="14"/>
        <v>0</v>
      </c>
      <c r="L63" s="297">
        <f t="shared" si="14"/>
        <v>0</v>
      </c>
      <c r="M63" s="297">
        <f t="shared" si="14"/>
        <v>0</v>
      </c>
      <c r="N63" s="297">
        <f t="shared" si="14"/>
        <v>0</v>
      </c>
      <c r="O63" s="297">
        <f t="shared" si="14"/>
        <v>0</v>
      </c>
      <c r="P63" s="297">
        <f t="shared" si="14"/>
        <v>0</v>
      </c>
      <c r="Q63" s="297">
        <f t="shared" si="14"/>
        <v>0</v>
      </c>
      <c r="R63" s="297">
        <f t="shared" si="14"/>
        <v>0</v>
      </c>
      <c r="S63" s="297">
        <f t="shared" si="14"/>
        <v>0</v>
      </c>
      <c r="T63" s="297">
        <f t="shared" si="14"/>
        <v>0</v>
      </c>
      <c r="U63" s="297">
        <f t="shared" si="14"/>
        <v>0</v>
      </c>
      <c r="V63" s="297">
        <f t="shared" si="14"/>
        <v>1</v>
      </c>
      <c r="W63" s="297">
        <f t="shared" si="14"/>
        <v>0</v>
      </c>
      <c r="X63" s="297">
        <f t="shared" si="14"/>
        <v>0</v>
      </c>
      <c r="Y63" s="297">
        <f t="shared" si="14"/>
        <v>0</v>
      </c>
      <c r="Z63" s="338" t="s">
        <v>173</v>
      </c>
      <c r="AA63" s="372"/>
    </row>
    <row r="64" spans="1:27" s="150" customFormat="1" ht="15.75" customHeight="1">
      <c r="A64" s="144"/>
      <c r="B64" s="145" t="s">
        <v>89</v>
      </c>
      <c r="C64" s="298">
        <f t="shared" si="1"/>
        <v>2</v>
      </c>
      <c r="D64" s="299">
        <f t="shared" si="2"/>
        <v>1</v>
      </c>
      <c r="E64" s="299">
        <f t="shared" si="3"/>
        <v>1</v>
      </c>
      <c r="F64" s="230">
        <v>0</v>
      </c>
      <c r="G64" s="230">
        <v>1</v>
      </c>
      <c r="H64" s="230">
        <v>0</v>
      </c>
      <c r="I64" s="230">
        <v>0</v>
      </c>
      <c r="J64" s="230">
        <v>0</v>
      </c>
      <c r="K64" s="230">
        <v>0</v>
      </c>
      <c r="L64" s="230">
        <v>0</v>
      </c>
      <c r="M64" s="230">
        <v>0</v>
      </c>
      <c r="N64" s="230">
        <v>0</v>
      </c>
      <c r="O64" s="230">
        <v>0</v>
      </c>
      <c r="P64" s="230">
        <v>0</v>
      </c>
      <c r="Q64" s="230">
        <v>0</v>
      </c>
      <c r="R64" s="230">
        <v>0</v>
      </c>
      <c r="S64" s="230">
        <v>0</v>
      </c>
      <c r="T64" s="230">
        <v>0</v>
      </c>
      <c r="U64" s="230">
        <v>0</v>
      </c>
      <c r="V64" s="230">
        <v>1</v>
      </c>
      <c r="W64" s="230">
        <v>0</v>
      </c>
      <c r="X64" s="230">
        <v>0</v>
      </c>
      <c r="Y64" s="230">
        <v>0</v>
      </c>
      <c r="Z64" s="142" t="s">
        <v>89</v>
      </c>
      <c r="AA64" s="139"/>
    </row>
    <row r="65" spans="1:27" s="151" customFormat="1" ht="19.5" customHeight="1">
      <c r="A65" s="321" t="s">
        <v>174</v>
      </c>
      <c r="B65" s="362"/>
      <c r="C65" s="296">
        <f t="shared" si="1"/>
        <v>4</v>
      </c>
      <c r="D65" s="297">
        <f t="shared" si="2"/>
        <v>3</v>
      </c>
      <c r="E65" s="297">
        <f t="shared" si="3"/>
        <v>1</v>
      </c>
      <c r="F65" s="297">
        <f aca="true" t="shared" si="15" ref="F65:Y65">F66</f>
        <v>1</v>
      </c>
      <c r="G65" s="297">
        <f t="shared" si="15"/>
        <v>1</v>
      </c>
      <c r="H65" s="297">
        <f t="shared" si="15"/>
        <v>0</v>
      </c>
      <c r="I65" s="297">
        <f t="shared" si="15"/>
        <v>0</v>
      </c>
      <c r="J65" s="297">
        <f t="shared" si="15"/>
        <v>0</v>
      </c>
      <c r="K65" s="297">
        <f t="shared" si="15"/>
        <v>0</v>
      </c>
      <c r="L65" s="297">
        <f t="shared" si="15"/>
        <v>0</v>
      </c>
      <c r="M65" s="297">
        <f t="shared" si="15"/>
        <v>0</v>
      </c>
      <c r="N65" s="297">
        <f t="shared" si="15"/>
        <v>0</v>
      </c>
      <c r="O65" s="297">
        <f t="shared" si="15"/>
        <v>0</v>
      </c>
      <c r="P65" s="297">
        <f t="shared" si="15"/>
        <v>0</v>
      </c>
      <c r="Q65" s="297">
        <f t="shared" si="15"/>
        <v>0</v>
      </c>
      <c r="R65" s="297">
        <f t="shared" si="15"/>
        <v>0</v>
      </c>
      <c r="S65" s="297">
        <f t="shared" si="15"/>
        <v>0</v>
      </c>
      <c r="T65" s="297">
        <f t="shared" si="15"/>
        <v>0</v>
      </c>
      <c r="U65" s="297">
        <f t="shared" si="15"/>
        <v>0</v>
      </c>
      <c r="V65" s="297">
        <f t="shared" si="15"/>
        <v>2</v>
      </c>
      <c r="W65" s="297">
        <f t="shared" si="15"/>
        <v>0</v>
      </c>
      <c r="X65" s="297">
        <f t="shared" si="15"/>
        <v>0</v>
      </c>
      <c r="Y65" s="297">
        <f t="shared" si="15"/>
        <v>0</v>
      </c>
      <c r="Z65" s="338" t="s">
        <v>174</v>
      </c>
      <c r="AA65" s="339"/>
    </row>
    <row r="66" spans="1:27" s="153" customFormat="1" ht="15.75" customHeight="1">
      <c r="A66" s="144"/>
      <c r="B66" s="145" t="s">
        <v>160</v>
      </c>
      <c r="C66" s="298">
        <f t="shared" si="1"/>
        <v>4</v>
      </c>
      <c r="D66" s="299">
        <f t="shared" si="2"/>
        <v>3</v>
      </c>
      <c r="E66" s="299">
        <f t="shared" si="3"/>
        <v>1</v>
      </c>
      <c r="F66" s="230">
        <v>1</v>
      </c>
      <c r="G66" s="230">
        <v>1</v>
      </c>
      <c r="H66" s="230">
        <v>0</v>
      </c>
      <c r="I66" s="230">
        <v>0</v>
      </c>
      <c r="J66" s="230">
        <v>0</v>
      </c>
      <c r="K66" s="230">
        <v>0</v>
      </c>
      <c r="L66" s="230">
        <v>0</v>
      </c>
      <c r="M66" s="230">
        <v>0</v>
      </c>
      <c r="N66" s="230">
        <v>0</v>
      </c>
      <c r="O66" s="230">
        <v>0</v>
      </c>
      <c r="P66" s="230">
        <v>0</v>
      </c>
      <c r="Q66" s="230">
        <v>0</v>
      </c>
      <c r="R66" s="230">
        <v>0</v>
      </c>
      <c r="S66" s="230">
        <v>0</v>
      </c>
      <c r="T66" s="230">
        <v>0</v>
      </c>
      <c r="U66" s="230">
        <v>0</v>
      </c>
      <c r="V66" s="230">
        <v>2</v>
      </c>
      <c r="W66" s="230">
        <v>0</v>
      </c>
      <c r="X66" s="230">
        <v>0</v>
      </c>
      <c r="Y66" s="230">
        <v>0</v>
      </c>
      <c r="Z66" s="142" t="s">
        <v>160</v>
      </c>
      <c r="AA66" s="139"/>
    </row>
    <row r="67" spans="1:27" s="5" customFormat="1" ht="15.75" customHeight="1">
      <c r="A67" s="70"/>
      <c r="B67" s="7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9"/>
      <c r="AA67" s="70"/>
    </row>
    <row r="68" spans="2:25" ht="11.25" customHeight="1">
      <c r="B68" s="92"/>
      <c r="C68" s="92"/>
      <c r="D68" s="92"/>
      <c r="E68" s="92"/>
      <c r="F68" s="92"/>
      <c r="G68" s="92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2:7" ht="11.25" customHeight="1">
      <c r="B69" s="92"/>
      <c r="C69" s="92"/>
      <c r="D69" s="92"/>
      <c r="E69" s="92"/>
      <c r="F69" s="5"/>
      <c r="G69" s="5"/>
    </row>
    <row r="70" spans="2:5" ht="11.25" customHeight="1">
      <c r="B70" s="93"/>
      <c r="C70" s="93"/>
      <c r="D70" s="93"/>
      <c r="E70" s="93"/>
    </row>
    <row r="71" spans="2:5" ht="11.25" customHeight="1">
      <c r="B71" s="93"/>
      <c r="C71" s="93"/>
      <c r="D71" s="93"/>
      <c r="E71" s="93"/>
    </row>
    <row r="72" spans="2:5" ht="11.25" customHeight="1">
      <c r="B72" s="93"/>
      <c r="C72" s="93"/>
      <c r="D72" s="93"/>
      <c r="E72" s="93"/>
    </row>
    <row r="73" spans="2:5" ht="11.25" customHeight="1">
      <c r="B73" s="93"/>
      <c r="C73" s="93"/>
      <c r="D73" s="93"/>
      <c r="E73" s="93"/>
    </row>
    <row r="74" spans="2:5" ht="11.25" customHeight="1">
      <c r="B74" s="93"/>
      <c r="C74" s="93"/>
      <c r="D74" s="93"/>
      <c r="E74" s="93"/>
    </row>
    <row r="75" spans="2:5" ht="11.25" customHeight="1">
      <c r="B75" s="93"/>
      <c r="C75" s="93"/>
      <c r="D75" s="93"/>
      <c r="E75" s="93"/>
    </row>
    <row r="76" spans="2:5" ht="11.25" customHeight="1">
      <c r="B76" s="93"/>
      <c r="C76" s="93"/>
      <c r="D76" s="93"/>
      <c r="E76" s="93"/>
    </row>
    <row r="77" spans="2:5" ht="11.25" customHeight="1">
      <c r="B77" s="93"/>
      <c r="C77" s="93"/>
      <c r="D77" s="93"/>
      <c r="E77" s="93"/>
    </row>
    <row r="78" spans="2:5" ht="11.25" customHeight="1">
      <c r="B78" s="93"/>
      <c r="C78" s="93"/>
      <c r="D78" s="93"/>
      <c r="E78" s="93"/>
    </row>
    <row r="79" spans="2:5" ht="11.25" customHeight="1">
      <c r="B79" s="93"/>
      <c r="C79" s="93"/>
      <c r="D79" s="93"/>
      <c r="E79" s="93"/>
    </row>
    <row r="80" spans="2:5" ht="11.25" customHeight="1">
      <c r="B80" s="93"/>
      <c r="C80" s="93"/>
      <c r="D80" s="93"/>
      <c r="E80" s="93"/>
    </row>
    <row r="81" spans="2:5" ht="11.25" customHeight="1">
      <c r="B81" s="93"/>
      <c r="C81" s="93"/>
      <c r="D81" s="93"/>
      <c r="E81" s="93"/>
    </row>
    <row r="82" spans="2:5" ht="11.25" customHeight="1">
      <c r="B82" s="93"/>
      <c r="C82" s="93"/>
      <c r="D82" s="93"/>
      <c r="E82" s="93"/>
    </row>
  </sheetData>
  <sheetProtection/>
  <mergeCells count="60"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V5:W5"/>
    <mergeCell ref="P5:Q5"/>
    <mergeCell ref="A36:B36"/>
    <mergeCell ref="A39:B39"/>
    <mergeCell ref="C6:C7"/>
    <mergeCell ref="D6:D7"/>
    <mergeCell ref="E6:E7"/>
    <mergeCell ref="F6:F7"/>
    <mergeCell ref="G6:G7"/>
    <mergeCell ref="H6:H7"/>
    <mergeCell ref="A49:B49"/>
    <mergeCell ref="A53:B53"/>
    <mergeCell ref="A57:B57"/>
    <mergeCell ref="A65:B65"/>
    <mergeCell ref="A44:B44"/>
    <mergeCell ref="C4:E5"/>
    <mergeCell ref="A16:B16"/>
    <mergeCell ref="A46:B46"/>
    <mergeCell ref="A4:B7"/>
    <mergeCell ref="Z65:AA65"/>
    <mergeCell ref="Z57:AA57"/>
    <mergeCell ref="Z60:AA60"/>
    <mergeCell ref="A63:B63"/>
    <mergeCell ref="Z63:AA63"/>
    <mergeCell ref="A60:B60"/>
    <mergeCell ref="Z4:AA7"/>
    <mergeCell ref="Z53:AA53"/>
    <mergeCell ref="Z16:AA16"/>
    <mergeCell ref="Z36:AA36"/>
    <mergeCell ref="Z39:AA39"/>
    <mergeCell ref="Z44:AA44"/>
    <mergeCell ref="Z46:AA46"/>
    <mergeCell ref="Z49:AA49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79"/>
  <sheetViews>
    <sheetView showGridLines="0" zoomScalePageLayoutView="0" workbookViewId="0" topLeftCell="A1">
      <pane xSplit="2" ySplit="7" topLeftCell="C32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IV16384"/>
    </sheetView>
  </sheetViews>
  <sheetFormatPr defaultColWidth="8.75" defaultRowHeight="11.25" customHeight="1"/>
  <cols>
    <col min="1" max="1" width="1.328125" style="8" customWidth="1"/>
    <col min="2" max="2" width="8.75" style="8" customWidth="1"/>
    <col min="3" max="5" width="8.08203125" style="8" customWidth="1"/>
    <col min="6" max="25" width="7.08203125" style="8" customWidth="1"/>
    <col min="26" max="26" width="8.75" style="8" customWidth="1"/>
    <col min="27" max="27" width="1.328125" style="8" customWidth="1"/>
    <col min="28" max="16384" width="8.75" style="8" customWidth="1"/>
  </cols>
  <sheetData>
    <row r="1" spans="1:25" ht="16.5" customHeight="1">
      <c r="A1" s="356" t="s">
        <v>219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67"/>
      <c r="O1" s="67"/>
      <c r="P1" s="67"/>
      <c r="Q1" s="67"/>
      <c r="R1" s="68" t="s">
        <v>129</v>
      </c>
      <c r="S1" s="67"/>
      <c r="T1" s="67"/>
      <c r="U1" s="67"/>
      <c r="V1" s="67"/>
      <c r="W1" s="67"/>
      <c r="X1" s="67"/>
      <c r="Y1" s="67"/>
    </row>
    <row r="2" spans="1:25" ht="16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68"/>
      <c r="S2" s="67"/>
      <c r="T2" s="67"/>
      <c r="U2" s="67"/>
      <c r="V2" s="67"/>
      <c r="W2" s="67"/>
      <c r="X2" s="67"/>
      <c r="Y2" s="67"/>
    </row>
    <row r="3" spans="1:27" ht="16.5" customHeight="1">
      <c r="A3" s="68" t="s">
        <v>151</v>
      </c>
      <c r="C3" s="112"/>
      <c r="D3" s="112"/>
      <c r="E3" s="112"/>
      <c r="F3" s="69"/>
      <c r="G3" s="69"/>
      <c r="H3" s="69"/>
      <c r="I3" s="69"/>
      <c r="J3" s="70"/>
      <c r="K3" s="70"/>
      <c r="L3" s="70"/>
      <c r="M3" s="69"/>
      <c r="N3" s="69" t="s">
        <v>183</v>
      </c>
      <c r="O3" s="69"/>
      <c r="P3" s="69"/>
      <c r="Q3" s="69"/>
      <c r="R3" s="70"/>
      <c r="S3" s="69"/>
      <c r="T3" s="71"/>
      <c r="U3" s="71"/>
      <c r="V3" s="71"/>
      <c r="W3" s="71"/>
      <c r="X3" s="71"/>
      <c r="Y3" s="71"/>
      <c r="Z3" s="5"/>
      <c r="AA3" s="72" t="s">
        <v>0</v>
      </c>
    </row>
    <row r="4" spans="1:27" ht="16.5" customHeight="1">
      <c r="A4" s="336" t="s">
        <v>235</v>
      </c>
      <c r="B4" s="331"/>
      <c r="C4" s="366" t="s">
        <v>3</v>
      </c>
      <c r="D4" s="364"/>
      <c r="E4" s="367"/>
      <c r="F4" s="377" t="s">
        <v>189</v>
      </c>
      <c r="G4" s="386"/>
      <c r="H4" s="377" t="s">
        <v>130</v>
      </c>
      <c r="I4" s="386"/>
      <c r="J4" s="373" t="s">
        <v>152</v>
      </c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5"/>
      <c r="Z4" s="377" t="s">
        <v>236</v>
      </c>
      <c r="AA4" s="364"/>
    </row>
    <row r="5" spans="1:27" ht="20.25" customHeight="1">
      <c r="A5" s="327"/>
      <c r="B5" s="337"/>
      <c r="C5" s="368"/>
      <c r="D5" s="365"/>
      <c r="E5" s="369"/>
      <c r="F5" s="387"/>
      <c r="G5" s="388"/>
      <c r="H5" s="387"/>
      <c r="I5" s="388"/>
      <c r="J5" s="389" t="s">
        <v>218</v>
      </c>
      <c r="K5" s="390"/>
      <c r="L5" s="384" t="s">
        <v>120</v>
      </c>
      <c r="M5" s="385"/>
      <c r="N5" s="384" t="s">
        <v>121</v>
      </c>
      <c r="O5" s="385"/>
      <c r="P5" s="384" t="s">
        <v>213</v>
      </c>
      <c r="Q5" s="385"/>
      <c r="R5" s="384" t="s">
        <v>122</v>
      </c>
      <c r="S5" s="385"/>
      <c r="T5" s="384" t="s">
        <v>123</v>
      </c>
      <c r="U5" s="385"/>
      <c r="V5" s="384" t="s">
        <v>124</v>
      </c>
      <c r="W5" s="385"/>
      <c r="X5" s="384" t="s">
        <v>125</v>
      </c>
      <c r="Y5" s="385"/>
      <c r="Z5" s="378"/>
      <c r="AA5" s="379"/>
    </row>
    <row r="6" spans="1:27" ht="13.5" customHeight="1">
      <c r="A6" s="327"/>
      <c r="B6" s="337"/>
      <c r="C6" s="360" t="s">
        <v>3</v>
      </c>
      <c r="D6" s="360" t="s">
        <v>1</v>
      </c>
      <c r="E6" s="360" t="s">
        <v>2</v>
      </c>
      <c r="F6" s="360" t="s">
        <v>1</v>
      </c>
      <c r="G6" s="360" t="s">
        <v>2</v>
      </c>
      <c r="H6" s="360" t="s">
        <v>1</v>
      </c>
      <c r="I6" s="360" t="s">
        <v>2</v>
      </c>
      <c r="J6" s="360" t="s">
        <v>1</v>
      </c>
      <c r="K6" s="360" t="s">
        <v>2</v>
      </c>
      <c r="L6" s="360" t="s">
        <v>1</v>
      </c>
      <c r="M6" s="360" t="s">
        <v>2</v>
      </c>
      <c r="N6" s="360" t="s">
        <v>1</v>
      </c>
      <c r="O6" s="360" t="s">
        <v>2</v>
      </c>
      <c r="P6" s="360" t="s">
        <v>1</v>
      </c>
      <c r="Q6" s="360" t="s">
        <v>2</v>
      </c>
      <c r="R6" s="360" t="s">
        <v>1</v>
      </c>
      <c r="S6" s="360" t="s">
        <v>2</v>
      </c>
      <c r="T6" s="360" t="s">
        <v>1</v>
      </c>
      <c r="U6" s="360" t="s">
        <v>2</v>
      </c>
      <c r="V6" s="360" t="s">
        <v>1</v>
      </c>
      <c r="W6" s="360" t="s">
        <v>2</v>
      </c>
      <c r="X6" s="360" t="s">
        <v>1</v>
      </c>
      <c r="Y6" s="360" t="s">
        <v>2</v>
      </c>
      <c r="Z6" s="378"/>
      <c r="AA6" s="379"/>
    </row>
    <row r="7" spans="1:27" ht="13.5" customHeight="1">
      <c r="A7" s="329"/>
      <c r="B7" s="332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8"/>
      <c r="AA7" s="365"/>
    </row>
    <row r="8" spans="1:27" ht="15.75" customHeight="1">
      <c r="A8" s="5"/>
      <c r="B8" s="73"/>
      <c r="C8" s="26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74"/>
      <c r="AA8" s="75"/>
    </row>
    <row r="9" spans="1:27" ht="16.5" customHeight="1">
      <c r="A9" s="92"/>
      <c r="B9" s="113" t="s">
        <v>301</v>
      </c>
      <c r="C9" s="291">
        <f>SUM(D9:E9)</f>
        <v>648</v>
      </c>
      <c r="D9" s="229">
        <f>SUM(F9,H9,J9,L9,N9,P9,R9,T9,V9,X9)</f>
        <v>301</v>
      </c>
      <c r="E9" s="229">
        <f>SUM(G9,I9,K9,M9,O9,Q9,S9,U9,W9,Y9)</f>
        <v>347</v>
      </c>
      <c r="F9" s="229">
        <v>106</v>
      </c>
      <c r="G9" s="229">
        <v>122</v>
      </c>
      <c r="H9" s="229">
        <v>0</v>
      </c>
      <c r="I9" s="229">
        <v>4</v>
      </c>
      <c r="J9" s="229">
        <v>0</v>
      </c>
      <c r="K9" s="229">
        <v>0</v>
      </c>
      <c r="L9" s="229">
        <v>1</v>
      </c>
      <c r="M9" s="229">
        <v>12</v>
      </c>
      <c r="N9" s="229">
        <v>0</v>
      </c>
      <c r="O9" s="229">
        <v>3</v>
      </c>
      <c r="P9" s="229">
        <v>0</v>
      </c>
      <c r="Q9" s="229">
        <v>2</v>
      </c>
      <c r="R9" s="229">
        <v>0</v>
      </c>
      <c r="S9" s="229">
        <v>25</v>
      </c>
      <c r="T9" s="229">
        <v>5</v>
      </c>
      <c r="U9" s="229">
        <v>36</v>
      </c>
      <c r="V9" s="229">
        <v>172</v>
      </c>
      <c r="W9" s="229">
        <v>94</v>
      </c>
      <c r="X9" s="229">
        <v>17</v>
      </c>
      <c r="Y9" s="229">
        <v>49</v>
      </c>
      <c r="Z9" s="6" t="s">
        <v>301</v>
      </c>
      <c r="AA9" s="7"/>
    </row>
    <row r="10" spans="1:27" s="76" customFormat="1" ht="16.5" customHeight="1">
      <c r="A10" s="262"/>
      <c r="B10" s="263" t="s">
        <v>315</v>
      </c>
      <c r="C10" s="292">
        <f aca="true" t="shared" si="0" ref="C10:Y10">SUM(C12,C32,C35,C40,C42,C45,C49,C53,C56,C59,C61)</f>
        <v>476</v>
      </c>
      <c r="D10" s="293">
        <f t="shared" si="0"/>
        <v>226</v>
      </c>
      <c r="E10" s="293">
        <f t="shared" si="0"/>
        <v>250</v>
      </c>
      <c r="F10" s="293">
        <f t="shared" si="0"/>
        <v>106</v>
      </c>
      <c r="G10" s="293">
        <f t="shared" si="0"/>
        <v>123</v>
      </c>
      <c r="H10" s="293">
        <f t="shared" si="0"/>
        <v>0</v>
      </c>
      <c r="I10" s="293">
        <f t="shared" si="0"/>
        <v>4</v>
      </c>
      <c r="J10" s="293">
        <f t="shared" si="0"/>
        <v>0</v>
      </c>
      <c r="K10" s="293">
        <f t="shared" si="0"/>
        <v>0</v>
      </c>
      <c r="L10" s="293">
        <f t="shared" si="0"/>
        <v>0</v>
      </c>
      <c r="M10" s="293">
        <f t="shared" si="0"/>
        <v>1</v>
      </c>
      <c r="N10" s="293">
        <f t="shared" si="0"/>
        <v>0</v>
      </c>
      <c r="O10" s="293">
        <f t="shared" si="0"/>
        <v>3</v>
      </c>
      <c r="P10" s="293">
        <f t="shared" si="0"/>
        <v>0</v>
      </c>
      <c r="Q10" s="293">
        <f t="shared" si="0"/>
        <v>0</v>
      </c>
      <c r="R10" s="293">
        <f t="shared" si="0"/>
        <v>0</v>
      </c>
      <c r="S10" s="293">
        <f t="shared" si="0"/>
        <v>21</v>
      </c>
      <c r="T10" s="293">
        <f t="shared" si="0"/>
        <v>4</v>
      </c>
      <c r="U10" s="293">
        <f t="shared" si="0"/>
        <v>29</v>
      </c>
      <c r="V10" s="293">
        <f t="shared" si="0"/>
        <v>111</v>
      </c>
      <c r="W10" s="293">
        <f t="shared" si="0"/>
        <v>52</v>
      </c>
      <c r="X10" s="293">
        <f t="shared" si="0"/>
        <v>5</v>
      </c>
      <c r="Y10" s="293">
        <f t="shared" si="0"/>
        <v>17</v>
      </c>
      <c r="Z10" s="251" t="s">
        <v>315</v>
      </c>
      <c r="AA10" s="101"/>
    </row>
    <row r="11" spans="1:27" ht="15.75" customHeight="1">
      <c r="A11" s="5"/>
      <c r="B11" s="73"/>
      <c r="C11" s="300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9"/>
      <c r="AA11" s="7"/>
    </row>
    <row r="12" spans="1:27" s="148" customFormat="1" ht="19.5" customHeight="1">
      <c r="A12" s="321" t="s">
        <v>186</v>
      </c>
      <c r="B12" s="371"/>
      <c r="C12" s="296">
        <f>D12+E12</f>
        <v>390</v>
      </c>
      <c r="D12" s="297">
        <f>SUM(F12,H12,J12,L12,N12,P12,R12,T12,V12,X12)</f>
        <v>184</v>
      </c>
      <c r="E12" s="297">
        <f>SUM(G12,I12,K12,M12,O12,Q12,S12,U12,W12,Y12)</f>
        <v>206</v>
      </c>
      <c r="F12" s="297">
        <f>SUM(F14:F31)</f>
        <v>86</v>
      </c>
      <c r="G12" s="297">
        <f aca="true" t="shared" si="1" ref="G12:Y12">SUM(G14:G31)</f>
        <v>99</v>
      </c>
      <c r="H12" s="297">
        <f t="shared" si="1"/>
        <v>0</v>
      </c>
      <c r="I12" s="297">
        <f t="shared" si="1"/>
        <v>4</v>
      </c>
      <c r="J12" s="297">
        <f t="shared" si="1"/>
        <v>0</v>
      </c>
      <c r="K12" s="297">
        <f t="shared" si="1"/>
        <v>0</v>
      </c>
      <c r="L12" s="297">
        <f t="shared" si="1"/>
        <v>0</v>
      </c>
      <c r="M12" s="297">
        <f t="shared" si="1"/>
        <v>0</v>
      </c>
      <c r="N12" s="297">
        <f t="shared" si="1"/>
        <v>0</v>
      </c>
      <c r="O12" s="297">
        <f t="shared" si="1"/>
        <v>1</v>
      </c>
      <c r="P12" s="297">
        <f t="shared" si="1"/>
        <v>0</v>
      </c>
      <c r="Q12" s="297">
        <f t="shared" si="1"/>
        <v>0</v>
      </c>
      <c r="R12" s="297">
        <f t="shared" si="1"/>
        <v>0</v>
      </c>
      <c r="S12" s="297">
        <f t="shared" si="1"/>
        <v>16</v>
      </c>
      <c r="T12" s="297">
        <f t="shared" si="1"/>
        <v>4</v>
      </c>
      <c r="U12" s="297">
        <f t="shared" si="1"/>
        <v>28</v>
      </c>
      <c r="V12" s="297">
        <f t="shared" si="1"/>
        <v>89</v>
      </c>
      <c r="W12" s="297">
        <f t="shared" si="1"/>
        <v>46</v>
      </c>
      <c r="X12" s="297">
        <f t="shared" si="1"/>
        <v>5</v>
      </c>
      <c r="Y12" s="297">
        <f t="shared" si="1"/>
        <v>12</v>
      </c>
      <c r="Z12" s="338" t="s">
        <v>186</v>
      </c>
      <c r="AA12" s="339"/>
    </row>
    <row r="13" spans="1:27" s="148" customFormat="1" ht="15.75" customHeight="1">
      <c r="A13" s="135"/>
      <c r="B13" s="254" t="s">
        <v>187</v>
      </c>
      <c r="C13" s="296">
        <f aca="true" t="shared" si="2" ref="C13:C62">D13+E13</f>
        <v>161</v>
      </c>
      <c r="D13" s="297">
        <f aca="true" t="shared" si="3" ref="D13:D62">SUM(F13,H13,J13,L13,N13,P13,R13,T13,V13,X13)</f>
        <v>54</v>
      </c>
      <c r="E13" s="297">
        <f aca="true" t="shared" si="4" ref="E13:E62">SUM(G13,I13,K13,M13,O13,Q13,S13,U13,W13,Y13)</f>
        <v>107</v>
      </c>
      <c r="F13" s="297">
        <f aca="true" t="shared" si="5" ref="F13:Y13">SUM(F14:F18)</f>
        <v>29</v>
      </c>
      <c r="G13" s="297">
        <f t="shared" si="5"/>
        <v>47</v>
      </c>
      <c r="H13" s="297">
        <f t="shared" si="5"/>
        <v>0</v>
      </c>
      <c r="I13" s="297">
        <f t="shared" si="5"/>
        <v>2</v>
      </c>
      <c r="J13" s="297">
        <f t="shared" si="5"/>
        <v>0</v>
      </c>
      <c r="K13" s="297">
        <f t="shared" si="5"/>
        <v>0</v>
      </c>
      <c r="L13" s="297">
        <f t="shared" si="5"/>
        <v>0</v>
      </c>
      <c r="M13" s="297">
        <f t="shared" si="5"/>
        <v>0</v>
      </c>
      <c r="N13" s="297">
        <f t="shared" si="5"/>
        <v>0</v>
      </c>
      <c r="O13" s="297">
        <f t="shared" si="5"/>
        <v>0</v>
      </c>
      <c r="P13" s="297">
        <f t="shared" si="5"/>
        <v>0</v>
      </c>
      <c r="Q13" s="297">
        <f t="shared" si="5"/>
        <v>0</v>
      </c>
      <c r="R13" s="297">
        <f t="shared" si="5"/>
        <v>0</v>
      </c>
      <c r="S13" s="297">
        <f t="shared" si="5"/>
        <v>8</v>
      </c>
      <c r="T13" s="297">
        <f t="shared" si="5"/>
        <v>4</v>
      </c>
      <c r="U13" s="297">
        <f t="shared" si="5"/>
        <v>19</v>
      </c>
      <c r="V13" s="297">
        <f t="shared" si="5"/>
        <v>21</v>
      </c>
      <c r="W13" s="297">
        <f t="shared" si="5"/>
        <v>31</v>
      </c>
      <c r="X13" s="297">
        <f t="shared" si="5"/>
        <v>0</v>
      </c>
      <c r="Y13" s="297">
        <f t="shared" si="5"/>
        <v>0</v>
      </c>
      <c r="Z13" s="255" t="s">
        <v>187</v>
      </c>
      <c r="AA13" s="135"/>
    </row>
    <row r="14" spans="1:27" s="150" customFormat="1" ht="15.75" customHeight="1">
      <c r="A14" s="143"/>
      <c r="B14" s="147" t="s">
        <v>63</v>
      </c>
      <c r="C14" s="298">
        <f t="shared" si="2"/>
        <v>32</v>
      </c>
      <c r="D14" s="299">
        <f t="shared" si="3"/>
        <v>8</v>
      </c>
      <c r="E14" s="299">
        <f t="shared" si="4"/>
        <v>24</v>
      </c>
      <c r="F14" s="230">
        <v>5</v>
      </c>
      <c r="G14" s="230">
        <v>15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30">
        <v>0</v>
      </c>
      <c r="U14" s="230">
        <v>0</v>
      </c>
      <c r="V14" s="230">
        <v>3</v>
      </c>
      <c r="W14" s="230">
        <v>9</v>
      </c>
      <c r="X14" s="230">
        <v>0</v>
      </c>
      <c r="Y14" s="230">
        <v>0</v>
      </c>
      <c r="Z14" s="138" t="s">
        <v>63</v>
      </c>
      <c r="AA14" s="139"/>
    </row>
    <row r="15" spans="1:27" s="150" customFormat="1" ht="15.75" customHeight="1">
      <c r="A15" s="143"/>
      <c r="B15" s="147" t="s">
        <v>64</v>
      </c>
      <c r="C15" s="298">
        <f t="shared" si="2"/>
        <v>23</v>
      </c>
      <c r="D15" s="299">
        <f t="shared" si="3"/>
        <v>13</v>
      </c>
      <c r="E15" s="299">
        <f t="shared" si="4"/>
        <v>10</v>
      </c>
      <c r="F15" s="230">
        <v>8</v>
      </c>
      <c r="G15" s="230">
        <v>5</v>
      </c>
      <c r="H15" s="230">
        <v>0</v>
      </c>
      <c r="I15" s="230">
        <v>0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0">
        <v>0</v>
      </c>
      <c r="P15" s="230">
        <v>0</v>
      </c>
      <c r="Q15" s="230">
        <v>0</v>
      </c>
      <c r="R15" s="230">
        <v>0</v>
      </c>
      <c r="S15" s="230">
        <v>0</v>
      </c>
      <c r="T15" s="230">
        <v>0</v>
      </c>
      <c r="U15" s="230">
        <v>0</v>
      </c>
      <c r="V15" s="230">
        <v>5</v>
      </c>
      <c r="W15" s="230">
        <v>5</v>
      </c>
      <c r="X15" s="230">
        <v>0</v>
      </c>
      <c r="Y15" s="230">
        <v>0</v>
      </c>
      <c r="Z15" s="138" t="s">
        <v>64</v>
      </c>
      <c r="AA15" s="139"/>
    </row>
    <row r="16" spans="1:27" s="150" customFormat="1" ht="15.75" customHeight="1">
      <c r="A16" s="143"/>
      <c r="B16" s="147" t="s">
        <v>65</v>
      </c>
      <c r="C16" s="298">
        <f t="shared" si="2"/>
        <v>14</v>
      </c>
      <c r="D16" s="299">
        <f t="shared" si="3"/>
        <v>4</v>
      </c>
      <c r="E16" s="299">
        <f t="shared" si="4"/>
        <v>10</v>
      </c>
      <c r="F16" s="230">
        <v>3</v>
      </c>
      <c r="G16" s="230">
        <v>5</v>
      </c>
      <c r="H16" s="230">
        <v>0</v>
      </c>
      <c r="I16" s="230">
        <v>1</v>
      </c>
      <c r="J16" s="230">
        <v>0</v>
      </c>
      <c r="K16" s="230">
        <v>0</v>
      </c>
      <c r="L16" s="230">
        <v>0</v>
      </c>
      <c r="M16" s="230">
        <v>0</v>
      </c>
      <c r="N16" s="230">
        <v>0</v>
      </c>
      <c r="O16" s="230">
        <v>0</v>
      </c>
      <c r="P16" s="230">
        <v>0</v>
      </c>
      <c r="Q16" s="230">
        <v>0</v>
      </c>
      <c r="R16" s="230">
        <v>0</v>
      </c>
      <c r="S16" s="230">
        <v>0</v>
      </c>
      <c r="T16" s="230">
        <v>1</v>
      </c>
      <c r="U16" s="230">
        <v>1</v>
      </c>
      <c r="V16" s="230">
        <v>0</v>
      </c>
      <c r="W16" s="230">
        <v>3</v>
      </c>
      <c r="X16" s="230">
        <v>0</v>
      </c>
      <c r="Y16" s="230">
        <v>0</v>
      </c>
      <c r="Z16" s="138" t="s">
        <v>65</v>
      </c>
      <c r="AA16" s="139"/>
    </row>
    <row r="17" spans="1:27" s="150" customFormat="1" ht="15.75" customHeight="1">
      <c r="A17" s="143"/>
      <c r="B17" s="147" t="s">
        <v>66</v>
      </c>
      <c r="C17" s="298">
        <f t="shared" si="2"/>
        <v>35</v>
      </c>
      <c r="D17" s="299">
        <f t="shared" si="3"/>
        <v>11</v>
      </c>
      <c r="E17" s="299">
        <f t="shared" si="4"/>
        <v>24</v>
      </c>
      <c r="F17" s="230">
        <v>5</v>
      </c>
      <c r="G17" s="230">
        <v>11</v>
      </c>
      <c r="H17" s="230">
        <v>0</v>
      </c>
      <c r="I17" s="230">
        <v>1</v>
      </c>
      <c r="J17" s="230">
        <v>0</v>
      </c>
      <c r="K17" s="230">
        <v>0</v>
      </c>
      <c r="L17" s="230">
        <v>0</v>
      </c>
      <c r="M17" s="230"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1</v>
      </c>
      <c r="T17" s="230">
        <v>0</v>
      </c>
      <c r="U17" s="230">
        <v>3</v>
      </c>
      <c r="V17" s="230">
        <v>6</v>
      </c>
      <c r="W17" s="230">
        <v>8</v>
      </c>
      <c r="X17" s="230">
        <v>0</v>
      </c>
      <c r="Y17" s="230">
        <v>0</v>
      </c>
      <c r="Z17" s="138" t="s">
        <v>66</v>
      </c>
      <c r="AA17" s="139"/>
    </row>
    <row r="18" spans="1:27" s="150" customFormat="1" ht="15.75" customHeight="1">
      <c r="A18" s="143"/>
      <c r="B18" s="147" t="s">
        <v>67</v>
      </c>
      <c r="C18" s="298">
        <f t="shared" si="2"/>
        <v>57</v>
      </c>
      <c r="D18" s="299">
        <f t="shared" si="3"/>
        <v>18</v>
      </c>
      <c r="E18" s="299">
        <f t="shared" si="4"/>
        <v>39</v>
      </c>
      <c r="F18" s="230">
        <v>8</v>
      </c>
      <c r="G18" s="230">
        <v>11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  <c r="M18" s="230">
        <v>0</v>
      </c>
      <c r="N18" s="230">
        <v>0</v>
      </c>
      <c r="O18" s="230">
        <v>0</v>
      </c>
      <c r="P18" s="230">
        <v>0</v>
      </c>
      <c r="Q18" s="230">
        <v>0</v>
      </c>
      <c r="R18" s="230">
        <v>0</v>
      </c>
      <c r="S18" s="230">
        <v>7</v>
      </c>
      <c r="T18" s="230">
        <v>3</v>
      </c>
      <c r="U18" s="230">
        <v>15</v>
      </c>
      <c r="V18" s="230">
        <v>7</v>
      </c>
      <c r="W18" s="230">
        <v>6</v>
      </c>
      <c r="X18" s="230">
        <v>0</v>
      </c>
      <c r="Y18" s="230">
        <v>0</v>
      </c>
      <c r="Z18" s="138" t="s">
        <v>67</v>
      </c>
      <c r="AA18" s="139"/>
    </row>
    <row r="19" spans="1:27" s="150" customFormat="1" ht="15.75" customHeight="1">
      <c r="A19" s="143"/>
      <c r="B19" s="145" t="s">
        <v>68</v>
      </c>
      <c r="C19" s="298">
        <f t="shared" si="2"/>
        <v>42</v>
      </c>
      <c r="D19" s="299">
        <f t="shared" si="3"/>
        <v>27</v>
      </c>
      <c r="E19" s="299">
        <f t="shared" si="4"/>
        <v>15</v>
      </c>
      <c r="F19" s="230">
        <v>9</v>
      </c>
      <c r="G19" s="230">
        <v>11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230">
        <v>1</v>
      </c>
      <c r="P19" s="230">
        <v>0</v>
      </c>
      <c r="Q19" s="230">
        <v>0</v>
      </c>
      <c r="R19" s="230">
        <v>0</v>
      </c>
      <c r="S19" s="230">
        <v>0</v>
      </c>
      <c r="T19" s="230">
        <v>0</v>
      </c>
      <c r="U19" s="230">
        <v>0</v>
      </c>
      <c r="V19" s="230">
        <v>18</v>
      </c>
      <c r="W19" s="230">
        <v>1</v>
      </c>
      <c r="X19" s="230">
        <v>0</v>
      </c>
      <c r="Y19" s="230">
        <v>2</v>
      </c>
      <c r="Z19" s="142" t="s">
        <v>68</v>
      </c>
      <c r="AA19" s="139"/>
    </row>
    <row r="20" spans="1:27" s="150" customFormat="1" ht="15.75" customHeight="1">
      <c r="A20" s="143"/>
      <c r="B20" s="145" t="s">
        <v>153</v>
      </c>
      <c r="C20" s="298">
        <f t="shared" si="2"/>
        <v>18</v>
      </c>
      <c r="D20" s="299">
        <f t="shared" si="3"/>
        <v>10</v>
      </c>
      <c r="E20" s="299">
        <f t="shared" si="4"/>
        <v>8</v>
      </c>
      <c r="F20" s="230">
        <v>6</v>
      </c>
      <c r="G20" s="230">
        <v>6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  <c r="M20" s="230">
        <v>0</v>
      </c>
      <c r="N20" s="230">
        <v>0</v>
      </c>
      <c r="O20" s="230">
        <v>0</v>
      </c>
      <c r="P20" s="230">
        <v>0</v>
      </c>
      <c r="Q20" s="230">
        <v>0</v>
      </c>
      <c r="R20" s="230">
        <v>0</v>
      </c>
      <c r="S20" s="230">
        <v>2</v>
      </c>
      <c r="T20" s="230">
        <v>0</v>
      </c>
      <c r="U20" s="230">
        <v>0</v>
      </c>
      <c r="V20" s="230">
        <v>4</v>
      </c>
      <c r="W20" s="230">
        <v>0</v>
      </c>
      <c r="X20" s="230">
        <v>0</v>
      </c>
      <c r="Y20" s="230">
        <v>0</v>
      </c>
      <c r="Z20" s="142" t="s">
        <v>153</v>
      </c>
      <c r="AA20" s="139"/>
    </row>
    <row r="21" spans="1:27" s="150" customFormat="1" ht="15.75" customHeight="1">
      <c r="A21" s="143"/>
      <c r="B21" s="145" t="s">
        <v>69</v>
      </c>
      <c r="C21" s="298">
        <f t="shared" si="2"/>
        <v>24</v>
      </c>
      <c r="D21" s="299">
        <f t="shared" si="3"/>
        <v>12</v>
      </c>
      <c r="E21" s="299">
        <f t="shared" si="4"/>
        <v>12</v>
      </c>
      <c r="F21" s="230">
        <v>7</v>
      </c>
      <c r="G21" s="230">
        <v>6</v>
      </c>
      <c r="H21" s="230">
        <v>0</v>
      </c>
      <c r="I21" s="230">
        <v>0</v>
      </c>
      <c r="J21" s="230">
        <v>0</v>
      </c>
      <c r="K21" s="230">
        <v>0</v>
      </c>
      <c r="L21" s="230">
        <v>0</v>
      </c>
      <c r="M21" s="230">
        <v>0</v>
      </c>
      <c r="N21" s="230">
        <v>0</v>
      </c>
      <c r="O21" s="230">
        <v>0</v>
      </c>
      <c r="P21" s="230">
        <v>0</v>
      </c>
      <c r="Q21" s="230">
        <v>0</v>
      </c>
      <c r="R21" s="230">
        <v>0</v>
      </c>
      <c r="S21" s="230">
        <v>0</v>
      </c>
      <c r="T21" s="230">
        <v>0</v>
      </c>
      <c r="U21" s="230">
        <v>0</v>
      </c>
      <c r="V21" s="230">
        <v>5</v>
      </c>
      <c r="W21" s="230">
        <v>5</v>
      </c>
      <c r="X21" s="230">
        <v>0</v>
      </c>
      <c r="Y21" s="230">
        <v>1</v>
      </c>
      <c r="Z21" s="142" t="s">
        <v>69</v>
      </c>
      <c r="AA21" s="139"/>
    </row>
    <row r="22" spans="1:27" s="150" customFormat="1" ht="15.75" customHeight="1">
      <c r="A22" s="143"/>
      <c r="B22" s="145" t="s">
        <v>70</v>
      </c>
      <c r="C22" s="298">
        <f t="shared" si="2"/>
        <v>7</v>
      </c>
      <c r="D22" s="299">
        <f t="shared" si="3"/>
        <v>4</v>
      </c>
      <c r="E22" s="299">
        <f t="shared" si="4"/>
        <v>3</v>
      </c>
      <c r="F22" s="230">
        <v>2</v>
      </c>
      <c r="G22" s="230">
        <v>1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  <c r="M22" s="230">
        <v>0</v>
      </c>
      <c r="N22" s="230">
        <v>0</v>
      </c>
      <c r="O22" s="230">
        <v>0</v>
      </c>
      <c r="P22" s="230">
        <v>0</v>
      </c>
      <c r="Q22" s="230">
        <v>0</v>
      </c>
      <c r="R22" s="230">
        <v>0</v>
      </c>
      <c r="S22" s="230">
        <v>0</v>
      </c>
      <c r="T22" s="230">
        <v>0</v>
      </c>
      <c r="U22" s="230">
        <v>0</v>
      </c>
      <c r="V22" s="230">
        <v>2</v>
      </c>
      <c r="W22" s="230">
        <v>2</v>
      </c>
      <c r="X22" s="230">
        <v>0</v>
      </c>
      <c r="Y22" s="230">
        <v>0</v>
      </c>
      <c r="Z22" s="142" t="s">
        <v>70</v>
      </c>
      <c r="AA22" s="139"/>
    </row>
    <row r="23" spans="1:27" s="150" customFormat="1" ht="15.75" customHeight="1">
      <c r="A23" s="143"/>
      <c r="B23" s="145" t="s">
        <v>71</v>
      </c>
      <c r="C23" s="298">
        <f t="shared" si="2"/>
        <v>12</v>
      </c>
      <c r="D23" s="299">
        <f t="shared" si="3"/>
        <v>6</v>
      </c>
      <c r="E23" s="299">
        <f t="shared" si="4"/>
        <v>6</v>
      </c>
      <c r="F23" s="230">
        <v>2</v>
      </c>
      <c r="G23" s="230">
        <v>4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0</v>
      </c>
      <c r="N23" s="230">
        <v>0</v>
      </c>
      <c r="O23" s="230">
        <v>0</v>
      </c>
      <c r="P23" s="230">
        <v>0</v>
      </c>
      <c r="Q23" s="230">
        <v>0</v>
      </c>
      <c r="R23" s="230">
        <v>0</v>
      </c>
      <c r="S23" s="230">
        <v>0</v>
      </c>
      <c r="T23" s="230">
        <v>0</v>
      </c>
      <c r="U23" s="230">
        <v>0</v>
      </c>
      <c r="V23" s="230">
        <v>4</v>
      </c>
      <c r="W23" s="230">
        <v>2</v>
      </c>
      <c r="X23" s="230">
        <v>0</v>
      </c>
      <c r="Y23" s="230">
        <v>0</v>
      </c>
      <c r="Z23" s="142" t="s">
        <v>71</v>
      </c>
      <c r="AA23" s="139"/>
    </row>
    <row r="24" spans="1:27" s="150" customFormat="1" ht="15.75" customHeight="1">
      <c r="A24" s="143"/>
      <c r="B24" s="145" t="s">
        <v>72</v>
      </c>
      <c r="C24" s="298">
        <f t="shared" si="2"/>
        <v>4</v>
      </c>
      <c r="D24" s="299">
        <f t="shared" si="3"/>
        <v>3</v>
      </c>
      <c r="E24" s="299">
        <f t="shared" si="4"/>
        <v>1</v>
      </c>
      <c r="F24" s="230">
        <v>2</v>
      </c>
      <c r="G24" s="230">
        <v>1</v>
      </c>
      <c r="H24" s="230">
        <v>0</v>
      </c>
      <c r="I24" s="230">
        <v>0</v>
      </c>
      <c r="J24" s="230">
        <v>0</v>
      </c>
      <c r="K24" s="230">
        <v>0</v>
      </c>
      <c r="L24" s="230">
        <v>0</v>
      </c>
      <c r="M24" s="230">
        <v>0</v>
      </c>
      <c r="N24" s="230">
        <v>0</v>
      </c>
      <c r="O24" s="230">
        <v>0</v>
      </c>
      <c r="P24" s="230">
        <v>0</v>
      </c>
      <c r="Q24" s="230">
        <v>0</v>
      </c>
      <c r="R24" s="230">
        <v>0</v>
      </c>
      <c r="S24" s="230">
        <v>0</v>
      </c>
      <c r="T24" s="230">
        <v>0</v>
      </c>
      <c r="U24" s="230">
        <v>0</v>
      </c>
      <c r="V24" s="230">
        <v>1</v>
      </c>
      <c r="W24" s="230">
        <v>0</v>
      </c>
      <c r="X24" s="230">
        <v>0</v>
      </c>
      <c r="Y24" s="230">
        <v>0</v>
      </c>
      <c r="Z24" s="142" t="s">
        <v>72</v>
      </c>
      <c r="AA24" s="139"/>
    </row>
    <row r="25" spans="1:27" s="150" customFormat="1" ht="15.75" customHeight="1">
      <c r="A25" s="143"/>
      <c r="B25" s="145" t="s">
        <v>73</v>
      </c>
      <c r="C25" s="298">
        <f t="shared" si="2"/>
        <v>4</v>
      </c>
      <c r="D25" s="299">
        <f t="shared" si="3"/>
        <v>4</v>
      </c>
      <c r="E25" s="299">
        <f t="shared" si="4"/>
        <v>0</v>
      </c>
      <c r="F25" s="230">
        <v>4</v>
      </c>
      <c r="G25" s="230">
        <v>0</v>
      </c>
      <c r="H25" s="230">
        <v>0</v>
      </c>
      <c r="I25" s="230">
        <v>0</v>
      </c>
      <c r="J25" s="230">
        <v>0</v>
      </c>
      <c r="K25" s="230">
        <v>0</v>
      </c>
      <c r="L25" s="230">
        <v>0</v>
      </c>
      <c r="M25" s="230">
        <v>0</v>
      </c>
      <c r="N25" s="230">
        <v>0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142" t="s">
        <v>73</v>
      </c>
      <c r="AA25" s="139"/>
    </row>
    <row r="26" spans="1:27" s="150" customFormat="1" ht="15.75" customHeight="1">
      <c r="A26" s="143"/>
      <c r="B26" s="145" t="s">
        <v>74</v>
      </c>
      <c r="C26" s="298">
        <f t="shared" si="2"/>
        <v>9</v>
      </c>
      <c r="D26" s="299">
        <f t="shared" si="3"/>
        <v>2</v>
      </c>
      <c r="E26" s="299">
        <f t="shared" si="4"/>
        <v>7</v>
      </c>
      <c r="F26" s="230">
        <v>1</v>
      </c>
      <c r="G26" s="230">
        <v>3</v>
      </c>
      <c r="H26" s="230">
        <v>0</v>
      </c>
      <c r="I26" s="230">
        <v>1</v>
      </c>
      <c r="J26" s="230">
        <v>0</v>
      </c>
      <c r="K26" s="230">
        <v>0</v>
      </c>
      <c r="L26" s="230">
        <v>0</v>
      </c>
      <c r="M26" s="230">
        <v>0</v>
      </c>
      <c r="N26" s="230">
        <v>0</v>
      </c>
      <c r="O26" s="230">
        <v>0</v>
      </c>
      <c r="P26" s="230">
        <v>0</v>
      </c>
      <c r="Q26" s="230">
        <v>0</v>
      </c>
      <c r="R26" s="230">
        <v>0</v>
      </c>
      <c r="S26" s="230">
        <v>2</v>
      </c>
      <c r="T26" s="230">
        <v>0</v>
      </c>
      <c r="U26" s="230">
        <v>0</v>
      </c>
      <c r="V26" s="230">
        <v>1</v>
      </c>
      <c r="W26" s="230">
        <v>1</v>
      </c>
      <c r="X26" s="230">
        <v>0</v>
      </c>
      <c r="Y26" s="230">
        <v>0</v>
      </c>
      <c r="Z26" s="142" t="s">
        <v>74</v>
      </c>
      <c r="AA26" s="139"/>
    </row>
    <row r="27" spans="1:27" s="150" customFormat="1" ht="15.75" customHeight="1">
      <c r="A27" s="143"/>
      <c r="B27" s="141" t="s">
        <v>106</v>
      </c>
      <c r="C27" s="298">
        <f t="shared" si="2"/>
        <v>21</v>
      </c>
      <c r="D27" s="299">
        <f t="shared" si="3"/>
        <v>15</v>
      </c>
      <c r="E27" s="299">
        <f t="shared" si="4"/>
        <v>6</v>
      </c>
      <c r="F27" s="230">
        <v>8</v>
      </c>
      <c r="G27" s="230">
        <v>4</v>
      </c>
      <c r="H27" s="230">
        <v>0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  <c r="Q27" s="230">
        <v>0</v>
      </c>
      <c r="R27" s="230">
        <v>0</v>
      </c>
      <c r="S27" s="230">
        <v>0</v>
      </c>
      <c r="T27" s="230">
        <v>0</v>
      </c>
      <c r="U27" s="230">
        <v>0</v>
      </c>
      <c r="V27" s="230">
        <v>7</v>
      </c>
      <c r="W27" s="230">
        <v>1</v>
      </c>
      <c r="X27" s="230">
        <v>0</v>
      </c>
      <c r="Y27" s="230">
        <v>1</v>
      </c>
      <c r="Z27" s="142" t="s">
        <v>106</v>
      </c>
      <c r="AA27" s="139"/>
    </row>
    <row r="28" spans="1:27" s="150" customFormat="1" ht="15.75" customHeight="1">
      <c r="A28" s="143"/>
      <c r="B28" s="141" t="s">
        <v>107</v>
      </c>
      <c r="C28" s="298">
        <f t="shared" si="2"/>
        <v>30</v>
      </c>
      <c r="D28" s="299">
        <f t="shared" si="3"/>
        <v>14</v>
      </c>
      <c r="E28" s="299">
        <f t="shared" si="4"/>
        <v>16</v>
      </c>
      <c r="F28" s="230">
        <v>3</v>
      </c>
      <c r="G28" s="230">
        <v>5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8</v>
      </c>
      <c r="W28" s="230">
        <v>3</v>
      </c>
      <c r="X28" s="230">
        <v>3</v>
      </c>
      <c r="Y28" s="230">
        <v>8</v>
      </c>
      <c r="Z28" s="142" t="s">
        <v>107</v>
      </c>
      <c r="AA28" s="139"/>
    </row>
    <row r="29" spans="1:27" s="150" customFormat="1" ht="15.75" customHeight="1">
      <c r="A29" s="143"/>
      <c r="B29" s="141" t="s">
        <v>108</v>
      </c>
      <c r="C29" s="298">
        <f t="shared" si="2"/>
        <v>5</v>
      </c>
      <c r="D29" s="299">
        <f t="shared" si="3"/>
        <v>4</v>
      </c>
      <c r="E29" s="299">
        <f t="shared" si="4"/>
        <v>1</v>
      </c>
      <c r="F29" s="230">
        <v>2</v>
      </c>
      <c r="G29" s="230">
        <v>1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v>0</v>
      </c>
      <c r="U29" s="230">
        <v>0</v>
      </c>
      <c r="V29" s="230">
        <v>2</v>
      </c>
      <c r="W29" s="230">
        <v>0</v>
      </c>
      <c r="X29" s="230">
        <v>0</v>
      </c>
      <c r="Y29" s="230">
        <v>0</v>
      </c>
      <c r="Z29" s="142" t="s">
        <v>108</v>
      </c>
      <c r="AA29" s="139"/>
    </row>
    <row r="30" spans="1:27" s="150" customFormat="1" ht="15.75" customHeight="1">
      <c r="A30" s="143"/>
      <c r="B30" s="141" t="s">
        <v>161</v>
      </c>
      <c r="C30" s="298">
        <f t="shared" si="2"/>
        <v>48</v>
      </c>
      <c r="D30" s="299">
        <f t="shared" si="3"/>
        <v>28</v>
      </c>
      <c r="E30" s="299">
        <f t="shared" si="4"/>
        <v>20</v>
      </c>
      <c r="F30" s="230">
        <v>10</v>
      </c>
      <c r="G30" s="230">
        <v>6</v>
      </c>
      <c r="H30" s="230">
        <v>0</v>
      </c>
      <c r="I30" s="230">
        <v>1</v>
      </c>
      <c r="J30" s="230">
        <v>0</v>
      </c>
      <c r="K30" s="230">
        <v>0</v>
      </c>
      <c r="L30" s="230">
        <v>0</v>
      </c>
      <c r="M30" s="230"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4</v>
      </c>
      <c r="T30" s="230">
        <v>0</v>
      </c>
      <c r="U30" s="230">
        <v>9</v>
      </c>
      <c r="V30" s="230">
        <v>16</v>
      </c>
      <c r="W30" s="230">
        <v>0</v>
      </c>
      <c r="X30" s="230">
        <v>2</v>
      </c>
      <c r="Y30" s="230">
        <v>0</v>
      </c>
      <c r="Z30" s="142" t="s">
        <v>161</v>
      </c>
      <c r="AA30" s="139"/>
    </row>
    <row r="31" spans="1:27" s="150" customFormat="1" ht="15.75" customHeight="1">
      <c r="A31" s="143"/>
      <c r="B31" s="145" t="s">
        <v>220</v>
      </c>
      <c r="C31" s="298">
        <f>D31+E31</f>
        <v>5</v>
      </c>
      <c r="D31" s="299">
        <f>SUM(F31,H31,J31,L31,N31,P31,R31,T31,V31,X31)</f>
        <v>1</v>
      </c>
      <c r="E31" s="299">
        <f>SUM(G31,I31,K31,M31,O31,Q31,S31,U31,W31,Y31)</f>
        <v>4</v>
      </c>
      <c r="F31" s="230">
        <v>1</v>
      </c>
      <c r="G31" s="230">
        <v>4</v>
      </c>
      <c r="H31" s="230">
        <v>0</v>
      </c>
      <c r="I31" s="230">
        <v>0</v>
      </c>
      <c r="J31" s="230">
        <v>0</v>
      </c>
      <c r="K31" s="230">
        <v>0</v>
      </c>
      <c r="L31" s="230">
        <v>0</v>
      </c>
      <c r="M31" s="230">
        <v>0</v>
      </c>
      <c r="N31" s="230">
        <v>0</v>
      </c>
      <c r="O31" s="230">
        <v>0</v>
      </c>
      <c r="P31" s="230">
        <v>0</v>
      </c>
      <c r="Q31" s="230">
        <v>0</v>
      </c>
      <c r="R31" s="230">
        <v>0</v>
      </c>
      <c r="S31" s="230">
        <v>0</v>
      </c>
      <c r="T31" s="230">
        <v>0</v>
      </c>
      <c r="U31" s="230">
        <v>0</v>
      </c>
      <c r="V31" s="230">
        <v>0</v>
      </c>
      <c r="W31" s="230">
        <v>0</v>
      </c>
      <c r="X31" s="230">
        <v>0</v>
      </c>
      <c r="Y31" s="230">
        <v>0</v>
      </c>
      <c r="Z31" s="142" t="s">
        <v>220</v>
      </c>
      <c r="AA31" s="139"/>
    </row>
    <row r="32" spans="1:27" s="148" customFormat="1" ht="19.5" customHeight="1">
      <c r="A32" s="346" t="s">
        <v>165</v>
      </c>
      <c r="B32" s="347"/>
      <c r="C32" s="296">
        <f t="shared" si="2"/>
        <v>6</v>
      </c>
      <c r="D32" s="297">
        <f t="shared" si="3"/>
        <v>3</v>
      </c>
      <c r="E32" s="297">
        <f t="shared" si="4"/>
        <v>3</v>
      </c>
      <c r="F32" s="297">
        <f aca="true" t="shared" si="6" ref="F32:Y32">SUM(F33:F34)</f>
        <v>3</v>
      </c>
      <c r="G32" s="297">
        <f t="shared" si="6"/>
        <v>1</v>
      </c>
      <c r="H32" s="297">
        <f t="shared" si="6"/>
        <v>0</v>
      </c>
      <c r="I32" s="297">
        <f t="shared" si="6"/>
        <v>0</v>
      </c>
      <c r="J32" s="297">
        <f t="shared" si="6"/>
        <v>0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6"/>
        <v>0</v>
      </c>
      <c r="O32" s="297">
        <f t="shared" si="6"/>
        <v>0</v>
      </c>
      <c r="P32" s="297">
        <f t="shared" si="6"/>
        <v>0</v>
      </c>
      <c r="Q32" s="297">
        <f t="shared" si="6"/>
        <v>0</v>
      </c>
      <c r="R32" s="297">
        <f t="shared" si="6"/>
        <v>0</v>
      </c>
      <c r="S32" s="297">
        <f t="shared" si="6"/>
        <v>0</v>
      </c>
      <c r="T32" s="297">
        <f t="shared" si="6"/>
        <v>0</v>
      </c>
      <c r="U32" s="297">
        <f t="shared" si="6"/>
        <v>0</v>
      </c>
      <c r="V32" s="297">
        <f t="shared" si="6"/>
        <v>0</v>
      </c>
      <c r="W32" s="297">
        <f t="shared" si="6"/>
        <v>2</v>
      </c>
      <c r="X32" s="297">
        <f t="shared" si="6"/>
        <v>0</v>
      </c>
      <c r="Y32" s="297">
        <f t="shared" si="6"/>
        <v>0</v>
      </c>
      <c r="Z32" s="338" t="s">
        <v>165</v>
      </c>
      <c r="AA32" s="372"/>
    </row>
    <row r="33" spans="1:27" s="150" customFormat="1" ht="15.75" customHeight="1">
      <c r="A33" s="143"/>
      <c r="B33" s="145" t="s">
        <v>75</v>
      </c>
      <c r="C33" s="298">
        <f t="shared" si="2"/>
        <v>4</v>
      </c>
      <c r="D33" s="299">
        <f t="shared" si="3"/>
        <v>2</v>
      </c>
      <c r="E33" s="299">
        <f t="shared" si="4"/>
        <v>2</v>
      </c>
      <c r="F33" s="230">
        <v>2</v>
      </c>
      <c r="G33" s="230">
        <v>1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0</v>
      </c>
      <c r="N33" s="230">
        <v>0</v>
      </c>
      <c r="O33" s="230">
        <v>0</v>
      </c>
      <c r="P33" s="230">
        <v>0</v>
      </c>
      <c r="Q33" s="230">
        <v>0</v>
      </c>
      <c r="R33" s="230">
        <v>0</v>
      </c>
      <c r="S33" s="230">
        <v>0</v>
      </c>
      <c r="T33" s="230">
        <v>0</v>
      </c>
      <c r="U33" s="230">
        <v>0</v>
      </c>
      <c r="V33" s="230">
        <v>0</v>
      </c>
      <c r="W33" s="230">
        <v>1</v>
      </c>
      <c r="X33" s="230">
        <v>0</v>
      </c>
      <c r="Y33" s="230">
        <v>0</v>
      </c>
      <c r="Z33" s="142" t="s">
        <v>75</v>
      </c>
      <c r="AA33" s="139"/>
    </row>
    <row r="34" spans="1:27" s="150" customFormat="1" ht="15.75" customHeight="1">
      <c r="A34" s="143"/>
      <c r="B34" s="145" t="s">
        <v>76</v>
      </c>
      <c r="C34" s="298">
        <f t="shared" si="2"/>
        <v>2</v>
      </c>
      <c r="D34" s="299">
        <f t="shared" si="3"/>
        <v>1</v>
      </c>
      <c r="E34" s="299">
        <f t="shared" si="4"/>
        <v>1</v>
      </c>
      <c r="F34" s="230">
        <v>1</v>
      </c>
      <c r="G34" s="230">
        <v>0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1</v>
      </c>
      <c r="X34" s="230">
        <v>0</v>
      </c>
      <c r="Y34" s="230">
        <v>0</v>
      </c>
      <c r="Z34" s="142" t="s">
        <v>76</v>
      </c>
      <c r="AA34" s="139"/>
    </row>
    <row r="35" spans="1:27" s="148" customFormat="1" ht="19.5" customHeight="1">
      <c r="A35" s="321" t="s">
        <v>166</v>
      </c>
      <c r="B35" s="322"/>
      <c r="C35" s="296">
        <f t="shared" si="2"/>
        <v>16</v>
      </c>
      <c r="D35" s="297">
        <f t="shared" si="3"/>
        <v>8</v>
      </c>
      <c r="E35" s="297">
        <f t="shared" si="4"/>
        <v>8</v>
      </c>
      <c r="F35" s="297">
        <f aca="true" t="shared" si="7" ref="F35:Y35">SUM(F36:F39)</f>
        <v>3</v>
      </c>
      <c r="G35" s="297">
        <f t="shared" si="7"/>
        <v>7</v>
      </c>
      <c r="H35" s="297">
        <f t="shared" si="7"/>
        <v>0</v>
      </c>
      <c r="I35" s="297">
        <f t="shared" si="7"/>
        <v>0</v>
      </c>
      <c r="J35" s="297">
        <f t="shared" si="7"/>
        <v>0</v>
      </c>
      <c r="K35" s="297">
        <f t="shared" si="7"/>
        <v>0</v>
      </c>
      <c r="L35" s="297">
        <f t="shared" si="7"/>
        <v>0</v>
      </c>
      <c r="M35" s="297">
        <f t="shared" si="7"/>
        <v>0</v>
      </c>
      <c r="N35" s="297">
        <f t="shared" si="7"/>
        <v>0</v>
      </c>
      <c r="O35" s="297">
        <f t="shared" si="7"/>
        <v>0</v>
      </c>
      <c r="P35" s="297">
        <f t="shared" si="7"/>
        <v>0</v>
      </c>
      <c r="Q35" s="297">
        <f t="shared" si="7"/>
        <v>0</v>
      </c>
      <c r="R35" s="297">
        <f t="shared" si="7"/>
        <v>0</v>
      </c>
      <c r="S35" s="297">
        <f t="shared" si="7"/>
        <v>0</v>
      </c>
      <c r="T35" s="297">
        <f t="shared" si="7"/>
        <v>0</v>
      </c>
      <c r="U35" s="297">
        <f t="shared" si="7"/>
        <v>0</v>
      </c>
      <c r="V35" s="297">
        <f t="shared" si="7"/>
        <v>5</v>
      </c>
      <c r="W35" s="297">
        <f t="shared" si="7"/>
        <v>1</v>
      </c>
      <c r="X35" s="297">
        <f t="shared" si="7"/>
        <v>0</v>
      </c>
      <c r="Y35" s="297">
        <f t="shared" si="7"/>
        <v>0</v>
      </c>
      <c r="Z35" s="338" t="s">
        <v>166</v>
      </c>
      <c r="AA35" s="372"/>
    </row>
    <row r="36" spans="1:27" s="150" customFormat="1" ht="15.75" customHeight="1">
      <c r="A36" s="143"/>
      <c r="B36" s="145" t="s">
        <v>93</v>
      </c>
      <c r="C36" s="298">
        <f t="shared" si="2"/>
        <v>5</v>
      </c>
      <c r="D36" s="299">
        <f t="shared" si="3"/>
        <v>3</v>
      </c>
      <c r="E36" s="299">
        <f t="shared" si="4"/>
        <v>2</v>
      </c>
      <c r="F36" s="230">
        <v>1</v>
      </c>
      <c r="G36" s="230">
        <v>2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v>0</v>
      </c>
      <c r="U36" s="230">
        <v>0</v>
      </c>
      <c r="V36" s="230">
        <v>2</v>
      </c>
      <c r="W36" s="230">
        <v>0</v>
      </c>
      <c r="X36" s="230">
        <v>0</v>
      </c>
      <c r="Y36" s="230">
        <v>0</v>
      </c>
      <c r="Z36" s="142" t="s">
        <v>92</v>
      </c>
      <c r="AA36" s="139"/>
    </row>
    <row r="37" spans="1:27" s="150" customFormat="1" ht="15.75" customHeight="1">
      <c r="A37" s="143"/>
      <c r="B37" s="145" t="s">
        <v>95</v>
      </c>
      <c r="C37" s="298">
        <f t="shared" si="2"/>
        <v>4</v>
      </c>
      <c r="D37" s="299">
        <f t="shared" si="3"/>
        <v>2</v>
      </c>
      <c r="E37" s="299">
        <f t="shared" si="4"/>
        <v>2</v>
      </c>
      <c r="F37" s="230">
        <v>0</v>
      </c>
      <c r="G37" s="230">
        <v>2</v>
      </c>
      <c r="H37" s="230">
        <v>0</v>
      </c>
      <c r="I37" s="230">
        <v>0</v>
      </c>
      <c r="J37" s="230">
        <v>0</v>
      </c>
      <c r="K37" s="230">
        <v>0</v>
      </c>
      <c r="L37" s="230">
        <v>0</v>
      </c>
      <c r="M37" s="230">
        <v>0</v>
      </c>
      <c r="N37" s="230">
        <v>0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0</v>
      </c>
      <c r="V37" s="230">
        <v>2</v>
      </c>
      <c r="W37" s="230">
        <v>0</v>
      </c>
      <c r="X37" s="230">
        <v>0</v>
      </c>
      <c r="Y37" s="230">
        <v>0</v>
      </c>
      <c r="Z37" s="142" t="s">
        <v>94</v>
      </c>
      <c r="AA37" s="139"/>
    </row>
    <row r="38" spans="1:27" s="150" customFormat="1" ht="15.75" customHeight="1">
      <c r="A38" s="143"/>
      <c r="B38" s="145" t="s">
        <v>97</v>
      </c>
      <c r="C38" s="298">
        <f t="shared" si="2"/>
        <v>3</v>
      </c>
      <c r="D38" s="299">
        <f t="shared" si="3"/>
        <v>2</v>
      </c>
      <c r="E38" s="299">
        <f t="shared" si="4"/>
        <v>1</v>
      </c>
      <c r="F38" s="230">
        <v>2</v>
      </c>
      <c r="G38" s="230">
        <v>1</v>
      </c>
      <c r="H38" s="230">
        <v>0</v>
      </c>
      <c r="I38" s="230">
        <v>0</v>
      </c>
      <c r="J38" s="230">
        <v>0</v>
      </c>
      <c r="K38" s="230">
        <v>0</v>
      </c>
      <c r="L38" s="230">
        <v>0</v>
      </c>
      <c r="M38" s="230">
        <v>0</v>
      </c>
      <c r="N38" s="230">
        <v>0</v>
      </c>
      <c r="O38" s="230">
        <v>0</v>
      </c>
      <c r="P38" s="230">
        <v>0</v>
      </c>
      <c r="Q38" s="230">
        <v>0</v>
      </c>
      <c r="R38" s="230">
        <v>0</v>
      </c>
      <c r="S38" s="230">
        <v>0</v>
      </c>
      <c r="T38" s="230">
        <v>0</v>
      </c>
      <c r="U38" s="230">
        <v>0</v>
      </c>
      <c r="V38" s="230">
        <v>0</v>
      </c>
      <c r="W38" s="230">
        <v>0</v>
      </c>
      <c r="X38" s="230">
        <v>0</v>
      </c>
      <c r="Y38" s="230">
        <v>0</v>
      </c>
      <c r="Z38" s="142" t="s">
        <v>96</v>
      </c>
      <c r="AA38" s="139"/>
    </row>
    <row r="39" spans="1:27" s="150" customFormat="1" ht="15.75" customHeight="1">
      <c r="A39" s="143"/>
      <c r="B39" s="145" t="s">
        <v>99</v>
      </c>
      <c r="C39" s="298">
        <f t="shared" si="2"/>
        <v>4</v>
      </c>
      <c r="D39" s="299">
        <f t="shared" si="3"/>
        <v>1</v>
      </c>
      <c r="E39" s="299">
        <f t="shared" si="4"/>
        <v>3</v>
      </c>
      <c r="F39" s="230">
        <v>0</v>
      </c>
      <c r="G39" s="230">
        <v>2</v>
      </c>
      <c r="H39" s="230">
        <v>0</v>
      </c>
      <c r="I39" s="230">
        <v>0</v>
      </c>
      <c r="J39" s="230">
        <v>0</v>
      </c>
      <c r="K39" s="230">
        <v>0</v>
      </c>
      <c r="L39" s="230">
        <v>0</v>
      </c>
      <c r="M39" s="230">
        <v>0</v>
      </c>
      <c r="N39" s="230">
        <v>0</v>
      </c>
      <c r="O39" s="230">
        <v>0</v>
      </c>
      <c r="P39" s="230">
        <v>0</v>
      </c>
      <c r="Q39" s="230">
        <v>0</v>
      </c>
      <c r="R39" s="230">
        <v>0</v>
      </c>
      <c r="S39" s="230">
        <v>0</v>
      </c>
      <c r="T39" s="230">
        <v>0</v>
      </c>
      <c r="U39" s="230">
        <v>0</v>
      </c>
      <c r="V39" s="230">
        <v>1</v>
      </c>
      <c r="W39" s="230">
        <v>1</v>
      </c>
      <c r="X39" s="230">
        <v>0</v>
      </c>
      <c r="Y39" s="230">
        <v>0</v>
      </c>
      <c r="Z39" s="142" t="s">
        <v>98</v>
      </c>
      <c r="AA39" s="139"/>
    </row>
    <row r="40" spans="1:27" s="148" customFormat="1" ht="19.5" customHeight="1">
      <c r="A40" s="321" t="s">
        <v>167</v>
      </c>
      <c r="B40" s="322"/>
      <c r="C40" s="296">
        <f t="shared" si="2"/>
        <v>5</v>
      </c>
      <c r="D40" s="297">
        <f t="shared" si="3"/>
        <v>1</v>
      </c>
      <c r="E40" s="297">
        <f t="shared" si="4"/>
        <v>4</v>
      </c>
      <c r="F40" s="297">
        <f aca="true" t="shared" si="8" ref="F40:Y40">F41</f>
        <v>0</v>
      </c>
      <c r="G40" s="297">
        <f t="shared" si="8"/>
        <v>1</v>
      </c>
      <c r="H40" s="297">
        <f t="shared" si="8"/>
        <v>0</v>
      </c>
      <c r="I40" s="297">
        <f t="shared" si="8"/>
        <v>0</v>
      </c>
      <c r="J40" s="297">
        <f t="shared" si="8"/>
        <v>0</v>
      </c>
      <c r="K40" s="297">
        <f t="shared" si="8"/>
        <v>0</v>
      </c>
      <c r="L40" s="297">
        <f t="shared" si="8"/>
        <v>0</v>
      </c>
      <c r="M40" s="297">
        <f t="shared" si="8"/>
        <v>0</v>
      </c>
      <c r="N40" s="297">
        <f t="shared" si="8"/>
        <v>0</v>
      </c>
      <c r="O40" s="297">
        <f t="shared" si="8"/>
        <v>1</v>
      </c>
      <c r="P40" s="297">
        <f t="shared" si="8"/>
        <v>0</v>
      </c>
      <c r="Q40" s="297">
        <f t="shared" si="8"/>
        <v>0</v>
      </c>
      <c r="R40" s="297">
        <f t="shared" si="8"/>
        <v>0</v>
      </c>
      <c r="S40" s="297">
        <f t="shared" si="8"/>
        <v>0</v>
      </c>
      <c r="T40" s="297">
        <f t="shared" si="8"/>
        <v>0</v>
      </c>
      <c r="U40" s="297">
        <f t="shared" si="8"/>
        <v>0</v>
      </c>
      <c r="V40" s="297">
        <f t="shared" si="8"/>
        <v>1</v>
      </c>
      <c r="W40" s="297">
        <f t="shared" si="8"/>
        <v>0</v>
      </c>
      <c r="X40" s="297">
        <f t="shared" si="8"/>
        <v>0</v>
      </c>
      <c r="Y40" s="297">
        <f t="shared" si="8"/>
        <v>2</v>
      </c>
      <c r="Z40" s="344" t="s">
        <v>77</v>
      </c>
      <c r="AA40" s="376"/>
    </row>
    <row r="41" spans="1:27" s="150" customFormat="1" ht="15.75" customHeight="1">
      <c r="A41" s="143"/>
      <c r="B41" s="145" t="s">
        <v>78</v>
      </c>
      <c r="C41" s="298">
        <f t="shared" si="2"/>
        <v>5</v>
      </c>
      <c r="D41" s="299">
        <f t="shared" si="3"/>
        <v>1</v>
      </c>
      <c r="E41" s="299">
        <f t="shared" si="4"/>
        <v>4</v>
      </c>
      <c r="F41" s="230">
        <v>0</v>
      </c>
      <c r="G41" s="230">
        <v>1</v>
      </c>
      <c r="H41" s="230">
        <v>0</v>
      </c>
      <c r="I41" s="230">
        <v>0</v>
      </c>
      <c r="J41" s="230">
        <v>0</v>
      </c>
      <c r="K41" s="230">
        <v>0</v>
      </c>
      <c r="L41" s="230">
        <v>0</v>
      </c>
      <c r="M41" s="230">
        <v>0</v>
      </c>
      <c r="N41" s="230">
        <v>0</v>
      </c>
      <c r="O41" s="230">
        <v>1</v>
      </c>
      <c r="P41" s="230">
        <v>0</v>
      </c>
      <c r="Q41" s="230">
        <v>0</v>
      </c>
      <c r="R41" s="230">
        <v>0</v>
      </c>
      <c r="S41" s="230">
        <v>0</v>
      </c>
      <c r="T41" s="230">
        <v>0</v>
      </c>
      <c r="U41" s="230">
        <v>0</v>
      </c>
      <c r="V41" s="230">
        <v>1</v>
      </c>
      <c r="W41" s="230">
        <v>0</v>
      </c>
      <c r="X41" s="230">
        <v>0</v>
      </c>
      <c r="Y41" s="230">
        <v>2</v>
      </c>
      <c r="Z41" s="142" t="s">
        <v>78</v>
      </c>
      <c r="AA41" s="139"/>
    </row>
    <row r="42" spans="1:27" s="148" customFormat="1" ht="19.5" customHeight="1">
      <c r="A42" s="321" t="s">
        <v>168</v>
      </c>
      <c r="B42" s="322"/>
      <c r="C42" s="296">
        <f t="shared" si="2"/>
        <v>10</v>
      </c>
      <c r="D42" s="297">
        <f t="shared" si="3"/>
        <v>5</v>
      </c>
      <c r="E42" s="297">
        <f t="shared" si="4"/>
        <v>5</v>
      </c>
      <c r="F42" s="297">
        <f aca="true" t="shared" si="9" ref="F42:Y42">SUM(F43:F44)</f>
        <v>2</v>
      </c>
      <c r="G42" s="297">
        <f t="shared" si="9"/>
        <v>3</v>
      </c>
      <c r="H42" s="297">
        <f t="shared" si="9"/>
        <v>0</v>
      </c>
      <c r="I42" s="297">
        <f t="shared" si="9"/>
        <v>0</v>
      </c>
      <c r="J42" s="297">
        <f t="shared" si="9"/>
        <v>0</v>
      </c>
      <c r="K42" s="297">
        <f t="shared" si="9"/>
        <v>0</v>
      </c>
      <c r="L42" s="297">
        <f t="shared" si="9"/>
        <v>0</v>
      </c>
      <c r="M42" s="297">
        <f t="shared" si="9"/>
        <v>0</v>
      </c>
      <c r="N42" s="297">
        <f t="shared" si="9"/>
        <v>0</v>
      </c>
      <c r="O42" s="297">
        <f t="shared" si="9"/>
        <v>0</v>
      </c>
      <c r="P42" s="297">
        <f t="shared" si="9"/>
        <v>0</v>
      </c>
      <c r="Q42" s="297">
        <f t="shared" si="9"/>
        <v>0</v>
      </c>
      <c r="R42" s="297">
        <f t="shared" si="9"/>
        <v>0</v>
      </c>
      <c r="S42" s="297">
        <f t="shared" si="9"/>
        <v>1</v>
      </c>
      <c r="T42" s="297">
        <f t="shared" si="9"/>
        <v>0</v>
      </c>
      <c r="U42" s="297">
        <f t="shared" si="9"/>
        <v>0</v>
      </c>
      <c r="V42" s="297">
        <f t="shared" si="9"/>
        <v>3</v>
      </c>
      <c r="W42" s="297">
        <f t="shared" si="9"/>
        <v>1</v>
      </c>
      <c r="X42" s="297">
        <f t="shared" si="9"/>
        <v>0</v>
      </c>
      <c r="Y42" s="297">
        <f t="shared" si="9"/>
        <v>0</v>
      </c>
      <c r="Z42" s="338" t="s">
        <v>168</v>
      </c>
      <c r="AA42" s="372"/>
    </row>
    <row r="43" spans="1:27" s="150" customFormat="1" ht="15.75" customHeight="1">
      <c r="A43" s="143"/>
      <c r="B43" s="145" t="s">
        <v>79</v>
      </c>
      <c r="C43" s="298">
        <f t="shared" si="2"/>
        <v>6</v>
      </c>
      <c r="D43" s="299">
        <f t="shared" si="3"/>
        <v>4</v>
      </c>
      <c r="E43" s="299">
        <f t="shared" si="4"/>
        <v>2</v>
      </c>
      <c r="F43" s="230">
        <v>2</v>
      </c>
      <c r="G43" s="230">
        <v>2</v>
      </c>
      <c r="H43" s="230">
        <v>0</v>
      </c>
      <c r="I43" s="230">
        <v>0</v>
      </c>
      <c r="J43" s="230">
        <v>0</v>
      </c>
      <c r="K43" s="230">
        <v>0</v>
      </c>
      <c r="L43" s="230">
        <v>0</v>
      </c>
      <c r="M43" s="230">
        <v>0</v>
      </c>
      <c r="N43" s="230">
        <v>0</v>
      </c>
      <c r="O43" s="230">
        <v>0</v>
      </c>
      <c r="P43" s="230">
        <v>0</v>
      </c>
      <c r="Q43" s="230">
        <v>0</v>
      </c>
      <c r="R43" s="230">
        <v>0</v>
      </c>
      <c r="S43" s="230">
        <v>0</v>
      </c>
      <c r="T43" s="230">
        <v>0</v>
      </c>
      <c r="U43" s="230">
        <v>0</v>
      </c>
      <c r="V43" s="230">
        <v>2</v>
      </c>
      <c r="W43" s="230">
        <v>0</v>
      </c>
      <c r="X43" s="230">
        <v>0</v>
      </c>
      <c r="Y43" s="230">
        <v>0</v>
      </c>
      <c r="Z43" s="142" t="s">
        <v>79</v>
      </c>
      <c r="AA43" s="139"/>
    </row>
    <row r="44" spans="1:27" s="150" customFormat="1" ht="15.75" customHeight="1">
      <c r="A44" s="143"/>
      <c r="B44" s="145" t="s">
        <v>80</v>
      </c>
      <c r="C44" s="298">
        <f t="shared" si="2"/>
        <v>4</v>
      </c>
      <c r="D44" s="299">
        <f t="shared" si="3"/>
        <v>1</v>
      </c>
      <c r="E44" s="299">
        <f t="shared" si="4"/>
        <v>3</v>
      </c>
      <c r="F44" s="230">
        <v>0</v>
      </c>
      <c r="G44" s="230">
        <v>1</v>
      </c>
      <c r="H44" s="230">
        <v>0</v>
      </c>
      <c r="I44" s="230">
        <v>0</v>
      </c>
      <c r="J44" s="230">
        <v>0</v>
      </c>
      <c r="K44" s="230">
        <v>0</v>
      </c>
      <c r="L44" s="230">
        <v>0</v>
      </c>
      <c r="M44" s="230">
        <v>0</v>
      </c>
      <c r="N44" s="230">
        <v>0</v>
      </c>
      <c r="O44" s="230">
        <v>0</v>
      </c>
      <c r="P44" s="230">
        <v>0</v>
      </c>
      <c r="Q44" s="230">
        <v>0</v>
      </c>
      <c r="R44" s="230">
        <v>0</v>
      </c>
      <c r="S44" s="230">
        <v>1</v>
      </c>
      <c r="T44" s="230">
        <v>0</v>
      </c>
      <c r="U44" s="230">
        <v>0</v>
      </c>
      <c r="V44" s="230">
        <v>1</v>
      </c>
      <c r="W44" s="230">
        <v>1</v>
      </c>
      <c r="X44" s="230">
        <v>0</v>
      </c>
      <c r="Y44" s="230">
        <v>0</v>
      </c>
      <c r="Z44" s="142" t="s">
        <v>80</v>
      </c>
      <c r="AA44" s="139"/>
    </row>
    <row r="45" spans="1:27" s="148" customFormat="1" ht="19.5" customHeight="1">
      <c r="A45" s="321" t="s">
        <v>169</v>
      </c>
      <c r="B45" s="322"/>
      <c r="C45" s="296">
        <f t="shared" si="2"/>
        <v>14</v>
      </c>
      <c r="D45" s="297">
        <f t="shared" si="3"/>
        <v>5</v>
      </c>
      <c r="E45" s="297">
        <f t="shared" si="4"/>
        <v>9</v>
      </c>
      <c r="F45" s="297">
        <f aca="true" t="shared" si="10" ref="F45:Y45">SUM(F46:F48)</f>
        <v>4</v>
      </c>
      <c r="G45" s="297">
        <f t="shared" si="10"/>
        <v>3</v>
      </c>
      <c r="H45" s="297">
        <f t="shared" si="10"/>
        <v>0</v>
      </c>
      <c r="I45" s="297">
        <f t="shared" si="10"/>
        <v>0</v>
      </c>
      <c r="J45" s="297">
        <f t="shared" si="10"/>
        <v>0</v>
      </c>
      <c r="K45" s="297">
        <f t="shared" si="10"/>
        <v>0</v>
      </c>
      <c r="L45" s="297">
        <f t="shared" si="10"/>
        <v>0</v>
      </c>
      <c r="M45" s="297">
        <f t="shared" si="10"/>
        <v>0</v>
      </c>
      <c r="N45" s="297">
        <f t="shared" si="10"/>
        <v>0</v>
      </c>
      <c r="O45" s="297">
        <f t="shared" si="10"/>
        <v>1</v>
      </c>
      <c r="P45" s="297">
        <f t="shared" si="10"/>
        <v>0</v>
      </c>
      <c r="Q45" s="297">
        <f t="shared" si="10"/>
        <v>0</v>
      </c>
      <c r="R45" s="297">
        <f t="shared" si="10"/>
        <v>0</v>
      </c>
      <c r="S45" s="297">
        <f t="shared" si="10"/>
        <v>0</v>
      </c>
      <c r="T45" s="297">
        <f t="shared" si="10"/>
        <v>0</v>
      </c>
      <c r="U45" s="297">
        <f t="shared" si="10"/>
        <v>0</v>
      </c>
      <c r="V45" s="297">
        <f t="shared" si="10"/>
        <v>1</v>
      </c>
      <c r="W45" s="297">
        <f t="shared" si="10"/>
        <v>2</v>
      </c>
      <c r="X45" s="297">
        <f t="shared" si="10"/>
        <v>0</v>
      </c>
      <c r="Y45" s="297">
        <f t="shared" si="10"/>
        <v>3</v>
      </c>
      <c r="Z45" s="338" t="s">
        <v>169</v>
      </c>
      <c r="AA45" s="372"/>
    </row>
    <row r="46" spans="1:27" s="150" customFormat="1" ht="15.75" customHeight="1">
      <c r="A46" s="143"/>
      <c r="B46" s="145" t="s">
        <v>81</v>
      </c>
      <c r="C46" s="298">
        <f t="shared" si="2"/>
        <v>1</v>
      </c>
      <c r="D46" s="299">
        <f t="shared" si="3"/>
        <v>1</v>
      </c>
      <c r="E46" s="299">
        <f t="shared" si="4"/>
        <v>0</v>
      </c>
      <c r="F46" s="230">
        <v>1</v>
      </c>
      <c r="G46" s="230">
        <v>0</v>
      </c>
      <c r="H46" s="230">
        <v>0</v>
      </c>
      <c r="I46" s="230">
        <v>0</v>
      </c>
      <c r="J46" s="230">
        <v>0</v>
      </c>
      <c r="K46" s="230">
        <v>0</v>
      </c>
      <c r="L46" s="230">
        <v>0</v>
      </c>
      <c r="M46" s="230">
        <v>0</v>
      </c>
      <c r="N46" s="230">
        <v>0</v>
      </c>
      <c r="O46" s="230">
        <v>0</v>
      </c>
      <c r="P46" s="230">
        <v>0</v>
      </c>
      <c r="Q46" s="230">
        <v>0</v>
      </c>
      <c r="R46" s="230">
        <v>0</v>
      </c>
      <c r="S46" s="230">
        <v>0</v>
      </c>
      <c r="T46" s="230">
        <v>0</v>
      </c>
      <c r="U46" s="230">
        <v>0</v>
      </c>
      <c r="V46" s="230">
        <v>0</v>
      </c>
      <c r="W46" s="230">
        <v>0</v>
      </c>
      <c r="X46" s="230">
        <v>0</v>
      </c>
      <c r="Y46" s="230">
        <v>0</v>
      </c>
      <c r="Z46" s="142" t="s">
        <v>81</v>
      </c>
      <c r="AA46" s="139"/>
    </row>
    <row r="47" spans="1:27" s="150" customFormat="1" ht="15.75" customHeight="1">
      <c r="A47" s="143"/>
      <c r="B47" s="145" t="s">
        <v>82</v>
      </c>
      <c r="C47" s="298">
        <f t="shared" si="2"/>
        <v>3</v>
      </c>
      <c r="D47" s="299">
        <f t="shared" si="3"/>
        <v>1</v>
      </c>
      <c r="E47" s="299">
        <f t="shared" si="4"/>
        <v>2</v>
      </c>
      <c r="F47" s="230">
        <v>1</v>
      </c>
      <c r="G47" s="230">
        <v>1</v>
      </c>
      <c r="H47" s="230">
        <v>0</v>
      </c>
      <c r="I47" s="230">
        <v>0</v>
      </c>
      <c r="J47" s="230">
        <v>0</v>
      </c>
      <c r="K47" s="230">
        <v>0</v>
      </c>
      <c r="L47" s="230">
        <v>0</v>
      </c>
      <c r="M47" s="230">
        <v>0</v>
      </c>
      <c r="N47" s="230">
        <v>0</v>
      </c>
      <c r="O47" s="230">
        <v>1</v>
      </c>
      <c r="P47" s="230">
        <v>0</v>
      </c>
      <c r="Q47" s="230">
        <v>0</v>
      </c>
      <c r="R47" s="230">
        <v>0</v>
      </c>
      <c r="S47" s="230">
        <v>0</v>
      </c>
      <c r="T47" s="230">
        <v>0</v>
      </c>
      <c r="U47" s="230">
        <v>0</v>
      </c>
      <c r="V47" s="230">
        <v>0</v>
      </c>
      <c r="W47" s="230">
        <v>0</v>
      </c>
      <c r="X47" s="230">
        <v>0</v>
      </c>
      <c r="Y47" s="230">
        <v>0</v>
      </c>
      <c r="Z47" s="142" t="s">
        <v>82</v>
      </c>
      <c r="AA47" s="139"/>
    </row>
    <row r="48" spans="1:27" s="150" customFormat="1" ht="15.75" customHeight="1">
      <c r="A48" s="143"/>
      <c r="B48" s="145" t="s">
        <v>83</v>
      </c>
      <c r="C48" s="298">
        <f t="shared" si="2"/>
        <v>10</v>
      </c>
      <c r="D48" s="299">
        <f t="shared" si="3"/>
        <v>3</v>
      </c>
      <c r="E48" s="299">
        <f t="shared" si="4"/>
        <v>7</v>
      </c>
      <c r="F48" s="230">
        <v>2</v>
      </c>
      <c r="G48" s="230">
        <v>2</v>
      </c>
      <c r="H48" s="230">
        <v>0</v>
      </c>
      <c r="I48" s="230">
        <v>0</v>
      </c>
      <c r="J48" s="230">
        <v>0</v>
      </c>
      <c r="K48" s="230">
        <v>0</v>
      </c>
      <c r="L48" s="230">
        <v>0</v>
      </c>
      <c r="M48" s="230">
        <v>0</v>
      </c>
      <c r="N48" s="230">
        <v>0</v>
      </c>
      <c r="O48" s="230">
        <v>0</v>
      </c>
      <c r="P48" s="230">
        <v>0</v>
      </c>
      <c r="Q48" s="230">
        <v>0</v>
      </c>
      <c r="R48" s="230">
        <v>0</v>
      </c>
      <c r="S48" s="230">
        <v>0</v>
      </c>
      <c r="T48" s="230">
        <v>0</v>
      </c>
      <c r="U48" s="230">
        <v>0</v>
      </c>
      <c r="V48" s="230">
        <v>1</v>
      </c>
      <c r="W48" s="230">
        <v>2</v>
      </c>
      <c r="X48" s="230">
        <v>0</v>
      </c>
      <c r="Y48" s="230">
        <v>3</v>
      </c>
      <c r="Z48" s="142" t="s">
        <v>83</v>
      </c>
      <c r="AA48" s="139"/>
    </row>
    <row r="49" spans="1:27" s="148" customFormat="1" ht="19.5" customHeight="1">
      <c r="A49" s="321" t="s">
        <v>170</v>
      </c>
      <c r="B49" s="322"/>
      <c r="C49" s="296">
        <f t="shared" si="2"/>
        <v>6</v>
      </c>
      <c r="D49" s="297">
        <f t="shared" si="3"/>
        <v>4</v>
      </c>
      <c r="E49" s="297">
        <f t="shared" si="4"/>
        <v>2</v>
      </c>
      <c r="F49" s="297">
        <f aca="true" t="shared" si="11" ref="F49:Y49">SUM(F50:F52)</f>
        <v>2</v>
      </c>
      <c r="G49" s="297">
        <f t="shared" si="11"/>
        <v>2</v>
      </c>
      <c r="H49" s="297">
        <f t="shared" si="11"/>
        <v>0</v>
      </c>
      <c r="I49" s="297">
        <f t="shared" si="11"/>
        <v>0</v>
      </c>
      <c r="J49" s="297">
        <f t="shared" si="11"/>
        <v>0</v>
      </c>
      <c r="K49" s="297">
        <f t="shared" si="11"/>
        <v>0</v>
      </c>
      <c r="L49" s="297">
        <f t="shared" si="11"/>
        <v>0</v>
      </c>
      <c r="M49" s="297">
        <f t="shared" si="11"/>
        <v>0</v>
      </c>
      <c r="N49" s="297">
        <f t="shared" si="11"/>
        <v>0</v>
      </c>
      <c r="O49" s="297">
        <f t="shared" si="11"/>
        <v>0</v>
      </c>
      <c r="P49" s="297">
        <f t="shared" si="11"/>
        <v>0</v>
      </c>
      <c r="Q49" s="297">
        <f t="shared" si="11"/>
        <v>0</v>
      </c>
      <c r="R49" s="297">
        <f t="shared" si="11"/>
        <v>0</v>
      </c>
      <c r="S49" s="297">
        <f t="shared" si="11"/>
        <v>0</v>
      </c>
      <c r="T49" s="297">
        <f t="shared" si="11"/>
        <v>0</v>
      </c>
      <c r="U49" s="297">
        <f t="shared" si="11"/>
        <v>0</v>
      </c>
      <c r="V49" s="297">
        <f t="shared" si="11"/>
        <v>2</v>
      </c>
      <c r="W49" s="297">
        <f t="shared" si="11"/>
        <v>0</v>
      </c>
      <c r="X49" s="297">
        <f t="shared" si="11"/>
        <v>0</v>
      </c>
      <c r="Y49" s="297">
        <f t="shared" si="11"/>
        <v>0</v>
      </c>
      <c r="Z49" s="338" t="s">
        <v>170</v>
      </c>
      <c r="AA49" s="372"/>
    </row>
    <row r="50" spans="1:27" s="150" customFormat="1" ht="15.75" customHeight="1">
      <c r="A50" s="143"/>
      <c r="B50" s="145" t="s">
        <v>84</v>
      </c>
      <c r="C50" s="298">
        <f t="shared" si="2"/>
        <v>3</v>
      </c>
      <c r="D50" s="299">
        <f t="shared" si="3"/>
        <v>3</v>
      </c>
      <c r="E50" s="299">
        <f t="shared" si="4"/>
        <v>0</v>
      </c>
      <c r="F50" s="230">
        <v>2</v>
      </c>
      <c r="G50" s="230">
        <v>0</v>
      </c>
      <c r="H50" s="230">
        <v>0</v>
      </c>
      <c r="I50" s="230">
        <v>0</v>
      </c>
      <c r="J50" s="230">
        <v>0</v>
      </c>
      <c r="K50" s="230">
        <v>0</v>
      </c>
      <c r="L50" s="230">
        <v>0</v>
      </c>
      <c r="M50" s="230">
        <v>0</v>
      </c>
      <c r="N50" s="230">
        <v>0</v>
      </c>
      <c r="O50" s="230">
        <v>0</v>
      </c>
      <c r="P50" s="230">
        <v>0</v>
      </c>
      <c r="Q50" s="230">
        <v>0</v>
      </c>
      <c r="R50" s="230">
        <v>0</v>
      </c>
      <c r="S50" s="230">
        <v>0</v>
      </c>
      <c r="T50" s="230">
        <v>0</v>
      </c>
      <c r="U50" s="230">
        <v>0</v>
      </c>
      <c r="V50" s="230">
        <v>1</v>
      </c>
      <c r="W50" s="230">
        <v>0</v>
      </c>
      <c r="X50" s="230">
        <v>0</v>
      </c>
      <c r="Y50" s="230">
        <v>0</v>
      </c>
      <c r="Z50" s="142" t="s">
        <v>84</v>
      </c>
      <c r="AA50" s="139"/>
    </row>
    <row r="51" spans="1:27" s="150" customFormat="1" ht="15.75" customHeight="1">
      <c r="A51" s="143"/>
      <c r="B51" s="145" t="s">
        <v>85</v>
      </c>
      <c r="C51" s="298">
        <f t="shared" si="2"/>
        <v>1</v>
      </c>
      <c r="D51" s="299">
        <f t="shared" si="3"/>
        <v>0</v>
      </c>
      <c r="E51" s="299">
        <f t="shared" si="4"/>
        <v>1</v>
      </c>
      <c r="F51" s="230">
        <v>0</v>
      </c>
      <c r="G51" s="230">
        <v>1</v>
      </c>
      <c r="H51" s="230">
        <v>0</v>
      </c>
      <c r="I51" s="230">
        <v>0</v>
      </c>
      <c r="J51" s="230">
        <v>0</v>
      </c>
      <c r="K51" s="230">
        <v>0</v>
      </c>
      <c r="L51" s="230">
        <v>0</v>
      </c>
      <c r="M51" s="230">
        <v>0</v>
      </c>
      <c r="N51" s="230">
        <v>0</v>
      </c>
      <c r="O51" s="230">
        <v>0</v>
      </c>
      <c r="P51" s="230">
        <v>0</v>
      </c>
      <c r="Q51" s="230">
        <v>0</v>
      </c>
      <c r="R51" s="230">
        <v>0</v>
      </c>
      <c r="S51" s="230">
        <v>0</v>
      </c>
      <c r="T51" s="230">
        <v>0</v>
      </c>
      <c r="U51" s="230">
        <v>0</v>
      </c>
      <c r="V51" s="230">
        <v>0</v>
      </c>
      <c r="W51" s="230">
        <v>0</v>
      </c>
      <c r="X51" s="230">
        <v>0</v>
      </c>
      <c r="Y51" s="230">
        <v>0</v>
      </c>
      <c r="Z51" s="142" t="s">
        <v>85</v>
      </c>
      <c r="AA51" s="139"/>
    </row>
    <row r="52" spans="1:27" s="150" customFormat="1" ht="15.75" customHeight="1">
      <c r="A52" s="143"/>
      <c r="B52" s="145" t="s">
        <v>86</v>
      </c>
      <c r="C52" s="298">
        <f t="shared" si="2"/>
        <v>2</v>
      </c>
      <c r="D52" s="299">
        <f t="shared" si="3"/>
        <v>1</v>
      </c>
      <c r="E52" s="299">
        <f t="shared" si="4"/>
        <v>1</v>
      </c>
      <c r="F52" s="230">
        <v>0</v>
      </c>
      <c r="G52" s="230">
        <v>1</v>
      </c>
      <c r="H52" s="230">
        <v>0</v>
      </c>
      <c r="I52" s="230">
        <v>0</v>
      </c>
      <c r="J52" s="230">
        <v>0</v>
      </c>
      <c r="K52" s="230">
        <v>0</v>
      </c>
      <c r="L52" s="230">
        <v>0</v>
      </c>
      <c r="M52" s="230">
        <v>0</v>
      </c>
      <c r="N52" s="230">
        <v>0</v>
      </c>
      <c r="O52" s="230">
        <v>0</v>
      </c>
      <c r="P52" s="230">
        <v>0</v>
      </c>
      <c r="Q52" s="230">
        <v>0</v>
      </c>
      <c r="R52" s="230">
        <v>0</v>
      </c>
      <c r="S52" s="230">
        <v>0</v>
      </c>
      <c r="T52" s="230">
        <v>0</v>
      </c>
      <c r="U52" s="230">
        <v>0</v>
      </c>
      <c r="V52" s="230">
        <v>1</v>
      </c>
      <c r="W52" s="230">
        <v>0</v>
      </c>
      <c r="X52" s="230">
        <v>0</v>
      </c>
      <c r="Y52" s="230">
        <v>0</v>
      </c>
      <c r="Z52" s="142" t="s">
        <v>86</v>
      </c>
      <c r="AA52" s="139"/>
    </row>
    <row r="53" spans="1:27" s="151" customFormat="1" ht="19.5" customHeight="1">
      <c r="A53" s="321" t="s">
        <v>171</v>
      </c>
      <c r="B53" s="322"/>
      <c r="C53" s="296">
        <f t="shared" si="2"/>
        <v>11</v>
      </c>
      <c r="D53" s="297">
        <f t="shared" si="3"/>
        <v>5</v>
      </c>
      <c r="E53" s="297">
        <f t="shared" si="4"/>
        <v>6</v>
      </c>
      <c r="F53" s="297">
        <f aca="true" t="shared" si="12" ref="F53:Y53">SUM(F54:F55)</f>
        <v>2</v>
      </c>
      <c r="G53" s="297">
        <f t="shared" si="12"/>
        <v>3</v>
      </c>
      <c r="H53" s="297">
        <f t="shared" si="12"/>
        <v>0</v>
      </c>
      <c r="I53" s="297">
        <f t="shared" si="12"/>
        <v>0</v>
      </c>
      <c r="J53" s="297">
        <f t="shared" si="12"/>
        <v>0</v>
      </c>
      <c r="K53" s="297">
        <f t="shared" si="12"/>
        <v>0</v>
      </c>
      <c r="L53" s="297">
        <f t="shared" si="12"/>
        <v>0</v>
      </c>
      <c r="M53" s="297">
        <f t="shared" si="12"/>
        <v>0</v>
      </c>
      <c r="N53" s="297">
        <f t="shared" si="12"/>
        <v>0</v>
      </c>
      <c r="O53" s="297">
        <f t="shared" si="12"/>
        <v>0</v>
      </c>
      <c r="P53" s="297">
        <f t="shared" si="12"/>
        <v>0</v>
      </c>
      <c r="Q53" s="297">
        <f t="shared" si="12"/>
        <v>0</v>
      </c>
      <c r="R53" s="297">
        <f t="shared" si="12"/>
        <v>0</v>
      </c>
      <c r="S53" s="297">
        <f t="shared" si="12"/>
        <v>2</v>
      </c>
      <c r="T53" s="297">
        <f t="shared" si="12"/>
        <v>0</v>
      </c>
      <c r="U53" s="297">
        <f t="shared" si="12"/>
        <v>1</v>
      </c>
      <c r="V53" s="297">
        <f t="shared" si="12"/>
        <v>3</v>
      </c>
      <c r="W53" s="297">
        <f t="shared" si="12"/>
        <v>0</v>
      </c>
      <c r="X53" s="297">
        <f t="shared" si="12"/>
        <v>0</v>
      </c>
      <c r="Y53" s="297">
        <f t="shared" si="12"/>
        <v>0</v>
      </c>
      <c r="Z53" s="338" t="s">
        <v>171</v>
      </c>
      <c r="AA53" s="372"/>
    </row>
    <row r="54" spans="1:27" s="150" customFormat="1" ht="15.75" customHeight="1">
      <c r="A54" s="143"/>
      <c r="B54" s="145" t="s">
        <v>87</v>
      </c>
      <c r="C54" s="298">
        <f t="shared" si="2"/>
        <v>2</v>
      </c>
      <c r="D54" s="299">
        <f t="shared" si="3"/>
        <v>2</v>
      </c>
      <c r="E54" s="299">
        <f t="shared" si="4"/>
        <v>0</v>
      </c>
      <c r="F54" s="230">
        <v>1</v>
      </c>
      <c r="G54" s="230">
        <v>0</v>
      </c>
      <c r="H54" s="230">
        <v>0</v>
      </c>
      <c r="I54" s="230">
        <v>0</v>
      </c>
      <c r="J54" s="230">
        <v>0</v>
      </c>
      <c r="K54" s="230">
        <v>0</v>
      </c>
      <c r="L54" s="230">
        <v>0</v>
      </c>
      <c r="M54" s="230">
        <v>0</v>
      </c>
      <c r="N54" s="230">
        <v>0</v>
      </c>
      <c r="O54" s="230">
        <v>0</v>
      </c>
      <c r="P54" s="230">
        <v>0</v>
      </c>
      <c r="Q54" s="230">
        <v>0</v>
      </c>
      <c r="R54" s="230">
        <v>0</v>
      </c>
      <c r="S54" s="230">
        <v>0</v>
      </c>
      <c r="T54" s="230">
        <v>0</v>
      </c>
      <c r="U54" s="230">
        <v>0</v>
      </c>
      <c r="V54" s="230">
        <v>1</v>
      </c>
      <c r="W54" s="230">
        <v>0</v>
      </c>
      <c r="X54" s="230">
        <v>0</v>
      </c>
      <c r="Y54" s="230">
        <v>0</v>
      </c>
      <c r="Z54" s="142" t="s">
        <v>87</v>
      </c>
      <c r="AA54" s="139"/>
    </row>
    <row r="55" spans="1:27" s="153" customFormat="1" ht="15.75" customHeight="1">
      <c r="A55" s="143"/>
      <c r="B55" s="145" t="s">
        <v>101</v>
      </c>
      <c r="C55" s="298">
        <f t="shared" si="2"/>
        <v>9</v>
      </c>
      <c r="D55" s="299">
        <f t="shared" si="3"/>
        <v>3</v>
      </c>
      <c r="E55" s="299">
        <f t="shared" si="4"/>
        <v>6</v>
      </c>
      <c r="F55" s="230">
        <v>1</v>
      </c>
      <c r="G55" s="230">
        <v>3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0">
        <v>0</v>
      </c>
      <c r="N55" s="230">
        <v>0</v>
      </c>
      <c r="O55" s="230">
        <v>0</v>
      </c>
      <c r="P55" s="230">
        <v>0</v>
      </c>
      <c r="Q55" s="230">
        <v>0</v>
      </c>
      <c r="R55" s="230">
        <v>0</v>
      </c>
      <c r="S55" s="230">
        <v>2</v>
      </c>
      <c r="T55" s="230">
        <v>0</v>
      </c>
      <c r="U55" s="230">
        <v>1</v>
      </c>
      <c r="V55" s="230">
        <v>2</v>
      </c>
      <c r="W55" s="230">
        <v>0</v>
      </c>
      <c r="X55" s="230">
        <v>0</v>
      </c>
      <c r="Y55" s="230">
        <v>0</v>
      </c>
      <c r="Z55" s="142" t="s">
        <v>101</v>
      </c>
      <c r="AA55" s="139"/>
    </row>
    <row r="56" spans="1:27" s="148" customFormat="1" ht="19.5" customHeight="1">
      <c r="A56" s="321" t="s">
        <v>172</v>
      </c>
      <c r="B56" s="362"/>
      <c r="C56" s="296">
        <f t="shared" si="2"/>
        <v>12</v>
      </c>
      <c r="D56" s="297">
        <f t="shared" si="3"/>
        <v>7</v>
      </c>
      <c r="E56" s="297">
        <f t="shared" si="4"/>
        <v>5</v>
      </c>
      <c r="F56" s="297">
        <f aca="true" t="shared" si="13" ref="F56:Y56">SUM(F57:F58)</f>
        <v>3</v>
      </c>
      <c r="G56" s="297">
        <f t="shared" si="13"/>
        <v>2</v>
      </c>
      <c r="H56" s="297">
        <f t="shared" si="13"/>
        <v>0</v>
      </c>
      <c r="I56" s="297">
        <f t="shared" si="13"/>
        <v>0</v>
      </c>
      <c r="J56" s="297">
        <f t="shared" si="13"/>
        <v>0</v>
      </c>
      <c r="K56" s="297">
        <f t="shared" si="13"/>
        <v>0</v>
      </c>
      <c r="L56" s="297">
        <f t="shared" si="13"/>
        <v>0</v>
      </c>
      <c r="M56" s="297">
        <f t="shared" si="13"/>
        <v>1</v>
      </c>
      <c r="N56" s="297">
        <f t="shared" si="13"/>
        <v>0</v>
      </c>
      <c r="O56" s="297">
        <f t="shared" si="13"/>
        <v>0</v>
      </c>
      <c r="P56" s="297">
        <f t="shared" si="13"/>
        <v>0</v>
      </c>
      <c r="Q56" s="297">
        <f t="shared" si="13"/>
        <v>0</v>
      </c>
      <c r="R56" s="297">
        <f t="shared" si="13"/>
        <v>0</v>
      </c>
      <c r="S56" s="297">
        <f t="shared" si="13"/>
        <v>2</v>
      </c>
      <c r="T56" s="297">
        <f t="shared" si="13"/>
        <v>0</v>
      </c>
      <c r="U56" s="297">
        <f t="shared" si="13"/>
        <v>0</v>
      </c>
      <c r="V56" s="297">
        <f t="shared" si="13"/>
        <v>4</v>
      </c>
      <c r="W56" s="297">
        <f t="shared" si="13"/>
        <v>0</v>
      </c>
      <c r="X56" s="297">
        <f t="shared" si="13"/>
        <v>0</v>
      </c>
      <c r="Y56" s="297">
        <f t="shared" si="13"/>
        <v>0</v>
      </c>
      <c r="Z56" s="338" t="s">
        <v>172</v>
      </c>
      <c r="AA56" s="339"/>
    </row>
    <row r="57" spans="1:27" s="150" customFormat="1" ht="15.75" customHeight="1">
      <c r="A57" s="144"/>
      <c r="B57" s="145" t="s">
        <v>88</v>
      </c>
      <c r="C57" s="298">
        <f t="shared" si="2"/>
        <v>4</v>
      </c>
      <c r="D57" s="299">
        <f t="shared" si="3"/>
        <v>2</v>
      </c>
      <c r="E57" s="299">
        <f t="shared" si="4"/>
        <v>2</v>
      </c>
      <c r="F57" s="230">
        <v>1</v>
      </c>
      <c r="G57" s="230">
        <v>1</v>
      </c>
      <c r="H57" s="230">
        <v>0</v>
      </c>
      <c r="I57" s="230">
        <v>0</v>
      </c>
      <c r="J57" s="230">
        <v>0</v>
      </c>
      <c r="K57" s="230">
        <v>0</v>
      </c>
      <c r="L57" s="230">
        <v>0</v>
      </c>
      <c r="M57" s="230">
        <v>1</v>
      </c>
      <c r="N57" s="230">
        <v>0</v>
      </c>
      <c r="O57" s="230">
        <v>0</v>
      </c>
      <c r="P57" s="230">
        <v>0</v>
      </c>
      <c r="Q57" s="230">
        <v>0</v>
      </c>
      <c r="R57" s="230">
        <v>0</v>
      </c>
      <c r="S57" s="230">
        <v>0</v>
      </c>
      <c r="T57" s="230">
        <v>0</v>
      </c>
      <c r="U57" s="230">
        <v>0</v>
      </c>
      <c r="V57" s="230">
        <v>1</v>
      </c>
      <c r="W57" s="230">
        <v>0</v>
      </c>
      <c r="X57" s="230">
        <v>0</v>
      </c>
      <c r="Y57" s="230">
        <v>0</v>
      </c>
      <c r="Z57" s="142" t="s">
        <v>88</v>
      </c>
      <c r="AA57" s="139"/>
    </row>
    <row r="58" spans="1:27" s="150" customFormat="1" ht="15.75" customHeight="1">
      <c r="A58" s="144"/>
      <c r="B58" s="145" t="s">
        <v>159</v>
      </c>
      <c r="C58" s="298">
        <f t="shared" si="2"/>
        <v>8</v>
      </c>
      <c r="D58" s="299">
        <f t="shared" si="3"/>
        <v>5</v>
      </c>
      <c r="E58" s="299">
        <f t="shared" si="4"/>
        <v>3</v>
      </c>
      <c r="F58" s="230">
        <v>2</v>
      </c>
      <c r="G58" s="230">
        <v>1</v>
      </c>
      <c r="H58" s="230">
        <v>0</v>
      </c>
      <c r="I58" s="230">
        <v>0</v>
      </c>
      <c r="J58" s="230">
        <v>0</v>
      </c>
      <c r="K58" s="230">
        <v>0</v>
      </c>
      <c r="L58" s="230">
        <v>0</v>
      </c>
      <c r="M58" s="230">
        <v>0</v>
      </c>
      <c r="N58" s="230">
        <v>0</v>
      </c>
      <c r="O58" s="230">
        <v>0</v>
      </c>
      <c r="P58" s="230">
        <v>0</v>
      </c>
      <c r="Q58" s="230">
        <v>0</v>
      </c>
      <c r="R58" s="230">
        <v>0</v>
      </c>
      <c r="S58" s="230">
        <v>2</v>
      </c>
      <c r="T58" s="230">
        <v>0</v>
      </c>
      <c r="U58" s="230">
        <v>0</v>
      </c>
      <c r="V58" s="230">
        <v>3</v>
      </c>
      <c r="W58" s="230">
        <v>0</v>
      </c>
      <c r="X58" s="230">
        <v>0</v>
      </c>
      <c r="Y58" s="230">
        <v>0</v>
      </c>
      <c r="Z58" s="142" t="s">
        <v>159</v>
      </c>
      <c r="AA58" s="139"/>
    </row>
    <row r="59" spans="1:27" s="148" customFormat="1" ht="19.5" customHeight="1">
      <c r="A59" s="321" t="s">
        <v>173</v>
      </c>
      <c r="B59" s="322"/>
      <c r="C59" s="296">
        <f t="shared" si="2"/>
        <v>2</v>
      </c>
      <c r="D59" s="297">
        <f t="shared" si="3"/>
        <v>1</v>
      </c>
      <c r="E59" s="297">
        <f t="shared" si="4"/>
        <v>1</v>
      </c>
      <c r="F59" s="297">
        <f aca="true" t="shared" si="14" ref="F59:Y59">F60</f>
        <v>0</v>
      </c>
      <c r="G59" s="297">
        <f t="shared" si="14"/>
        <v>1</v>
      </c>
      <c r="H59" s="297">
        <f t="shared" si="14"/>
        <v>0</v>
      </c>
      <c r="I59" s="297">
        <f t="shared" si="14"/>
        <v>0</v>
      </c>
      <c r="J59" s="297">
        <f t="shared" si="14"/>
        <v>0</v>
      </c>
      <c r="K59" s="297">
        <f t="shared" si="14"/>
        <v>0</v>
      </c>
      <c r="L59" s="297">
        <f t="shared" si="14"/>
        <v>0</v>
      </c>
      <c r="M59" s="297">
        <f t="shared" si="14"/>
        <v>0</v>
      </c>
      <c r="N59" s="297">
        <f t="shared" si="14"/>
        <v>0</v>
      </c>
      <c r="O59" s="297">
        <f t="shared" si="14"/>
        <v>0</v>
      </c>
      <c r="P59" s="297">
        <f t="shared" si="14"/>
        <v>0</v>
      </c>
      <c r="Q59" s="297">
        <f t="shared" si="14"/>
        <v>0</v>
      </c>
      <c r="R59" s="297">
        <f t="shared" si="14"/>
        <v>0</v>
      </c>
      <c r="S59" s="297">
        <f t="shared" si="14"/>
        <v>0</v>
      </c>
      <c r="T59" s="297">
        <f t="shared" si="14"/>
        <v>0</v>
      </c>
      <c r="U59" s="297">
        <f t="shared" si="14"/>
        <v>0</v>
      </c>
      <c r="V59" s="297">
        <f t="shared" si="14"/>
        <v>1</v>
      </c>
      <c r="W59" s="297">
        <f t="shared" si="14"/>
        <v>0</v>
      </c>
      <c r="X59" s="297">
        <f t="shared" si="14"/>
        <v>0</v>
      </c>
      <c r="Y59" s="297">
        <f t="shared" si="14"/>
        <v>0</v>
      </c>
      <c r="Z59" s="338" t="s">
        <v>173</v>
      </c>
      <c r="AA59" s="372"/>
    </row>
    <row r="60" spans="1:27" s="150" customFormat="1" ht="15.75" customHeight="1">
      <c r="A60" s="144"/>
      <c r="B60" s="145" t="s">
        <v>89</v>
      </c>
      <c r="C60" s="298">
        <f t="shared" si="2"/>
        <v>2</v>
      </c>
      <c r="D60" s="299">
        <f t="shared" si="3"/>
        <v>1</v>
      </c>
      <c r="E60" s="299">
        <f t="shared" si="4"/>
        <v>1</v>
      </c>
      <c r="F60" s="230">
        <v>0</v>
      </c>
      <c r="G60" s="230">
        <v>1</v>
      </c>
      <c r="H60" s="230">
        <v>0</v>
      </c>
      <c r="I60" s="230">
        <v>0</v>
      </c>
      <c r="J60" s="230">
        <v>0</v>
      </c>
      <c r="K60" s="230">
        <v>0</v>
      </c>
      <c r="L60" s="230">
        <v>0</v>
      </c>
      <c r="M60" s="230">
        <v>0</v>
      </c>
      <c r="N60" s="230">
        <v>0</v>
      </c>
      <c r="O60" s="230">
        <v>0</v>
      </c>
      <c r="P60" s="230">
        <v>0</v>
      </c>
      <c r="Q60" s="230">
        <v>0</v>
      </c>
      <c r="R60" s="230">
        <v>0</v>
      </c>
      <c r="S60" s="230">
        <v>0</v>
      </c>
      <c r="T60" s="230">
        <v>0</v>
      </c>
      <c r="U60" s="230">
        <v>0</v>
      </c>
      <c r="V60" s="230">
        <v>1</v>
      </c>
      <c r="W60" s="230">
        <v>0</v>
      </c>
      <c r="X60" s="230">
        <v>0</v>
      </c>
      <c r="Y60" s="230">
        <v>0</v>
      </c>
      <c r="Z60" s="142" t="s">
        <v>89</v>
      </c>
      <c r="AA60" s="139"/>
    </row>
    <row r="61" spans="1:27" s="151" customFormat="1" ht="19.5" customHeight="1">
      <c r="A61" s="321" t="s">
        <v>174</v>
      </c>
      <c r="B61" s="362"/>
      <c r="C61" s="296">
        <f t="shared" si="2"/>
        <v>4</v>
      </c>
      <c r="D61" s="297">
        <f t="shared" si="3"/>
        <v>3</v>
      </c>
      <c r="E61" s="297">
        <f t="shared" si="4"/>
        <v>1</v>
      </c>
      <c r="F61" s="297">
        <f aca="true" t="shared" si="15" ref="F61:Y61">F62</f>
        <v>1</v>
      </c>
      <c r="G61" s="297">
        <f t="shared" si="15"/>
        <v>1</v>
      </c>
      <c r="H61" s="297">
        <f t="shared" si="15"/>
        <v>0</v>
      </c>
      <c r="I61" s="297">
        <f t="shared" si="15"/>
        <v>0</v>
      </c>
      <c r="J61" s="297">
        <f t="shared" si="15"/>
        <v>0</v>
      </c>
      <c r="K61" s="297">
        <f t="shared" si="15"/>
        <v>0</v>
      </c>
      <c r="L61" s="297">
        <f t="shared" si="15"/>
        <v>0</v>
      </c>
      <c r="M61" s="297">
        <f t="shared" si="15"/>
        <v>0</v>
      </c>
      <c r="N61" s="297">
        <f t="shared" si="15"/>
        <v>0</v>
      </c>
      <c r="O61" s="297">
        <f t="shared" si="15"/>
        <v>0</v>
      </c>
      <c r="P61" s="297">
        <f t="shared" si="15"/>
        <v>0</v>
      </c>
      <c r="Q61" s="297">
        <f t="shared" si="15"/>
        <v>0</v>
      </c>
      <c r="R61" s="297">
        <f t="shared" si="15"/>
        <v>0</v>
      </c>
      <c r="S61" s="297">
        <f t="shared" si="15"/>
        <v>0</v>
      </c>
      <c r="T61" s="297">
        <f t="shared" si="15"/>
        <v>0</v>
      </c>
      <c r="U61" s="297">
        <f t="shared" si="15"/>
        <v>0</v>
      </c>
      <c r="V61" s="297">
        <f t="shared" si="15"/>
        <v>2</v>
      </c>
      <c r="W61" s="297">
        <f t="shared" si="15"/>
        <v>0</v>
      </c>
      <c r="X61" s="297">
        <f t="shared" si="15"/>
        <v>0</v>
      </c>
      <c r="Y61" s="297">
        <f t="shared" si="15"/>
        <v>0</v>
      </c>
      <c r="Z61" s="338" t="s">
        <v>174</v>
      </c>
      <c r="AA61" s="339"/>
    </row>
    <row r="62" spans="1:27" s="153" customFormat="1" ht="15.75" customHeight="1">
      <c r="A62" s="144"/>
      <c r="B62" s="145" t="s">
        <v>160</v>
      </c>
      <c r="C62" s="298">
        <f t="shared" si="2"/>
        <v>4</v>
      </c>
      <c r="D62" s="299">
        <f t="shared" si="3"/>
        <v>3</v>
      </c>
      <c r="E62" s="299">
        <f t="shared" si="4"/>
        <v>1</v>
      </c>
      <c r="F62" s="230">
        <v>1</v>
      </c>
      <c r="G62" s="230">
        <v>1</v>
      </c>
      <c r="H62" s="230">
        <v>0</v>
      </c>
      <c r="I62" s="230">
        <v>0</v>
      </c>
      <c r="J62" s="230">
        <v>0</v>
      </c>
      <c r="K62" s="230">
        <v>0</v>
      </c>
      <c r="L62" s="230">
        <v>0</v>
      </c>
      <c r="M62" s="230">
        <v>0</v>
      </c>
      <c r="N62" s="230">
        <v>0</v>
      </c>
      <c r="O62" s="230">
        <v>0</v>
      </c>
      <c r="P62" s="230">
        <v>0</v>
      </c>
      <c r="Q62" s="230">
        <v>0</v>
      </c>
      <c r="R62" s="230">
        <v>0</v>
      </c>
      <c r="S62" s="230">
        <v>0</v>
      </c>
      <c r="T62" s="230">
        <v>0</v>
      </c>
      <c r="U62" s="230">
        <v>0</v>
      </c>
      <c r="V62" s="230">
        <v>2</v>
      </c>
      <c r="W62" s="230">
        <v>0</v>
      </c>
      <c r="X62" s="230">
        <v>0</v>
      </c>
      <c r="Y62" s="230">
        <v>0</v>
      </c>
      <c r="Z62" s="142" t="s">
        <v>160</v>
      </c>
      <c r="AA62" s="139"/>
    </row>
    <row r="63" spans="1:27" s="153" customFormat="1" ht="15.75" customHeight="1">
      <c r="A63" s="159"/>
      <c r="B63" s="160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61"/>
      <c r="AA63" s="159"/>
    </row>
    <row r="64" spans="2:25" ht="11.25" customHeight="1">
      <c r="B64" s="92"/>
      <c r="C64" s="92"/>
      <c r="D64" s="92"/>
      <c r="E64" s="92"/>
      <c r="F64" s="92"/>
      <c r="G64" s="92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2:25" ht="11.25" customHeight="1">
      <c r="B65" s="99"/>
      <c r="C65" s="115"/>
      <c r="D65" s="115"/>
      <c r="E65" s="115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spans="2:25" ht="11.25" customHeight="1">
      <c r="B66" s="99"/>
      <c r="C66" s="115"/>
      <c r="D66" s="115"/>
      <c r="E66" s="115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spans="2:5" ht="11.25" customHeight="1">
      <c r="B67" s="93"/>
      <c r="C67" s="93"/>
      <c r="D67" s="93"/>
      <c r="E67" s="93"/>
    </row>
    <row r="68" spans="2:5" ht="11.25" customHeight="1">
      <c r="B68" s="93"/>
      <c r="C68" s="93"/>
      <c r="D68" s="93"/>
      <c r="E68" s="93"/>
    </row>
    <row r="69" spans="2:5" ht="11.25" customHeight="1">
      <c r="B69" s="93"/>
      <c r="C69" s="93"/>
      <c r="D69" s="93"/>
      <c r="E69" s="93"/>
    </row>
    <row r="70" spans="2:5" ht="11.25" customHeight="1">
      <c r="B70" s="93"/>
      <c r="C70" s="93"/>
      <c r="D70" s="93"/>
      <c r="E70" s="93"/>
    </row>
    <row r="71" spans="2:5" ht="11.25" customHeight="1">
      <c r="B71" s="93"/>
      <c r="C71" s="93"/>
      <c r="D71" s="93"/>
      <c r="E71" s="93"/>
    </row>
    <row r="72" spans="2:5" ht="11.25" customHeight="1">
      <c r="B72" s="93"/>
      <c r="C72" s="93"/>
      <c r="D72" s="93"/>
      <c r="E72" s="93"/>
    </row>
    <row r="73" spans="2:5" ht="11.25" customHeight="1">
      <c r="B73" s="93"/>
      <c r="C73" s="93"/>
      <c r="D73" s="93"/>
      <c r="E73" s="93"/>
    </row>
    <row r="74" spans="2:5" ht="11.25" customHeight="1">
      <c r="B74" s="93"/>
      <c r="C74" s="93"/>
      <c r="D74" s="93"/>
      <c r="E74" s="93"/>
    </row>
    <row r="75" spans="2:5" ht="11.25" customHeight="1">
      <c r="B75" s="93"/>
      <c r="C75" s="93"/>
      <c r="D75" s="93"/>
      <c r="E75" s="93"/>
    </row>
    <row r="76" spans="2:5" ht="11.25" customHeight="1">
      <c r="B76" s="93"/>
      <c r="C76" s="93"/>
      <c r="D76" s="93"/>
      <c r="E76" s="93"/>
    </row>
    <row r="77" spans="2:5" ht="11.25" customHeight="1">
      <c r="B77" s="93"/>
      <c r="C77" s="93"/>
      <c r="D77" s="93"/>
      <c r="E77" s="93"/>
    </row>
    <row r="78" spans="2:5" ht="11.25" customHeight="1">
      <c r="B78" s="93"/>
      <c r="C78" s="93"/>
      <c r="D78" s="93"/>
      <c r="E78" s="93"/>
    </row>
    <row r="79" spans="2:5" ht="11.25" customHeight="1">
      <c r="B79" s="93"/>
      <c r="C79" s="93"/>
      <c r="D79" s="93"/>
      <c r="E79" s="93"/>
    </row>
  </sheetData>
  <sheetProtection/>
  <mergeCells count="60">
    <mergeCell ref="S6:S7"/>
    <mergeCell ref="T6:T7"/>
    <mergeCell ref="Y6:Y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Z49:AA49"/>
    <mergeCell ref="Z42:AA42"/>
    <mergeCell ref="Z45:AA45"/>
    <mergeCell ref="Z12:AA12"/>
    <mergeCell ref="Z32:AA32"/>
    <mergeCell ref="Z35:AA35"/>
    <mergeCell ref="Z40:AA40"/>
    <mergeCell ref="A53:B53"/>
    <mergeCell ref="A61:B61"/>
    <mergeCell ref="Z61:AA61"/>
    <mergeCell ref="Z53:AA53"/>
    <mergeCell ref="Z56:AA56"/>
    <mergeCell ref="A59:B59"/>
    <mergeCell ref="Z59:AA59"/>
    <mergeCell ref="A56:B56"/>
    <mergeCell ref="A32:B32"/>
    <mergeCell ref="D6:D7"/>
    <mergeCell ref="E6:E7"/>
    <mergeCell ref="F6:F7"/>
    <mergeCell ref="A49:B49"/>
    <mergeCell ref="A42:B42"/>
    <mergeCell ref="A45:B45"/>
    <mergeCell ref="A35:B35"/>
    <mergeCell ref="A40:B40"/>
    <mergeCell ref="C6:C7"/>
    <mergeCell ref="P5:Q5"/>
    <mergeCell ref="T5:U5"/>
    <mergeCell ref="V5:W5"/>
    <mergeCell ref="X5:Y5"/>
    <mergeCell ref="N5:O5"/>
    <mergeCell ref="C4:E5"/>
    <mergeCell ref="Z4:AA7"/>
    <mergeCell ref="A4:B7"/>
    <mergeCell ref="A1:M1"/>
    <mergeCell ref="A12:B12"/>
    <mergeCell ref="H4:I5"/>
    <mergeCell ref="L5:M5"/>
    <mergeCell ref="F4:G5"/>
    <mergeCell ref="J4:Y4"/>
    <mergeCell ref="R5:S5"/>
    <mergeCell ref="J5:K5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67" r:id="rId1"/>
  <colBreaks count="1" manualBreakCount="1">
    <brk id="13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K53"/>
  <sheetViews>
    <sheetView showGridLines="0" workbookViewId="0" topLeftCell="A31">
      <selection activeCell="K68" sqref="K68"/>
    </sheetView>
  </sheetViews>
  <sheetFormatPr defaultColWidth="9.66015625" defaultRowHeight="13.5" customHeight="1"/>
  <cols>
    <col min="1" max="1" width="14.08203125" style="50" customWidth="1"/>
    <col min="2" max="2" width="5.58203125" style="50" customWidth="1"/>
    <col min="3" max="3" width="8.58203125" style="50" customWidth="1"/>
    <col min="4" max="4" width="5.58203125" style="50" customWidth="1"/>
    <col min="5" max="5" width="8.58203125" style="50" customWidth="1"/>
    <col min="6" max="8" width="5.58203125" style="50" customWidth="1"/>
    <col min="9" max="9" width="8.58203125" style="50" customWidth="1"/>
    <col min="10" max="11" width="5.58203125" style="50" customWidth="1"/>
    <col min="12" max="16384" width="9.58203125" style="50" customWidth="1"/>
  </cols>
  <sheetData>
    <row r="1" spans="1:11" ht="13.5" customHeight="1">
      <c r="A1" s="397" t="s">
        <v>275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3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3.5" customHeight="1">
      <c r="A3" s="51" t="s">
        <v>131</v>
      </c>
      <c r="B3" s="52"/>
      <c r="C3" s="52"/>
      <c r="D3" s="52"/>
      <c r="E3" s="52"/>
      <c r="F3" s="53"/>
      <c r="G3" s="233"/>
      <c r="H3" s="233"/>
      <c r="I3" s="233"/>
      <c r="J3" s="233"/>
      <c r="K3" s="53" t="s">
        <v>260</v>
      </c>
    </row>
    <row r="4" spans="1:11" ht="13.5" customHeight="1">
      <c r="A4" s="54" t="s">
        <v>6</v>
      </c>
      <c r="B4" s="391" t="s">
        <v>301</v>
      </c>
      <c r="C4" s="392"/>
      <c r="D4" s="391" t="s">
        <v>315</v>
      </c>
      <c r="E4" s="392"/>
      <c r="F4" s="391" t="s">
        <v>7</v>
      </c>
      <c r="G4" s="392"/>
      <c r="H4" s="391" t="s">
        <v>8</v>
      </c>
      <c r="I4" s="392"/>
      <c r="J4" s="393" t="s">
        <v>9</v>
      </c>
      <c r="K4" s="394"/>
    </row>
    <row r="5" spans="1:11" ht="13.5" customHeight="1">
      <c r="A5" s="55"/>
      <c r="B5" s="116"/>
      <c r="C5" s="56"/>
      <c r="D5" s="56"/>
      <c r="E5" s="56"/>
      <c r="F5" s="56"/>
      <c r="G5" s="56"/>
      <c r="H5" s="56"/>
      <c r="I5" s="56"/>
      <c r="J5" s="56"/>
      <c r="K5" s="56"/>
    </row>
    <row r="6" spans="1:11" ht="13.5" customHeight="1">
      <c r="A6" s="117" t="s">
        <v>3</v>
      </c>
      <c r="B6" s="301"/>
      <c r="C6" s="57">
        <f>SUM(C8:C20)</f>
        <v>2303</v>
      </c>
      <c r="D6" s="57"/>
      <c r="E6" s="57">
        <f>SUM(E8:E20)</f>
        <v>2329</v>
      </c>
      <c r="F6" s="57"/>
      <c r="G6" s="57">
        <f>SUM(G8:G19)</f>
        <v>12</v>
      </c>
      <c r="H6" s="57"/>
      <c r="I6" s="57">
        <f>SUM(I8:I19)</f>
        <v>2264</v>
      </c>
      <c r="J6" s="57"/>
      <c r="K6" s="57">
        <f>SUM(K8:K20)</f>
        <v>53</v>
      </c>
    </row>
    <row r="7" spans="1:11" ht="13.5" customHeight="1">
      <c r="A7" s="55"/>
      <c r="B7" s="116"/>
      <c r="C7" s="58"/>
      <c r="D7" s="58"/>
      <c r="E7" s="57"/>
      <c r="F7" s="57"/>
      <c r="G7" s="58"/>
      <c r="H7" s="58"/>
      <c r="I7" s="58"/>
      <c r="J7" s="58"/>
      <c r="K7" s="58"/>
    </row>
    <row r="8" spans="1:11" ht="13.5" customHeight="1">
      <c r="A8" s="117" t="s">
        <v>261</v>
      </c>
      <c r="B8" s="118"/>
      <c r="C8" s="57">
        <v>443</v>
      </c>
      <c r="D8" s="57"/>
      <c r="E8" s="57">
        <f>SUM(G8,I8,K8)</f>
        <v>453</v>
      </c>
      <c r="F8" s="57"/>
      <c r="G8" s="95">
        <v>0</v>
      </c>
      <c r="H8" s="95"/>
      <c r="I8" s="95">
        <v>453</v>
      </c>
      <c r="J8" s="95"/>
      <c r="K8" s="95">
        <v>0</v>
      </c>
    </row>
    <row r="9" spans="1:11" ht="13.5" customHeight="1">
      <c r="A9" s="117" t="s">
        <v>262</v>
      </c>
      <c r="B9" s="118"/>
      <c r="C9" s="57">
        <v>17</v>
      </c>
      <c r="D9" s="57"/>
      <c r="E9" s="57">
        <f aca="true" t="shared" si="0" ref="E9:E19">SUM(G9,I9,K9)</f>
        <v>17</v>
      </c>
      <c r="F9" s="57"/>
      <c r="G9" s="95">
        <v>0</v>
      </c>
      <c r="H9" s="95"/>
      <c r="I9" s="95">
        <v>16</v>
      </c>
      <c r="J9" s="95"/>
      <c r="K9" s="95">
        <v>1</v>
      </c>
    </row>
    <row r="10" spans="1:11" ht="13.5" customHeight="1">
      <c r="A10" s="117" t="s">
        <v>263</v>
      </c>
      <c r="B10" s="118"/>
      <c r="C10" s="57">
        <v>53</v>
      </c>
      <c r="D10" s="57"/>
      <c r="E10" s="57">
        <f t="shared" si="0"/>
        <v>48</v>
      </c>
      <c r="F10" s="57"/>
      <c r="G10" s="95">
        <v>0</v>
      </c>
      <c r="H10" s="95"/>
      <c r="I10" s="95">
        <v>40</v>
      </c>
      <c r="J10" s="95"/>
      <c r="K10" s="95">
        <v>8</v>
      </c>
    </row>
    <row r="11" spans="1:11" ht="13.5" customHeight="1">
      <c r="A11" s="117" t="s">
        <v>264</v>
      </c>
      <c r="B11" s="118"/>
      <c r="C11" s="57">
        <v>164</v>
      </c>
      <c r="D11" s="57"/>
      <c r="E11" s="57">
        <f t="shared" si="0"/>
        <v>160</v>
      </c>
      <c r="F11" s="57"/>
      <c r="G11" s="95">
        <v>0</v>
      </c>
      <c r="H11" s="95"/>
      <c r="I11" s="95">
        <v>142</v>
      </c>
      <c r="J11" s="95"/>
      <c r="K11" s="95">
        <v>18</v>
      </c>
    </row>
    <row r="12" spans="1:11" ht="13.5" customHeight="1">
      <c r="A12" s="117" t="s">
        <v>265</v>
      </c>
      <c r="B12" s="118"/>
      <c r="C12" s="57">
        <v>523</v>
      </c>
      <c r="D12" s="57"/>
      <c r="E12" s="57">
        <f t="shared" si="0"/>
        <v>558</v>
      </c>
      <c r="F12" s="57"/>
      <c r="G12" s="95">
        <v>0</v>
      </c>
      <c r="H12" s="95"/>
      <c r="I12" s="95">
        <v>541</v>
      </c>
      <c r="J12" s="95"/>
      <c r="K12" s="95">
        <v>17</v>
      </c>
    </row>
    <row r="13" spans="1:11" ht="13.5" customHeight="1">
      <c r="A13" s="117" t="s">
        <v>266</v>
      </c>
      <c r="B13" s="118"/>
      <c r="C13" s="57">
        <v>918</v>
      </c>
      <c r="D13" s="57"/>
      <c r="E13" s="57">
        <f t="shared" si="0"/>
        <v>922</v>
      </c>
      <c r="F13" s="57"/>
      <c r="G13" s="95">
        <v>0</v>
      </c>
      <c r="H13" s="95"/>
      <c r="I13" s="95">
        <v>916</v>
      </c>
      <c r="J13" s="95"/>
      <c r="K13" s="95">
        <v>6</v>
      </c>
    </row>
    <row r="14" spans="1:11" ht="13.5" customHeight="1">
      <c r="A14" s="117" t="s">
        <v>267</v>
      </c>
      <c r="B14" s="118"/>
      <c r="C14" s="57">
        <v>185</v>
      </c>
      <c r="D14" s="57"/>
      <c r="E14" s="57">
        <f t="shared" si="0"/>
        <v>171</v>
      </c>
      <c r="F14" s="57"/>
      <c r="G14" s="95">
        <v>12</v>
      </c>
      <c r="H14" s="95"/>
      <c r="I14" s="95">
        <v>156</v>
      </c>
      <c r="J14" s="95"/>
      <c r="K14" s="95">
        <v>3</v>
      </c>
    </row>
    <row r="15" spans="1:11" ht="13.5" customHeight="1">
      <c r="A15" s="117" t="s">
        <v>268</v>
      </c>
      <c r="B15" s="118"/>
      <c r="C15" s="57">
        <v>0</v>
      </c>
      <c r="D15" s="57"/>
      <c r="E15" s="57">
        <f t="shared" si="0"/>
        <v>0</v>
      </c>
      <c r="F15" s="57"/>
      <c r="G15" s="95">
        <v>0</v>
      </c>
      <c r="H15" s="95"/>
      <c r="I15" s="95">
        <v>0</v>
      </c>
      <c r="J15" s="95"/>
      <c r="K15" s="95">
        <v>0</v>
      </c>
    </row>
    <row r="16" spans="1:11" ht="13.5" customHeight="1">
      <c r="A16" s="117" t="s">
        <v>269</v>
      </c>
      <c r="B16" s="118"/>
      <c r="C16" s="57">
        <v>0</v>
      </c>
      <c r="D16" s="57"/>
      <c r="E16" s="57">
        <f t="shared" si="0"/>
        <v>0</v>
      </c>
      <c r="F16" s="57"/>
      <c r="G16" s="95">
        <v>0</v>
      </c>
      <c r="H16" s="95"/>
      <c r="I16" s="95">
        <v>0</v>
      </c>
      <c r="J16" s="95"/>
      <c r="K16" s="95">
        <v>0</v>
      </c>
    </row>
    <row r="17" spans="1:11" ht="13.5" customHeight="1">
      <c r="A17" s="117" t="s">
        <v>270</v>
      </c>
      <c r="B17" s="118"/>
      <c r="C17" s="57">
        <v>0</v>
      </c>
      <c r="D17" s="57"/>
      <c r="E17" s="57">
        <f t="shared" si="0"/>
        <v>0</v>
      </c>
      <c r="F17" s="57"/>
      <c r="G17" s="95">
        <v>0</v>
      </c>
      <c r="H17" s="95"/>
      <c r="I17" s="95">
        <v>0</v>
      </c>
      <c r="J17" s="95"/>
      <c r="K17" s="95">
        <v>0</v>
      </c>
    </row>
    <row r="18" spans="1:11" ht="13.5" customHeight="1">
      <c r="A18" s="117" t="s">
        <v>271</v>
      </c>
      <c r="B18" s="118"/>
      <c r="C18" s="57">
        <v>0</v>
      </c>
      <c r="D18" s="57"/>
      <c r="E18" s="57">
        <f t="shared" si="0"/>
        <v>0</v>
      </c>
      <c r="F18" s="57"/>
      <c r="G18" s="95">
        <v>0</v>
      </c>
      <c r="H18" s="95"/>
      <c r="I18" s="95">
        <v>0</v>
      </c>
      <c r="J18" s="95"/>
      <c r="K18" s="95">
        <v>0</v>
      </c>
    </row>
    <row r="19" spans="1:11" ht="13.5" customHeight="1">
      <c r="A19" s="117" t="s">
        <v>272</v>
      </c>
      <c r="B19" s="118"/>
      <c r="C19" s="57">
        <v>0</v>
      </c>
      <c r="D19" s="57"/>
      <c r="E19" s="57">
        <f t="shared" si="0"/>
        <v>0</v>
      </c>
      <c r="F19" s="57"/>
      <c r="G19" s="95">
        <v>0</v>
      </c>
      <c r="H19" s="95"/>
      <c r="I19" s="95">
        <v>0</v>
      </c>
      <c r="J19" s="95"/>
      <c r="K19" s="95">
        <v>0</v>
      </c>
    </row>
    <row r="20" spans="1:11" ht="13.5" customHeight="1">
      <c r="A20" s="117" t="s">
        <v>273</v>
      </c>
      <c r="B20" s="118"/>
      <c r="C20" s="57">
        <v>0</v>
      </c>
      <c r="D20" s="57"/>
      <c r="E20" s="57">
        <f>SUM(G20,I20,K20)</f>
        <v>0</v>
      </c>
      <c r="F20" s="57"/>
      <c r="G20" s="95">
        <v>0</v>
      </c>
      <c r="H20" s="95"/>
      <c r="I20" s="95">
        <v>0</v>
      </c>
      <c r="J20" s="95"/>
      <c r="K20" s="95">
        <v>0</v>
      </c>
    </row>
    <row r="21" spans="1:11" ht="8.25" customHeight="1">
      <c r="A21" s="163"/>
      <c r="B21" s="162"/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ht="13.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3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3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13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3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3.5" customHeight="1">
      <c r="A27" s="398" t="s">
        <v>276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</row>
    <row r="28" spans="1:11" ht="13.5" customHeight="1">
      <c r="A28" s="243"/>
      <c r="B28" s="243"/>
      <c r="C28" s="243"/>
      <c r="D28" s="243"/>
      <c r="E28" s="243"/>
      <c r="F28" s="243"/>
      <c r="G28" s="243"/>
      <c r="H28" s="243"/>
      <c r="I28" s="243"/>
      <c r="J28" s="243"/>
      <c r="K28" s="243"/>
    </row>
    <row r="29" spans="1:11" ht="13.5" customHeight="1">
      <c r="A29" s="234" t="s">
        <v>274</v>
      </c>
      <c r="B29" s="59"/>
      <c r="C29" s="59"/>
      <c r="D29" s="59"/>
      <c r="E29" s="59"/>
      <c r="F29" s="59"/>
      <c r="G29" s="59"/>
      <c r="H29" s="59"/>
      <c r="I29" s="399" t="s">
        <v>259</v>
      </c>
      <c r="J29" s="400"/>
      <c r="K29" s="400"/>
    </row>
    <row r="30" spans="1:11" ht="13.5" customHeight="1">
      <c r="A30" s="395" t="s">
        <v>197</v>
      </c>
      <c r="B30" s="391" t="s">
        <v>301</v>
      </c>
      <c r="C30" s="392"/>
      <c r="D30" s="391" t="s">
        <v>315</v>
      </c>
      <c r="E30" s="392"/>
      <c r="F30" s="164" t="s">
        <v>20</v>
      </c>
      <c r="G30" s="165"/>
      <c r="H30" s="164" t="s">
        <v>147</v>
      </c>
      <c r="I30" s="165"/>
      <c r="J30" s="166" t="s">
        <v>148</v>
      </c>
      <c r="K30" s="167"/>
    </row>
    <row r="31" spans="1:11" ht="13.5" customHeight="1">
      <c r="A31" s="396"/>
      <c r="B31" s="168" t="s">
        <v>149</v>
      </c>
      <c r="C31" s="169" t="s">
        <v>150</v>
      </c>
      <c r="D31" s="168" t="s">
        <v>149</v>
      </c>
      <c r="E31" s="169" t="s">
        <v>150</v>
      </c>
      <c r="F31" s="168" t="s">
        <v>149</v>
      </c>
      <c r="G31" s="169" t="s">
        <v>150</v>
      </c>
      <c r="H31" s="168" t="s">
        <v>149</v>
      </c>
      <c r="I31" s="169" t="s">
        <v>150</v>
      </c>
      <c r="J31" s="169" t="s">
        <v>149</v>
      </c>
      <c r="K31" s="170" t="s">
        <v>150</v>
      </c>
    </row>
    <row r="32" spans="1:11" ht="13.5" customHeight="1">
      <c r="A32" s="59"/>
      <c r="B32" s="119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13.5" customHeight="1">
      <c r="A33" s="302" t="s">
        <v>278</v>
      </c>
      <c r="B33" s="120">
        <f>SUM(B35,B40,B43)</f>
        <v>2303</v>
      </c>
      <c r="C33" s="121">
        <f>SUM(C35,C40,C43)</f>
        <v>58381</v>
      </c>
      <c r="D33" s="121">
        <f>SUM(D35,D40,D43)</f>
        <v>2329</v>
      </c>
      <c r="E33" s="121">
        <f aca="true" t="shared" si="1" ref="E33:K33">SUM(E35,E40,E43)</f>
        <v>58748</v>
      </c>
      <c r="F33" s="121">
        <f t="shared" si="1"/>
        <v>12</v>
      </c>
      <c r="G33" s="121">
        <f t="shared" si="1"/>
        <v>475</v>
      </c>
      <c r="H33" s="121">
        <f t="shared" si="1"/>
        <v>2264</v>
      </c>
      <c r="I33" s="121">
        <f t="shared" si="1"/>
        <v>56909</v>
      </c>
      <c r="J33" s="121">
        <f t="shared" si="1"/>
        <v>53</v>
      </c>
      <c r="K33" s="121">
        <f t="shared" si="1"/>
        <v>1364</v>
      </c>
    </row>
    <row r="34" spans="1:11" ht="13.5" customHeight="1">
      <c r="A34" s="59"/>
      <c r="B34" s="122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13.5" customHeight="1">
      <c r="A35" s="303" t="s">
        <v>10</v>
      </c>
      <c r="B35" s="120">
        <f>SUM(B36:B38)</f>
        <v>1874</v>
      </c>
      <c r="C35" s="121">
        <f>SUM(C36:C38)</f>
        <v>57238</v>
      </c>
      <c r="D35" s="121">
        <f>SUM(F35,H35,J35)</f>
        <v>1890</v>
      </c>
      <c r="E35" s="121">
        <f>SUM(G35,I35,K35)</f>
        <v>57526</v>
      </c>
      <c r="F35" s="121">
        <f aca="true" t="shared" si="2" ref="F35:K35">SUM(F36:F38)</f>
        <v>12</v>
      </c>
      <c r="G35" s="121">
        <f t="shared" si="2"/>
        <v>475</v>
      </c>
      <c r="H35" s="121">
        <f t="shared" si="2"/>
        <v>1825</v>
      </c>
      <c r="I35" s="121">
        <f t="shared" si="2"/>
        <v>55687</v>
      </c>
      <c r="J35" s="121">
        <f t="shared" si="2"/>
        <v>53</v>
      </c>
      <c r="K35" s="121">
        <f t="shared" si="2"/>
        <v>1364</v>
      </c>
    </row>
    <row r="36" spans="1:11" ht="13.5" customHeight="1">
      <c r="A36" s="61" t="s">
        <v>11</v>
      </c>
      <c r="B36" s="120">
        <v>653</v>
      </c>
      <c r="C36" s="121">
        <v>19377</v>
      </c>
      <c r="D36" s="121">
        <f aca="true" t="shared" si="3" ref="D36:D50">SUM(F36,H36,J36)</f>
        <v>642</v>
      </c>
      <c r="E36" s="121">
        <f>SUM(G36,I36,K36)</f>
        <v>19038</v>
      </c>
      <c r="F36" s="96">
        <v>4</v>
      </c>
      <c r="G36" s="96">
        <v>160</v>
      </c>
      <c r="H36" s="96">
        <v>621</v>
      </c>
      <c r="I36" s="96">
        <v>18441</v>
      </c>
      <c r="J36" s="96">
        <v>17</v>
      </c>
      <c r="K36" s="96">
        <v>437</v>
      </c>
    </row>
    <row r="37" spans="1:11" ht="13.5" customHeight="1">
      <c r="A37" s="61" t="s">
        <v>12</v>
      </c>
      <c r="B37" s="120">
        <v>618</v>
      </c>
      <c r="C37" s="121">
        <v>19161</v>
      </c>
      <c r="D37" s="121">
        <f t="shared" si="3"/>
        <v>626</v>
      </c>
      <c r="E37" s="121">
        <f>SUM(G37,I37,K37)</f>
        <v>19320</v>
      </c>
      <c r="F37" s="96">
        <v>4</v>
      </c>
      <c r="G37" s="96">
        <v>159</v>
      </c>
      <c r="H37" s="96">
        <v>605</v>
      </c>
      <c r="I37" s="96">
        <v>18723</v>
      </c>
      <c r="J37" s="96">
        <v>17</v>
      </c>
      <c r="K37" s="96">
        <v>438</v>
      </c>
    </row>
    <row r="38" spans="1:11" ht="13.5" customHeight="1">
      <c r="A38" s="61" t="s">
        <v>13</v>
      </c>
      <c r="B38" s="120">
        <v>603</v>
      </c>
      <c r="C38" s="121">
        <v>18700</v>
      </c>
      <c r="D38" s="121">
        <f t="shared" si="3"/>
        <v>622</v>
      </c>
      <c r="E38" s="121">
        <f aca="true" t="shared" si="4" ref="E38:E50">SUM(G38,I38,K38)</f>
        <v>19168</v>
      </c>
      <c r="F38" s="96">
        <v>4</v>
      </c>
      <c r="G38" s="96">
        <v>156</v>
      </c>
      <c r="H38" s="96">
        <v>599</v>
      </c>
      <c r="I38" s="96">
        <v>18523</v>
      </c>
      <c r="J38" s="96">
        <v>19</v>
      </c>
      <c r="K38" s="96">
        <v>489</v>
      </c>
    </row>
    <row r="39" spans="1:11" ht="13.5" customHeight="1">
      <c r="A39" s="59"/>
      <c r="B39" s="122"/>
      <c r="C39" s="59"/>
      <c r="D39" s="59"/>
      <c r="E39" s="121"/>
      <c r="F39" s="96"/>
      <c r="G39" s="96"/>
      <c r="H39" s="96"/>
      <c r="I39" s="96"/>
      <c r="J39" s="96"/>
      <c r="K39" s="96"/>
    </row>
    <row r="40" spans="1:11" ht="13.5" customHeight="1">
      <c r="A40" s="303" t="s">
        <v>14</v>
      </c>
      <c r="B40" s="120">
        <f>SUM(B41)</f>
        <v>1</v>
      </c>
      <c r="C40" s="121">
        <f>SUM(C41)</f>
        <v>5</v>
      </c>
      <c r="D40" s="121">
        <f t="shared" si="3"/>
        <v>1</v>
      </c>
      <c r="E40" s="121">
        <f t="shared" si="4"/>
        <v>2</v>
      </c>
      <c r="F40" s="121">
        <f aca="true" t="shared" si="5" ref="F40:K40">F41</f>
        <v>0</v>
      </c>
      <c r="G40" s="121">
        <f t="shared" si="5"/>
        <v>0</v>
      </c>
      <c r="H40" s="121">
        <f t="shared" si="5"/>
        <v>1</v>
      </c>
      <c r="I40" s="121">
        <f t="shared" si="5"/>
        <v>2</v>
      </c>
      <c r="J40" s="121">
        <f t="shared" si="5"/>
        <v>0</v>
      </c>
      <c r="K40" s="121">
        <f t="shared" si="5"/>
        <v>0</v>
      </c>
    </row>
    <row r="41" spans="1:11" ht="13.5" customHeight="1">
      <c r="A41" s="61" t="s">
        <v>279</v>
      </c>
      <c r="B41" s="120">
        <v>1</v>
      </c>
      <c r="C41" s="121">
        <v>5</v>
      </c>
      <c r="D41" s="121">
        <f t="shared" si="3"/>
        <v>1</v>
      </c>
      <c r="E41" s="121">
        <f t="shared" si="4"/>
        <v>2</v>
      </c>
      <c r="F41" s="96">
        <v>0</v>
      </c>
      <c r="G41" s="96">
        <v>0</v>
      </c>
      <c r="H41" s="96">
        <v>1</v>
      </c>
      <c r="I41" s="96">
        <v>2</v>
      </c>
      <c r="J41" s="96">
        <v>0</v>
      </c>
      <c r="K41" s="96">
        <v>0</v>
      </c>
    </row>
    <row r="42" spans="1:11" ht="13.5" customHeight="1">
      <c r="A42" s="59"/>
      <c r="B42" s="122"/>
      <c r="C42" s="59"/>
      <c r="D42" s="59"/>
      <c r="E42" s="121"/>
      <c r="F42" s="59"/>
      <c r="G42" s="59"/>
      <c r="H42" s="59"/>
      <c r="I42" s="59"/>
      <c r="J42" s="59"/>
      <c r="K42" s="59"/>
    </row>
    <row r="43" spans="1:11" ht="13.5" customHeight="1">
      <c r="A43" s="304" t="s">
        <v>277</v>
      </c>
      <c r="B43" s="120">
        <f>SUM(B44:B50)</f>
        <v>428</v>
      </c>
      <c r="C43" s="121">
        <f>SUM(C44:C50)</f>
        <v>1138</v>
      </c>
      <c r="D43" s="121">
        <f t="shared" si="3"/>
        <v>438</v>
      </c>
      <c r="E43" s="121">
        <f t="shared" si="4"/>
        <v>1220</v>
      </c>
      <c r="F43" s="121">
        <f aca="true" t="shared" si="6" ref="F43:K43">SUM(F44:F50)</f>
        <v>0</v>
      </c>
      <c r="G43" s="121">
        <f t="shared" si="6"/>
        <v>0</v>
      </c>
      <c r="H43" s="121">
        <f t="shared" si="6"/>
        <v>438</v>
      </c>
      <c r="I43" s="121">
        <f t="shared" si="6"/>
        <v>1220</v>
      </c>
      <c r="J43" s="121">
        <f t="shared" si="6"/>
        <v>0</v>
      </c>
      <c r="K43" s="121">
        <f t="shared" si="6"/>
        <v>0</v>
      </c>
    </row>
    <row r="44" spans="1:11" ht="13.5" customHeight="1">
      <c r="A44" s="61" t="s">
        <v>19</v>
      </c>
      <c r="B44" s="120">
        <v>168</v>
      </c>
      <c r="C44" s="121">
        <v>558</v>
      </c>
      <c r="D44" s="121">
        <f t="shared" si="3"/>
        <v>175</v>
      </c>
      <c r="E44" s="121">
        <f t="shared" si="4"/>
        <v>605</v>
      </c>
      <c r="F44" s="96">
        <v>0</v>
      </c>
      <c r="G44" s="96">
        <v>0</v>
      </c>
      <c r="H44" s="96">
        <v>175</v>
      </c>
      <c r="I44" s="96">
        <v>605</v>
      </c>
      <c r="J44" s="96">
        <v>0</v>
      </c>
      <c r="K44" s="96">
        <v>0</v>
      </c>
    </row>
    <row r="45" spans="1:11" ht="13.5" customHeight="1">
      <c r="A45" s="61" t="s">
        <v>15</v>
      </c>
      <c r="B45" s="120">
        <v>39</v>
      </c>
      <c r="C45" s="121">
        <v>47</v>
      </c>
      <c r="D45" s="121">
        <f t="shared" si="3"/>
        <v>40</v>
      </c>
      <c r="E45" s="121">
        <f t="shared" si="4"/>
        <v>49</v>
      </c>
      <c r="F45" s="96">
        <v>0</v>
      </c>
      <c r="G45" s="96">
        <v>0</v>
      </c>
      <c r="H45" s="96">
        <v>40</v>
      </c>
      <c r="I45" s="96">
        <v>49</v>
      </c>
      <c r="J45" s="96">
        <v>0</v>
      </c>
      <c r="K45" s="96">
        <v>0</v>
      </c>
    </row>
    <row r="46" spans="1:11" ht="13.5" customHeight="1">
      <c r="A46" s="61" t="s">
        <v>229</v>
      </c>
      <c r="B46" s="120">
        <v>34</v>
      </c>
      <c r="C46" s="121">
        <v>35</v>
      </c>
      <c r="D46" s="121">
        <f t="shared" si="3"/>
        <v>44</v>
      </c>
      <c r="E46" s="121">
        <f t="shared" si="4"/>
        <v>52</v>
      </c>
      <c r="F46" s="96">
        <v>0</v>
      </c>
      <c r="G46" s="96">
        <v>0</v>
      </c>
      <c r="H46" s="96">
        <v>44</v>
      </c>
      <c r="I46" s="96">
        <v>52</v>
      </c>
      <c r="J46" s="96">
        <v>0</v>
      </c>
      <c r="K46" s="96">
        <v>0</v>
      </c>
    </row>
    <row r="47" spans="1:11" ht="13.5" customHeight="1">
      <c r="A47" s="61" t="s">
        <v>16</v>
      </c>
      <c r="B47" s="120">
        <v>7</v>
      </c>
      <c r="C47" s="121">
        <v>7</v>
      </c>
      <c r="D47" s="121">
        <f t="shared" si="3"/>
        <v>6</v>
      </c>
      <c r="E47" s="121">
        <f t="shared" si="4"/>
        <v>6</v>
      </c>
      <c r="F47" s="96">
        <v>0</v>
      </c>
      <c r="G47" s="96">
        <v>0</v>
      </c>
      <c r="H47" s="96">
        <v>6</v>
      </c>
      <c r="I47" s="96">
        <v>6</v>
      </c>
      <c r="J47" s="96">
        <v>0</v>
      </c>
      <c r="K47" s="96">
        <v>0</v>
      </c>
    </row>
    <row r="48" spans="1:11" ht="13.5" customHeight="1">
      <c r="A48" s="61" t="s">
        <v>17</v>
      </c>
      <c r="B48" s="120">
        <v>11</v>
      </c>
      <c r="C48" s="121">
        <v>14</v>
      </c>
      <c r="D48" s="121">
        <f t="shared" si="3"/>
        <v>10</v>
      </c>
      <c r="E48" s="121">
        <f t="shared" si="4"/>
        <v>13</v>
      </c>
      <c r="F48" s="96">
        <v>0</v>
      </c>
      <c r="G48" s="96">
        <v>0</v>
      </c>
      <c r="H48" s="96">
        <v>10</v>
      </c>
      <c r="I48" s="96">
        <v>13</v>
      </c>
      <c r="J48" s="96">
        <v>0</v>
      </c>
      <c r="K48" s="96">
        <v>0</v>
      </c>
    </row>
    <row r="49" spans="1:11" ht="13.5" customHeight="1">
      <c r="A49" s="61" t="s">
        <v>18</v>
      </c>
      <c r="B49" s="120">
        <v>0</v>
      </c>
      <c r="C49" s="121">
        <v>0</v>
      </c>
      <c r="D49" s="121">
        <f t="shared" si="3"/>
        <v>0</v>
      </c>
      <c r="E49" s="121">
        <f t="shared" si="4"/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</row>
    <row r="50" spans="1:11" ht="13.5" customHeight="1">
      <c r="A50" s="61" t="s">
        <v>237</v>
      </c>
      <c r="B50" s="120">
        <v>169</v>
      </c>
      <c r="C50" s="121">
        <v>477</v>
      </c>
      <c r="D50" s="121">
        <f t="shared" si="3"/>
        <v>163</v>
      </c>
      <c r="E50" s="121">
        <f t="shared" si="4"/>
        <v>495</v>
      </c>
      <c r="F50" s="96">
        <v>0</v>
      </c>
      <c r="G50" s="96">
        <v>0</v>
      </c>
      <c r="H50" s="96">
        <v>163</v>
      </c>
      <c r="I50" s="96">
        <v>495</v>
      </c>
      <c r="J50" s="96">
        <v>0</v>
      </c>
      <c r="K50" s="96">
        <v>0</v>
      </c>
    </row>
    <row r="51" spans="1:11" ht="8.25" customHeight="1">
      <c r="A51" s="62"/>
      <c r="B51" s="63"/>
      <c r="C51" s="64"/>
      <c r="D51" s="64"/>
      <c r="E51" s="64"/>
      <c r="F51" s="64"/>
      <c r="G51" s="64"/>
      <c r="H51" s="64"/>
      <c r="I51" s="64"/>
      <c r="J51" s="64"/>
      <c r="K51" s="64"/>
    </row>
    <row r="52" ht="13.5" customHeight="1"/>
    <row r="53" spans="6:11" ht="13.5" customHeight="1">
      <c r="F53" s="65"/>
      <c r="G53" s="65"/>
      <c r="H53" s="65"/>
      <c r="I53" s="65"/>
      <c r="J53" s="65"/>
      <c r="K53" s="65"/>
    </row>
  </sheetData>
  <sheetProtection/>
  <mergeCells count="11">
    <mergeCell ref="A1:K1"/>
    <mergeCell ref="A27:K27"/>
    <mergeCell ref="I29:K29"/>
    <mergeCell ref="B4:C4"/>
    <mergeCell ref="D4:E4"/>
    <mergeCell ref="F4:G4"/>
    <mergeCell ref="H4:I4"/>
    <mergeCell ref="J4:K4"/>
    <mergeCell ref="A30:A31"/>
    <mergeCell ref="B30:C30"/>
    <mergeCell ref="D30:E30"/>
  </mergeCells>
  <printOptions horizontalCentered="1"/>
  <pageMargins left="0.5905511811023623" right="0.5905511811023623" top="0.7874015748031497" bottom="0.3937007874015748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2022-02-15T02:19:24Z</dcterms:created>
  <dcterms:modified xsi:type="dcterms:W3CDTF">2022-02-15T02:20:03Z</dcterms:modified>
  <cp:category/>
  <cp:version/>
  <cp:contentType/>
  <cp:contentStatus/>
</cp:coreProperties>
</file>