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76,77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'第76,77表'!$A$1:$Y$41</definedName>
    <definedName name="Print_Area_MI" localSheetId="0">'第76,77表'!#REF!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<sst xmlns="http://schemas.openxmlformats.org/spreadsheetml/2006/main" count="90" uniqueCount="60">
  <si>
    <t>計</t>
  </si>
  <si>
    <t>全日制</t>
  </si>
  <si>
    <t>定時制</t>
  </si>
  <si>
    <t>計</t>
  </si>
  <si>
    <t>各種学校</t>
  </si>
  <si>
    <t>通信制</t>
  </si>
  <si>
    <t>大学
(学部）</t>
  </si>
  <si>
    <t>短期大学
(本科）</t>
  </si>
  <si>
    <t>大学・短期大学の通信教育部</t>
  </si>
  <si>
    <t>高等学校（専攻科）</t>
  </si>
  <si>
    <t>大学等
進学率
（％）</t>
  </si>
  <si>
    <t>&lt;中等教育学校前期課程&gt;</t>
  </si>
  <si>
    <t>&lt;中等教育学校後期課程&gt;</t>
  </si>
  <si>
    <t>Ｂ
専修学校
（高等課程）
進学者</t>
  </si>
  <si>
    <t>Ｆ
左記以外の者</t>
  </si>
  <si>
    <t>Ａ　大学等進学者</t>
  </si>
  <si>
    <t>Ｂ
専修学校
（専門課程）
進学者</t>
  </si>
  <si>
    <t>Ｃ　専修学校
（一般課程）等入学者</t>
  </si>
  <si>
    <t>（つづき）　</t>
  </si>
  <si>
    <t>Ｆ
左記以外
の者</t>
  </si>
  <si>
    <t>区　　分</t>
  </si>
  <si>
    <t xml:space="preserve">男 </t>
  </si>
  <si>
    <t xml:space="preserve">女 </t>
  </si>
  <si>
    <t>Ａ　高等学校等進学者</t>
  </si>
  <si>
    <t>高等学校（本科）</t>
  </si>
  <si>
    <t>第７６表　　　市　町　村　別　進　路　別　卒　業　者　数</t>
  </si>
  <si>
    <t>第７７表　　　市　町　村　別　進　路　別　卒　業　者　数</t>
  </si>
  <si>
    <t>大学・
短期大学
(別科)</t>
  </si>
  <si>
    <t>Ｄ
公共職業
能力開発
施設等
入学者</t>
  </si>
  <si>
    <t>平成31年3月</t>
  </si>
  <si>
    <t>(単位：人)</t>
  </si>
  <si>
    <t>中等教育学校後期課程
（本科）
全日制</t>
  </si>
  <si>
    <t>Ｅ　就職者等</t>
  </si>
  <si>
    <t>自営業主等(a)</t>
  </si>
  <si>
    <t>臨時
労働者</t>
  </si>
  <si>
    <t>無期雇用
労働者(b)</t>
  </si>
  <si>
    <t>有期雇用
労働者</t>
  </si>
  <si>
    <t>Ｇ
不詳・死亡の者</t>
  </si>
  <si>
    <t>（再　掲）</t>
  </si>
  <si>
    <t>左記A，B，C，Dのうち就職している者(c)</t>
  </si>
  <si>
    <t>左記E有期雇用労働者のうち雇用契約期間が一年以上、かつフルタイム勤務相当の者(d)</t>
  </si>
  <si>
    <t>（a+b+c+d）</t>
  </si>
  <si>
    <t>Ｈ
就職者</t>
  </si>
  <si>
    <t>令和2年3月</t>
  </si>
  <si>
    <t>…</t>
  </si>
  <si>
    <t>常用労働者</t>
  </si>
  <si>
    <t>G
不詳・死亡の者</t>
  </si>
  <si>
    <t>高等専門
学校</t>
  </si>
  <si>
    <t>特別支援学校
高等部
（本科）</t>
  </si>
  <si>
    <t>常用労働者</t>
  </si>
  <si>
    <t>左記Ａのうち他県への
進学者</t>
  </si>
  <si>
    <t>就職者</t>
  </si>
  <si>
    <t>専修学校
（一般課程）</t>
  </si>
  <si>
    <t>専修学校
(一般課程)</t>
  </si>
  <si>
    <t>Ｃ　専修学校
（一般課程）等入学者</t>
  </si>
  <si>
    <t>私　立　（宮城野区）</t>
  </si>
  <si>
    <t>公　立 　　（青葉区）</t>
  </si>
  <si>
    <t>特別支援学校
高等部
(専攻科)</t>
  </si>
  <si>
    <r>
      <t xml:space="preserve">卒業者に占める就職者の割合
</t>
    </r>
    <r>
      <rPr>
        <b/>
        <sz val="8"/>
        <rFont val="書院細明朝体"/>
        <family val="1"/>
      </rPr>
      <t>（a+b+c+d）
/総数</t>
    </r>
    <r>
      <rPr>
        <b/>
        <sz val="9"/>
        <rFont val="書院細明朝体"/>
        <family val="1"/>
      </rPr>
      <t xml:space="preserve">
（％）</t>
    </r>
  </si>
  <si>
    <t>高等学校等
進学率
（％）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</si>
</sst>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7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11"/>
      <name val="書院細明朝体"/>
      <family val="1"/>
    </font>
    <font>
      <sz val="7"/>
      <name val="Terminal"/>
      <family val="0"/>
    </font>
    <font>
      <sz val="11"/>
      <name val="ＭＳ Ｐゴシック"/>
      <family val="3"/>
    </font>
    <font>
      <sz val="9"/>
      <name val="Terminal"/>
      <family val="0"/>
    </font>
    <font>
      <sz val="10"/>
      <name val="書院細明朝体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書院細明朝体"/>
      <family val="1"/>
    </font>
    <font>
      <b/>
      <sz val="11"/>
      <name val="ＭＳ Ｐゴシック"/>
      <family val="3"/>
    </font>
    <font>
      <sz val="9"/>
      <color indexed="8"/>
      <name val="書院細明朝体"/>
      <family val="1"/>
    </font>
    <font>
      <b/>
      <sz val="6"/>
      <name val="書院細明朝体"/>
      <family val="1"/>
    </font>
    <font>
      <b/>
      <sz val="9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206" fontId="19" fillId="0" borderId="0" applyFill="0" applyBorder="0" applyAlignment="0"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0" fontId="21" fillId="0" borderId="0">
      <alignment horizontal="left"/>
      <protection/>
    </xf>
    <xf numFmtId="38" fontId="22" fillId="20" borderId="0" applyNumberForma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10" fontId="22" fillId="21" borderId="3" applyNumberFormat="0" applyBorder="0" applyAlignment="0" applyProtection="0"/>
    <xf numFmtId="209" fontId="6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21" fillId="0" borderId="0">
      <alignment horizontal="right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26" fillId="0" borderId="0">
      <alignment/>
      <protection/>
    </xf>
    <xf numFmtId="0" fontId="27" fillId="0" borderId="0">
      <alignment horizontal="center"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5" fillId="0" borderId="0">
      <alignment/>
      <protection/>
    </xf>
    <xf numFmtId="0" fontId="28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28" borderId="4" applyNumberFormat="0" applyAlignment="0" applyProtection="0"/>
    <xf numFmtId="0" fontId="55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2" borderId="7" applyNumberFormat="0" applyAlignment="0" applyProtection="0"/>
    <xf numFmtId="0" fontId="5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32" borderId="12" applyNumberFormat="0" applyAlignment="0" applyProtection="0"/>
    <xf numFmtId="0" fontId="6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6" fillId="33" borderId="7" applyNumberFormat="0" applyAlignment="0" applyProtection="0"/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1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7" fillId="34" borderId="0" applyNumberFormat="0" applyBorder="0" applyAlignment="0" applyProtection="0"/>
  </cellStyleXfs>
  <cellXfs count="121">
    <xf numFmtId="0" fontId="0" fillId="0" borderId="0" xfId="0" applyAlignment="1">
      <alignment/>
    </xf>
    <xf numFmtId="176" fontId="10" fillId="0" borderId="0" xfId="116" applyNumberFormat="1" applyFont="1" applyFill="1" applyAlignment="1">
      <alignment vertical="center"/>
      <protection/>
    </xf>
    <xf numFmtId="176" fontId="9" fillId="0" borderId="0" xfId="116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3" xfId="118" applyNumberFormat="1" applyFont="1" applyFill="1" applyBorder="1" applyAlignment="1">
      <alignment vertical="center"/>
      <protection/>
    </xf>
    <xf numFmtId="176" fontId="10" fillId="0" borderId="0" xfId="116" applyNumberFormat="1" applyFont="1" applyFill="1" applyBorder="1" applyAlignment="1" applyProtection="1">
      <alignment horizontal="right" vertical="center"/>
      <protection locked="0"/>
    </xf>
    <xf numFmtId="177" fontId="10" fillId="0" borderId="14" xfId="0" applyNumberFormat="1" applyFont="1" applyFill="1" applyBorder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17" fillId="0" borderId="0" xfId="118" applyNumberFormat="1" applyFont="1" applyFill="1" applyBorder="1" applyAlignment="1" applyProtection="1">
      <alignment horizontal="right" vertical="center"/>
      <protection/>
    </xf>
    <xf numFmtId="177" fontId="10" fillId="0" borderId="15" xfId="0" applyNumberFormat="1" applyFont="1" applyFill="1" applyBorder="1" applyAlignment="1" applyProtection="1">
      <alignment horizontal="center" vertical="center"/>
      <protection/>
    </xf>
    <xf numFmtId="176" fontId="10" fillId="0" borderId="15" xfId="116" applyNumberFormat="1" applyFont="1" applyFill="1" applyBorder="1" applyAlignment="1" applyProtection="1">
      <alignment horizontal="right" vertical="center"/>
      <protection locked="0"/>
    </xf>
    <xf numFmtId="176" fontId="9" fillId="0" borderId="15" xfId="116" applyNumberFormat="1" applyFont="1" applyFill="1" applyBorder="1" applyAlignment="1" applyProtection="1">
      <alignment horizontal="right" vertical="center"/>
      <protection locked="0"/>
    </xf>
    <xf numFmtId="177" fontId="17" fillId="0" borderId="15" xfId="118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horizontal="left" vertical="center"/>
      <protection/>
    </xf>
    <xf numFmtId="176" fontId="13" fillId="0" borderId="0" xfId="116" applyNumberFormat="1" applyFont="1" applyFill="1" applyBorder="1" applyAlignment="1" applyProtection="1">
      <alignment horizontal="center" vertical="center"/>
      <protection/>
    </xf>
    <xf numFmtId="177" fontId="13" fillId="0" borderId="0" xfId="0" applyNumberFormat="1" applyFont="1" applyFill="1" applyBorder="1" applyAlignment="1">
      <alignment horizontal="right" vertical="center"/>
    </xf>
    <xf numFmtId="177" fontId="13" fillId="0" borderId="0" xfId="117" applyNumberFormat="1" applyFont="1" applyFill="1" applyBorder="1" applyAlignment="1">
      <alignment vertical="center"/>
      <protection/>
    </xf>
    <xf numFmtId="177" fontId="13" fillId="0" borderId="0" xfId="0" applyNumberFormat="1" applyFont="1" applyFill="1" applyAlignment="1">
      <alignment horizontal="center" vertical="center"/>
    </xf>
    <xf numFmtId="186" fontId="13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 applyProtection="1">
      <alignment horizontal="left" vertical="center"/>
      <protection/>
    </xf>
    <xf numFmtId="186" fontId="13" fillId="0" borderId="0" xfId="0" applyNumberFormat="1" applyFont="1" applyFill="1" applyBorder="1" applyAlignment="1">
      <alignment horizontal="right" vertical="center"/>
    </xf>
    <xf numFmtId="176" fontId="13" fillId="0" borderId="0" xfId="116" applyNumberFormat="1" applyFont="1" applyFill="1" applyBorder="1" applyAlignment="1">
      <alignment horizontal="center" vertical="center" wrapText="1"/>
      <protection/>
    </xf>
    <xf numFmtId="177" fontId="13" fillId="0" borderId="0" xfId="118" applyNumberFormat="1" applyFont="1" applyFill="1" applyBorder="1" applyAlignment="1" applyProtection="1">
      <alignment vertical="center"/>
      <protection/>
    </xf>
    <xf numFmtId="177" fontId="13" fillId="0" borderId="0" xfId="118" applyNumberFormat="1" applyFont="1" applyFill="1" applyBorder="1" applyAlignment="1" applyProtection="1">
      <alignment horizontal="right" vertical="center"/>
      <protection/>
    </xf>
    <xf numFmtId="177" fontId="68" fillId="0" borderId="0" xfId="0" applyNumberFormat="1" applyFont="1" applyFill="1" applyAlignment="1">
      <alignment vertical="center"/>
    </xf>
    <xf numFmtId="177" fontId="31" fillId="0" borderId="0" xfId="118" applyNumberFormat="1" applyFont="1" applyFill="1" applyBorder="1" applyAlignment="1">
      <alignment vertical="center"/>
      <protection/>
    </xf>
    <xf numFmtId="177" fontId="31" fillId="0" borderId="0" xfId="0" applyNumberFormat="1" applyFont="1" applyFill="1" applyAlignment="1">
      <alignment vertical="center"/>
    </xf>
    <xf numFmtId="177" fontId="13" fillId="0" borderId="0" xfId="118" applyNumberFormat="1" applyFont="1" applyFill="1" applyBorder="1" applyAlignment="1">
      <alignment vertical="center"/>
      <protection/>
    </xf>
    <xf numFmtId="177" fontId="30" fillId="0" borderId="0" xfId="118" applyNumberFormat="1" applyFont="1" applyFill="1" applyBorder="1" applyAlignment="1" applyProtection="1">
      <alignment horizontal="right" vertical="center"/>
      <protection/>
    </xf>
    <xf numFmtId="177" fontId="30" fillId="0" borderId="0" xfId="118" applyNumberFormat="1" applyFont="1" applyFill="1" applyBorder="1" applyAlignment="1" applyProtection="1">
      <alignment vertical="center"/>
      <protection/>
    </xf>
    <xf numFmtId="177" fontId="30" fillId="0" borderId="0" xfId="0" applyNumberFormat="1" applyFont="1" applyFill="1" applyAlignment="1">
      <alignment vertical="center"/>
    </xf>
    <xf numFmtId="177" fontId="30" fillId="0" borderId="0" xfId="118" applyNumberFormat="1" applyFont="1" applyFill="1" applyBorder="1" applyAlignment="1">
      <alignment vertical="center"/>
      <protection/>
    </xf>
    <xf numFmtId="177" fontId="13" fillId="0" borderId="13" xfId="0" applyNumberFormat="1" applyFont="1" applyFill="1" applyBorder="1" applyAlignment="1">
      <alignment vertical="center"/>
    </xf>
    <xf numFmtId="186" fontId="13" fillId="0" borderId="0" xfId="116" applyNumberFormat="1" applyFont="1" applyFill="1" applyBorder="1" applyAlignment="1" applyProtection="1">
      <alignment horizontal="center" vertical="center" wrapText="1"/>
      <protection/>
    </xf>
    <xf numFmtId="177" fontId="31" fillId="0" borderId="0" xfId="118" applyNumberFormat="1" applyFont="1" applyFill="1" applyBorder="1" applyAlignment="1" applyProtection="1">
      <alignment vertical="center"/>
      <protection/>
    </xf>
    <xf numFmtId="177" fontId="15" fillId="0" borderId="0" xfId="0" applyNumberFormat="1" applyFont="1" applyFill="1" applyAlignment="1">
      <alignment vertical="center"/>
    </xf>
    <xf numFmtId="0" fontId="13" fillId="0" borderId="0" xfId="118" applyNumberFormat="1" applyFont="1" applyFill="1" applyBorder="1" applyAlignment="1">
      <alignment vertical="center"/>
      <protection/>
    </xf>
    <xf numFmtId="177" fontId="13" fillId="0" borderId="13" xfId="118" applyNumberFormat="1" applyFont="1" applyFill="1" applyBorder="1" applyAlignment="1">
      <alignment vertical="center"/>
      <protection/>
    </xf>
    <xf numFmtId="177" fontId="13" fillId="0" borderId="16" xfId="118" applyNumberFormat="1" applyFont="1" applyFill="1" applyBorder="1" applyAlignment="1">
      <alignment horizontal="right" vertical="center"/>
      <protection/>
    </xf>
    <xf numFmtId="176" fontId="11" fillId="0" borderId="0" xfId="116" applyNumberFormat="1" applyFont="1" applyFill="1" applyAlignment="1">
      <alignment vertical="center"/>
      <protection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8" fontId="13" fillId="0" borderId="13" xfId="0" applyNumberFormat="1" applyFont="1" applyFill="1" applyBorder="1" applyAlignment="1">
      <alignment vertical="center"/>
    </xf>
    <xf numFmtId="176" fontId="10" fillId="0" borderId="15" xfId="115" applyNumberFormat="1" applyFont="1" applyFill="1" applyBorder="1" applyAlignment="1" applyProtection="1">
      <alignment horizontal="right" vertical="center"/>
      <protection/>
    </xf>
    <xf numFmtId="176" fontId="11" fillId="0" borderId="17" xfId="116" applyNumberFormat="1" applyFont="1" applyFill="1" applyBorder="1" applyAlignment="1" applyProtection="1">
      <alignment horizontal="center" vertical="top" shrinkToFit="1"/>
      <protection/>
    </xf>
    <xf numFmtId="176" fontId="13" fillId="0" borderId="18" xfId="116" applyNumberFormat="1" applyFont="1" applyFill="1" applyBorder="1" applyAlignment="1" applyProtection="1">
      <alignment horizontal="center" vertical="center"/>
      <protection/>
    </xf>
    <xf numFmtId="178" fontId="13" fillId="0" borderId="0" xfId="0" applyNumberFormat="1" applyFont="1" applyFill="1" applyBorder="1" applyAlignment="1">
      <alignment vertical="center"/>
    </xf>
    <xf numFmtId="178" fontId="13" fillId="0" borderId="0" xfId="116" applyNumberFormat="1" applyFont="1" applyFill="1" applyBorder="1" applyAlignment="1">
      <alignment horizontal="center" vertical="center"/>
      <protection/>
    </xf>
    <xf numFmtId="177" fontId="13" fillId="0" borderId="18" xfId="118" applyNumberFormat="1" applyFont="1" applyFill="1" applyBorder="1" applyAlignment="1" applyProtection="1">
      <alignment horizontal="right" vertical="center"/>
      <protection/>
    </xf>
    <xf numFmtId="178" fontId="13" fillId="0" borderId="0" xfId="118" applyNumberFormat="1" applyFont="1" applyFill="1" applyBorder="1" applyAlignment="1" applyProtection="1">
      <alignment horizontal="right" vertical="center"/>
      <protection/>
    </xf>
    <xf numFmtId="178" fontId="13" fillId="0" borderId="0" xfId="118" applyNumberFormat="1" applyFont="1" applyFill="1" applyBorder="1" applyAlignment="1" applyProtection="1">
      <alignment vertical="center"/>
      <protection/>
    </xf>
    <xf numFmtId="176" fontId="69" fillId="0" borderId="0" xfId="116" applyNumberFormat="1" applyFont="1" applyFill="1" applyBorder="1" applyAlignment="1">
      <alignment horizontal="right" vertical="center"/>
      <protection/>
    </xf>
    <xf numFmtId="177" fontId="68" fillId="0" borderId="18" xfId="118" applyNumberFormat="1" applyFont="1" applyFill="1" applyBorder="1" applyAlignment="1">
      <alignment vertical="center"/>
      <protection/>
    </xf>
    <xf numFmtId="177" fontId="68" fillId="0" borderId="0" xfId="118" applyNumberFormat="1" applyFont="1" applyFill="1" applyBorder="1" applyAlignment="1">
      <alignment vertical="center"/>
      <protection/>
    </xf>
    <xf numFmtId="178" fontId="68" fillId="0" borderId="0" xfId="118" applyNumberFormat="1" applyFont="1" applyFill="1" applyBorder="1" applyAlignment="1" applyProtection="1">
      <alignment horizontal="right" vertical="center"/>
      <protection/>
    </xf>
    <xf numFmtId="178" fontId="68" fillId="0" borderId="0" xfId="118" applyNumberFormat="1" applyFont="1" applyFill="1" applyBorder="1" applyAlignment="1">
      <alignment vertical="center"/>
      <protection/>
    </xf>
    <xf numFmtId="177" fontId="31" fillId="0" borderId="18" xfId="118" applyNumberFormat="1" applyFont="1" applyFill="1" applyBorder="1" applyAlignment="1">
      <alignment vertical="center"/>
      <protection/>
    </xf>
    <xf numFmtId="178" fontId="31" fillId="0" borderId="0" xfId="118" applyNumberFormat="1" applyFont="1" applyFill="1" applyBorder="1" applyAlignment="1">
      <alignment vertical="center"/>
      <protection/>
    </xf>
    <xf numFmtId="177" fontId="30" fillId="0" borderId="18" xfId="118" applyNumberFormat="1" applyFont="1" applyFill="1" applyBorder="1" applyAlignment="1" applyProtection="1">
      <alignment horizontal="right" vertical="center"/>
      <protection/>
    </xf>
    <xf numFmtId="178" fontId="30" fillId="0" borderId="0" xfId="118" applyNumberFormat="1" applyFont="1" applyFill="1" applyBorder="1" applyAlignment="1" applyProtection="1">
      <alignment horizontal="right" vertical="center"/>
      <protection/>
    </xf>
    <xf numFmtId="178" fontId="30" fillId="0" borderId="0" xfId="118" applyNumberFormat="1" applyFont="1" applyFill="1" applyBorder="1" applyAlignment="1" applyProtection="1">
      <alignment vertical="center"/>
      <protection/>
    </xf>
    <xf numFmtId="177" fontId="13" fillId="0" borderId="18" xfId="118" applyNumberFormat="1" applyFont="1" applyFill="1" applyBorder="1" applyAlignment="1">
      <alignment horizontal="right" vertical="center"/>
      <protection/>
    </xf>
    <xf numFmtId="178" fontId="30" fillId="0" borderId="0" xfId="118" applyNumberFormat="1" applyFont="1" applyFill="1" applyBorder="1" applyAlignment="1">
      <alignment vertical="center"/>
      <protection/>
    </xf>
    <xf numFmtId="177" fontId="68" fillId="0" borderId="0" xfId="118" applyNumberFormat="1" applyFont="1" applyFill="1" applyBorder="1" applyAlignment="1" applyProtection="1">
      <alignment vertical="center"/>
      <protection/>
    </xf>
    <xf numFmtId="178" fontId="31" fillId="0" borderId="0" xfId="118" applyNumberFormat="1" applyFont="1" applyFill="1" applyBorder="1" applyAlignment="1" applyProtection="1">
      <alignment vertical="center"/>
      <protection/>
    </xf>
    <xf numFmtId="178" fontId="13" fillId="0" borderId="0" xfId="118" applyNumberFormat="1" applyFont="1" applyFill="1" applyBorder="1" applyAlignment="1">
      <alignment vertical="center"/>
      <protection/>
    </xf>
    <xf numFmtId="177" fontId="13" fillId="0" borderId="0" xfId="116" applyNumberFormat="1" applyFont="1" applyFill="1" applyBorder="1" applyAlignment="1" applyProtection="1">
      <alignment horizontal="center" vertical="center" wrapText="1"/>
      <protection/>
    </xf>
    <xf numFmtId="176" fontId="69" fillId="0" borderId="15" xfId="116" applyNumberFormat="1" applyFont="1" applyFill="1" applyBorder="1" applyAlignment="1">
      <alignment horizontal="right" vertical="center"/>
      <protection/>
    </xf>
    <xf numFmtId="176" fontId="11" fillId="0" borderId="19" xfId="116" applyNumberFormat="1" applyFont="1" applyFill="1" applyBorder="1" applyAlignment="1">
      <alignment horizontal="center" vertical="center" wrapText="1"/>
      <protection/>
    </xf>
    <xf numFmtId="176" fontId="11" fillId="0" borderId="20" xfId="116" applyNumberFormat="1" applyFont="1" applyFill="1" applyBorder="1" applyAlignment="1">
      <alignment horizontal="center" vertical="center"/>
      <protection/>
    </xf>
    <xf numFmtId="176" fontId="11" fillId="0" borderId="16" xfId="116" applyNumberFormat="1" applyFont="1" applyFill="1" applyBorder="1" applyAlignment="1">
      <alignment horizontal="center" vertical="center"/>
      <protection/>
    </xf>
    <xf numFmtId="176" fontId="11" fillId="0" borderId="14" xfId="116" applyNumberFormat="1" applyFont="1" applyFill="1" applyBorder="1" applyAlignment="1">
      <alignment horizontal="center" vertical="center"/>
      <protection/>
    </xf>
    <xf numFmtId="176" fontId="11" fillId="0" borderId="21" xfId="116" applyNumberFormat="1" applyFont="1" applyFill="1" applyBorder="1" applyAlignment="1">
      <alignment horizontal="center" vertical="center" wrapText="1"/>
      <protection/>
    </xf>
    <xf numFmtId="176" fontId="11" fillId="0" borderId="22" xfId="116" applyNumberFormat="1" applyFont="1" applyFill="1" applyBorder="1" applyAlignment="1">
      <alignment horizontal="center" vertical="center" wrapText="1"/>
      <protection/>
    </xf>
    <xf numFmtId="176" fontId="11" fillId="0" borderId="17" xfId="116" applyNumberFormat="1" applyFont="1" applyFill="1" applyBorder="1" applyAlignment="1">
      <alignment horizontal="center" vertical="center" wrapText="1"/>
      <protection/>
    </xf>
    <xf numFmtId="176" fontId="11" fillId="0" borderId="18" xfId="116" applyNumberFormat="1" applyFont="1" applyFill="1" applyBorder="1" applyAlignment="1">
      <alignment horizontal="center" vertical="center" wrapText="1"/>
      <protection/>
    </xf>
    <xf numFmtId="176" fontId="11" fillId="0" borderId="16" xfId="116" applyNumberFormat="1" applyFont="1" applyFill="1" applyBorder="1" applyAlignment="1">
      <alignment horizontal="center" vertical="center" wrapText="1"/>
      <protection/>
    </xf>
    <xf numFmtId="176" fontId="11" fillId="0" borderId="21" xfId="116" applyNumberFormat="1" applyFont="1" applyFill="1" applyBorder="1" applyAlignment="1" applyProtection="1">
      <alignment horizontal="center" vertical="center" wrapText="1"/>
      <protection/>
    </xf>
    <xf numFmtId="176" fontId="11" fillId="0" borderId="17" xfId="116" applyNumberFormat="1" applyFont="1" applyFill="1" applyBorder="1" applyAlignment="1" applyProtection="1">
      <alignment horizontal="center" vertical="center" wrapText="1"/>
      <protection/>
    </xf>
    <xf numFmtId="0" fontId="32" fillId="0" borderId="23" xfId="119" applyFont="1" applyFill="1" applyBorder="1" applyAlignment="1" applyProtection="1">
      <alignment horizontal="center" vertical="center"/>
      <protection/>
    </xf>
    <xf numFmtId="0" fontId="32" fillId="0" borderId="2" xfId="119" applyFont="1" applyFill="1" applyBorder="1" applyAlignment="1" applyProtection="1">
      <alignment horizontal="center" vertical="center"/>
      <protection/>
    </xf>
    <xf numFmtId="0" fontId="32" fillId="0" borderId="24" xfId="119" applyFont="1" applyFill="1" applyBorder="1" applyAlignment="1" applyProtection="1">
      <alignment horizontal="center" vertical="center"/>
      <protection/>
    </xf>
    <xf numFmtId="176" fontId="11" fillId="0" borderId="22" xfId="116" applyNumberFormat="1" applyFont="1" applyFill="1" applyBorder="1" applyAlignment="1" applyProtection="1">
      <alignment horizontal="center" vertical="center" wrapText="1"/>
      <protection/>
    </xf>
    <xf numFmtId="176" fontId="11" fillId="0" borderId="19" xfId="116" applyNumberFormat="1" applyFont="1" applyFill="1" applyBorder="1" applyAlignment="1" applyProtection="1">
      <alignment horizontal="center" vertical="center" wrapText="1"/>
      <protection/>
    </xf>
    <xf numFmtId="176" fontId="11" fillId="0" borderId="18" xfId="116" applyNumberFormat="1" applyFont="1" applyFill="1" applyBorder="1" applyAlignment="1" applyProtection="1">
      <alignment horizontal="center" vertical="center" wrapText="1"/>
      <protection/>
    </xf>
    <xf numFmtId="176" fontId="11" fillId="0" borderId="16" xfId="116" applyNumberFormat="1" applyFont="1" applyFill="1" applyBorder="1" applyAlignment="1" applyProtection="1">
      <alignment horizontal="center" vertical="center" wrapText="1"/>
      <protection/>
    </xf>
    <xf numFmtId="176" fontId="11" fillId="0" borderId="21" xfId="116" applyNumberFormat="1" applyFont="1" applyFill="1" applyBorder="1" applyAlignment="1" applyProtection="1" quotePrefix="1">
      <alignment horizontal="center" vertical="center" wrapText="1"/>
      <protection/>
    </xf>
    <xf numFmtId="176" fontId="33" fillId="0" borderId="21" xfId="116" applyNumberFormat="1" applyFont="1" applyFill="1" applyBorder="1" applyAlignment="1" applyProtection="1">
      <alignment horizontal="center" vertical="center" wrapText="1"/>
      <protection/>
    </xf>
    <xf numFmtId="176" fontId="33" fillId="0" borderId="22" xfId="116" applyNumberFormat="1" applyFont="1" applyFill="1" applyBorder="1" applyAlignment="1" applyProtection="1">
      <alignment horizontal="center" vertical="center" wrapText="1"/>
      <protection/>
    </xf>
    <xf numFmtId="176" fontId="33" fillId="0" borderId="17" xfId="116" applyNumberFormat="1" applyFont="1" applyFill="1" applyBorder="1" applyAlignment="1" applyProtection="1">
      <alignment horizontal="center" vertical="center" wrapText="1"/>
      <protection/>
    </xf>
    <xf numFmtId="189" fontId="11" fillId="0" borderId="21" xfId="116" applyNumberFormat="1" applyFont="1" applyFill="1" applyBorder="1" applyAlignment="1" applyProtection="1">
      <alignment horizontal="center" vertical="center" wrapText="1"/>
      <protection/>
    </xf>
    <xf numFmtId="189" fontId="11" fillId="0" borderId="22" xfId="116" applyNumberFormat="1" applyFont="1" applyFill="1" applyBorder="1" applyAlignment="1" applyProtection="1">
      <alignment horizontal="center" vertical="center" wrapText="1"/>
      <protection/>
    </xf>
    <xf numFmtId="189" fontId="11" fillId="0" borderId="17" xfId="116" applyNumberFormat="1" applyFont="1" applyFill="1" applyBorder="1" applyAlignment="1" applyProtection="1">
      <alignment horizontal="center" vertical="center" wrapText="1"/>
      <protection/>
    </xf>
    <xf numFmtId="176" fontId="11" fillId="0" borderId="21" xfId="116" applyNumberFormat="1" applyFont="1" applyFill="1" applyBorder="1" applyAlignment="1" applyProtection="1">
      <alignment horizontal="center" vertical="center"/>
      <protection/>
    </xf>
    <xf numFmtId="176" fontId="11" fillId="0" borderId="22" xfId="116" applyNumberFormat="1" applyFont="1" applyFill="1" applyBorder="1" applyAlignment="1" applyProtection="1">
      <alignment horizontal="center" vertical="center"/>
      <protection/>
    </xf>
    <xf numFmtId="176" fontId="11" fillId="0" borderId="17" xfId="116" applyNumberFormat="1" applyFont="1" applyFill="1" applyBorder="1" applyAlignment="1" applyProtection="1">
      <alignment horizontal="center" vertical="center"/>
      <protection/>
    </xf>
    <xf numFmtId="176" fontId="11" fillId="0" borderId="3" xfId="116" applyNumberFormat="1" applyFont="1" applyFill="1" applyBorder="1" applyAlignment="1">
      <alignment horizontal="center" vertical="center" wrapText="1"/>
      <protection/>
    </xf>
    <xf numFmtId="176" fontId="11" fillId="0" borderId="23" xfId="116" applyNumberFormat="1" applyFont="1" applyFill="1" applyBorder="1" applyAlignment="1">
      <alignment horizontal="center" vertical="center" wrapText="1"/>
      <protection/>
    </xf>
    <xf numFmtId="177" fontId="13" fillId="0" borderId="0" xfId="118" applyNumberFormat="1" applyFont="1" applyFill="1" applyBorder="1" applyAlignment="1" applyProtection="1">
      <alignment horizontal="center" vertical="center"/>
      <protection/>
    </xf>
    <xf numFmtId="177" fontId="13" fillId="0" borderId="0" xfId="0" applyNumberFormat="1" applyFont="1" applyFill="1" applyAlignment="1">
      <alignment horizontal="center" vertical="center"/>
    </xf>
    <xf numFmtId="186" fontId="11" fillId="0" borderId="19" xfId="116" applyNumberFormat="1" applyFont="1" applyFill="1" applyBorder="1" applyAlignment="1">
      <alignment horizontal="center" vertical="center" wrapText="1"/>
      <protection/>
    </xf>
    <xf numFmtId="186" fontId="11" fillId="0" borderId="18" xfId="116" applyNumberFormat="1" applyFont="1" applyFill="1" applyBorder="1" applyAlignment="1">
      <alignment horizontal="center" vertical="center" wrapText="1"/>
      <protection/>
    </xf>
    <xf numFmtId="186" fontId="11" fillId="0" borderId="16" xfId="116" applyNumberFormat="1" applyFont="1" applyFill="1" applyBorder="1" applyAlignment="1">
      <alignment horizontal="center" vertical="center" wrapText="1"/>
      <protection/>
    </xf>
    <xf numFmtId="176" fontId="11" fillId="0" borderId="23" xfId="116" applyNumberFormat="1" applyFont="1" applyFill="1" applyBorder="1" applyAlignment="1" applyProtection="1">
      <alignment horizontal="center" vertical="center"/>
      <protection/>
    </xf>
    <xf numFmtId="176" fontId="11" fillId="0" borderId="2" xfId="116" applyNumberFormat="1" applyFont="1" applyFill="1" applyBorder="1" applyAlignment="1" applyProtection="1">
      <alignment horizontal="center" vertical="center"/>
      <protection/>
    </xf>
    <xf numFmtId="176" fontId="11" fillId="0" borderId="24" xfId="116" applyNumberFormat="1" applyFont="1" applyFill="1" applyBorder="1" applyAlignment="1" applyProtection="1">
      <alignment horizontal="center" vertical="center"/>
      <protection/>
    </xf>
    <xf numFmtId="176" fontId="11" fillId="0" borderId="20" xfId="116" applyNumberFormat="1" applyFont="1" applyFill="1" applyBorder="1" applyAlignment="1" applyProtection="1">
      <alignment horizontal="center" vertical="center" wrapText="1"/>
      <protection/>
    </xf>
    <xf numFmtId="176" fontId="11" fillId="0" borderId="15" xfId="116" applyNumberFormat="1" applyFont="1" applyFill="1" applyBorder="1" applyAlignment="1" applyProtection="1">
      <alignment horizontal="center" vertical="center" wrapText="1"/>
      <protection/>
    </xf>
    <xf numFmtId="176" fontId="11" fillId="0" borderId="14" xfId="116" applyNumberFormat="1" applyFont="1" applyFill="1" applyBorder="1" applyAlignment="1" applyProtection="1">
      <alignment horizontal="center" vertical="center" wrapText="1"/>
      <protection/>
    </xf>
    <xf numFmtId="189" fontId="11" fillId="0" borderId="20" xfId="116" applyNumberFormat="1" applyFont="1" applyFill="1" applyBorder="1" applyAlignment="1" applyProtection="1">
      <alignment horizontal="center" vertical="center" wrapText="1"/>
      <protection/>
    </xf>
    <xf numFmtId="189" fontId="11" fillId="0" borderId="15" xfId="116" applyNumberFormat="1" applyFont="1" applyFill="1" applyBorder="1" applyAlignment="1" applyProtection="1">
      <alignment horizontal="center" vertical="center" wrapText="1"/>
      <protection/>
    </xf>
    <xf numFmtId="189" fontId="11" fillId="0" borderId="14" xfId="116" applyNumberFormat="1" applyFont="1" applyFill="1" applyBorder="1" applyAlignment="1" applyProtection="1">
      <alignment horizontal="center" vertical="center" wrapText="1"/>
      <protection/>
    </xf>
    <xf numFmtId="176" fontId="11" fillId="0" borderId="25" xfId="116" applyNumberFormat="1" applyFont="1" applyFill="1" applyBorder="1" applyAlignment="1">
      <alignment horizontal="center" vertical="center" wrapText="1"/>
      <protection/>
    </xf>
    <xf numFmtId="176" fontId="11" fillId="0" borderId="20" xfId="116" applyNumberFormat="1" applyFont="1" applyFill="1" applyBorder="1" applyAlignment="1">
      <alignment horizontal="center" vertical="center" wrapText="1"/>
      <protection/>
    </xf>
    <xf numFmtId="176" fontId="11" fillId="0" borderId="13" xfId="116" applyNumberFormat="1" applyFont="1" applyFill="1" applyBorder="1" applyAlignment="1">
      <alignment horizontal="center" vertical="center" wrapText="1"/>
      <protection/>
    </xf>
    <xf numFmtId="176" fontId="11" fillId="0" borderId="14" xfId="116" applyNumberFormat="1" applyFont="1" applyFill="1" applyBorder="1" applyAlignment="1">
      <alignment horizontal="center" vertical="center" wrapText="1"/>
      <protection/>
    </xf>
    <xf numFmtId="0" fontId="16" fillId="0" borderId="22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176" fontId="11" fillId="0" borderId="2" xfId="116" applyNumberFormat="1" applyFont="1" applyFill="1" applyBorder="1" applyAlignment="1">
      <alignment horizontal="center" vertical="center" wrapText="1"/>
      <protection/>
    </xf>
    <xf numFmtId="176" fontId="11" fillId="0" borderId="24" xfId="116" applyNumberFormat="1" applyFont="1" applyFill="1" applyBorder="1" applyAlignment="1">
      <alignment horizontal="center" vertical="center" wrapText="1"/>
      <protection/>
    </xf>
  </cellXfs>
  <cellStyles count="10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5表 H14" xfId="117"/>
    <cellStyle name="標準_第51表 H14" xfId="118"/>
    <cellStyle name="標準_付表－２H13" xfId="119"/>
    <cellStyle name="Followed Hyperlink" xfId="120"/>
    <cellStyle name="良い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114300</xdr:rowOff>
    </xdr:from>
    <xdr:to>
      <xdr:col>16</xdr:col>
      <xdr:colOff>514350</xdr:colOff>
      <xdr:row>8</xdr:row>
      <xdr:rowOff>28575</xdr:rowOff>
    </xdr:to>
    <xdr:sp>
      <xdr:nvSpPr>
        <xdr:cNvPr id="1" name="左中かっこ 6"/>
        <xdr:cNvSpPr>
          <a:spLocks/>
        </xdr:cNvSpPr>
      </xdr:nvSpPr>
      <xdr:spPr>
        <a:xfrm rot="16200000">
          <a:off x="11868150" y="1514475"/>
          <a:ext cx="2714625" cy="114300"/>
        </a:xfrm>
        <a:prstGeom prst="leftBrace">
          <a:avLst>
            <a:gd name="adj" fmla="val -494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</xdr:col>
      <xdr:colOff>228600</xdr:colOff>
      <xdr:row>29</xdr:row>
      <xdr:rowOff>104775</xdr:rowOff>
    </xdr:from>
    <xdr:to>
      <xdr:col>16</xdr:col>
      <xdr:colOff>600075</xdr:colOff>
      <xdr:row>29</xdr:row>
      <xdr:rowOff>180975</xdr:rowOff>
    </xdr:to>
    <xdr:sp>
      <xdr:nvSpPr>
        <xdr:cNvPr id="2" name="左中かっこ 8"/>
        <xdr:cNvSpPr>
          <a:spLocks/>
        </xdr:cNvSpPr>
      </xdr:nvSpPr>
      <xdr:spPr>
        <a:xfrm rot="16200000">
          <a:off x="11811000" y="5905500"/>
          <a:ext cx="2857500" cy="76200"/>
        </a:xfrm>
        <a:prstGeom prst="leftBrace">
          <a:avLst>
            <a:gd name="adj" fmla="val -496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Y42"/>
  <sheetViews>
    <sheetView showGridLines="0" tabSelected="1" view="pageBreakPreview" zoomScaleSheetLayoutView="100" workbookViewId="0" topLeftCell="A1">
      <selection activeCell="A1" sqref="A1:L1"/>
    </sheetView>
  </sheetViews>
  <sheetFormatPr defaultColWidth="12.75" defaultRowHeight="13.5" customHeight="1"/>
  <cols>
    <col min="1" max="1" width="14.33203125" style="7" customWidth="1"/>
    <col min="2" max="21" width="7.25" style="7" customWidth="1"/>
    <col min="22" max="23" width="7.25" style="18" customWidth="1"/>
    <col min="24" max="25" width="7.25" style="7" customWidth="1"/>
    <col min="26" max="16384" width="12.75" style="7" customWidth="1"/>
  </cols>
  <sheetData>
    <row r="1" spans="1:16" ht="15.75" customHeight="1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N1" s="17"/>
      <c r="O1" s="17"/>
      <c r="P1" s="17"/>
    </row>
    <row r="2" spans="1:16" ht="15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  <c r="P2" s="17"/>
    </row>
    <row r="3" spans="1:25" ht="15.75" customHeight="1">
      <c r="A3" s="13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6" t="s">
        <v>18</v>
      </c>
      <c r="N3" s="16"/>
      <c r="P3" s="15"/>
      <c r="Q3" s="15"/>
      <c r="V3" s="20"/>
      <c r="W3" s="21"/>
      <c r="Y3" s="21" t="s">
        <v>30</v>
      </c>
    </row>
    <row r="4" spans="1:25" s="1" customFormat="1" ht="15.75" customHeight="1">
      <c r="A4" s="106" t="s">
        <v>20</v>
      </c>
      <c r="B4" s="93" t="s">
        <v>0</v>
      </c>
      <c r="C4" s="97" t="s">
        <v>23</v>
      </c>
      <c r="D4" s="119"/>
      <c r="E4" s="119"/>
      <c r="F4" s="119"/>
      <c r="G4" s="119"/>
      <c r="H4" s="119"/>
      <c r="I4" s="120"/>
      <c r="J4" s="72" t="s">
        <v>13</v>
      </c>
      <c r="K4" s="72" t="s">
        <v>54</v>
      </c>
      <c r="L4" s="69"/>
      <c r="M4" s="72" t="s">
        <v>28</v>
      </c>
      <c r="N4" s="103" t="s">
        <v>32</v>
      </c>
      <c r="O4" s="104"/>
      <c r="P4" s="104"/>
      <c r="Q4" s="105"/>
      <c r="R4" s="72" t="s">
        <v>14</v>
      </c>
      <c r="S4" s="72" t="s">
        <v>46</v>
      </c>
      <c r="T4" s="79" t="s">
        <v>38</v>
      </c>
      <c r="U4" s="80"/>
      <c r="V4" s="80"/>
      <c r="W4" s="81"/>
      <c r="X4" s="109" t="s">
        <v>59</v>
      </c>
      <c r="Y4" s="100" t="s">
        <v>58</v>
      </c>
    </row>
    <row r="5" spans="1:25" s="1" customFormat="1" ht="15.75" customHeight="1">
      <c r="A5" s="107"/>
      <c r="B5" s="94"/>
      <c r="C5" s="72" t="s">
        <v>3</v>
      </c>
      <c r="D5" s="68" t="s">
        <v>24</v>
      </c>
      <c r="E5" s="112"/>
      <c r="F5" s="113"/>
      <c r="G5" s="72" t="s">
        <v>31</v>
      </c>
      <c r="H5" s="96" t="s">
        <v>47</v>
      </c>
      <c r="I5" s="96" t="s">
        <v>48</v>
      </c>
      <c r="J5" s="116"/>
      <c r="K5" s="118"/>
      <c r="L5" s="71"/>
      <c r="M5" s="73"/>
      <c r="N5" s="77" t="s">
        <v>33</v>
      </c>
      <c r="O5" s="103" t="s">
        <v>49</v>
      </c>
      <c r="P5" s="104"/>
      <c r="Q5" s="83" t="s">
        <v>34</v>
      </c>
      <c r="R5" s="73"/>
      <c r="S5" s="73"/>
      <c r="T5" s="77" t="s">
        <v>50</v>
      </c>
      <c r="U5" s="86" t="s">
        <v>39</v>
      </c>
      <c r="V5" s="87" t="s">
        <v>40</v>
      </c>
      <c r="W5" s="77" t="s">
        <v>51</v>
      </c>
      <c r="X5" s="110"/>
      <c r="Y5" s="101"/>
    </row>
    <row r="6" spans="1:25" s="1" customFormat="1" ht="15.75" customHeight="1">
      <c r="A6" s="107"/>
      <c r="B6" s="94"/>
      <c r="C6" s="73"/>
      <c r="D6" s="76"/>
      <c r="E6" s="114"/>
      <c r="F6" s="115"/>
      <c r="G6" s="73"/>
      <c r="H6" s="96"/>
      <c r="I6" s="96"/>
      <c r="J6" s="116"/>
      <c r="K6" s="72" t="s">
        <v>52</v>
      </c>
      <c r="L6" s="72" t="s">
        <v>4</v>
      </c>
      <c r="M6" s="73"/>
      <c r="N6" s="82"/>
      <c r="O6" s="77" t="s">
        <v>35</v>
      </c>
      <c r="P6" s="77" t="s">
        <v>36</v>
      </c>
      <c r="Q6" s="84"/>
      <c r="R6" s="73"/>
      <c r="S6" s="73"/>
      <c r="T6" s="82"/>
      <c r="U6" s="82"/>
      <c r="V6" s="88"/>
      <c r="W6" s="82"/>
      <c r="X6" s="110"/>
      <c r="Y6" s="101"/>
    </row>
    <row r="7" spans="1:25" s="1" customFormat="1" ht="15.75" customHeight="1">
      <c r="A7" s="108"/>
      <c r="B7" s="95"/>
      <c r="C7" s="74"/>
      <c r="D7" s="41" t="s">
        <v>1</v>
      </c>
      <c r="E7" s="41" t="s">
        <v>2</v>
      </c>
      <c r="F7" s="41" t="s">
        <v>5</v>
      </c>
      <c r="G7" s="74"/>
      <c r="H7" s="96"/>
      <c r="I7" s="96"/>
      <c r="J7" s="117"/>
      <c r="K7" s="118"/>
      <c r="L7" s="74"/>
      <c r="M7" s="74"/>
      <c r="N7" s="78"/>
      <c r="O7" s="78"/>
      <c r="P7" s="78"/>
      <c r="Q7" s="85"/>
      <c r="R7" s="74"/>
      <c r="S7" s="74"/>
      <c r="T7" s="78"/>
      <c r="U7" s="78"/>
      <c r="V7" s="89"/>
      <c r="W7" s="44" t="s">
        <v>41</v>
      </c>
      <c r="X7" s="111"/>
      <c r="Y7" s="102"/>
    </row>
    <row r="8" spans="1:24" ht="15.75" customHeight="1">
      <c r="A8" s="3"/>
      <c r="B8" s="45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4"/>
      <c r="R8" s="14"/>
      <c r="S8" s="14"/>
      <c r="T8" s="14"/>
      <c r="U8" s="14"/>
      <c r="V8" s="34"/>
      <c r="W8" s="47"/>
      <c r="X8" s="46"/>
    </row>
    <row r="9" spans="1:25" ht="15.75" customHeight="1">
      <c r="A9" s="5" t="s">
        <v>29</v>
      </c>
      <c r="B9" s="48">
        <f>SUM(C9,J9,K9,L9,M9,N9,O9,P9,Q9,R9,S9)</f>
        <v>174</v>
      </c>
      <c r="C9" s="23">
        <f>SUM(D9:I9)</f>
        <v>173</v>
      </c>
      <c r="D9" s="24">
        <v>37</v>
      </c>
      <c r="E9" s="23">
        <v>0</v>
      </c>
      <c r="F9" s="23">
        <v>2</v>
      </c>
      <c r="G9" s="23">
        <v>133</v>
      </c>
      <c r="H9" s="23">
        <v>1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/>
      <c r="O9" s="98">
        <v>0</v>
      </c>
      <c r="P9" s="98"/>
      <c r="Q9" s="23"/>
      <c r="R9" s="23">
        <v>1</v>
      </c>
      <c r="S9" s="23">
        <v>0</v>
      </c>
      <c r="T9" s="23">
        <v>2</v>
      </c>
      <c r="U9" s="23">
        <v>0</v>
      </c>
      <c r="V9" s="24" t="s">
        <v>44</v>
      </c>
      <c r="W9" s="24" t="s">
        <v>44</v>
      </c>
      <c r="X9" s="50">
        <f>C9/B9*100</f>
        <v>99.42528735632183</v>
      </c>
      <c r="Y9" s="50">
        <f>W9/B9*100</f>
        <v>0</v>
      </c>
    </row>
    <row r="10" spans="1:25" s="25" customFormat="1" ht="15.75" customHeight="1">
      <c r="A10" s="51" t="s">
        <v>43</v>
      </c>
      <c r="B10" s="52">
        <f>B12+B16</f>
        <v>167</v>
      </c>
      <c r="C10" s="53">
        <f aca="true" t="shared" si="0" ref="C10:W10">C12+C16</f>
        <v>167</v>
      </c>
      <c r="D10" s="53">
        <f t="shared" si="0"/>
        <v>32</v>
      </c>
      <c r="E10" s="53">
        <f t="shared" si="0"/>
        <v>0</v>
      </c>
      <c r="F10" s="53">
        <f t="shared" si="0"/>
        <v>0</v>
      </c>
      <c r="G10" s="53">
        <f t="shared" si="0"/>
        <v>134</v>
      </c>
      <c r="H10" s="53">
        <f t="shared" si="0"/>
        <v>1</v>
      </c>
      <c r="I10" s="53">
        <f t="shared" si="0"/>
        <v>0</v>
      </c>
      <c r="J10" s="53">
        <f t="shared" si="0"/>
        <v>0</v>
      </c>
      <c r="K10" s="53">
        <f t="shared" si="0"/>
        <v>0</v>
      </c>
      <c r="L10" s="53">
        <f t="shared" si="0"/>
        <v>0</v>
      </c>
      <c r="M10" s="53">
        <f t="shared" si="0"/>
        <v>0</v>
      </c>
      <c r="N10" s="53">
        <f t="shared" si="0"/>
        <v>0</v>
      </c>
      <c r="O10" s="53">
        <f t="shared" si="0"/>
        <v>0</v>
      </c>
      <c r="P10" s="53">
        <f t="shared" si="0"/>
        <v>0</v>
      </c>
      <c r="Q10" s="53">
        <f>Q12+Q16</f>
        <v>0</v>
      </c>
      <c r="R10" s="53">
        <f t="shared" si="0"/>
        <v>0</v>
      </c>
      <c r="S10" s="53">
        <f t="shared" si="0"/>
        <v>0</v>
      </c>
      <c r="T10" s="53">
        <f t="shared" si="0"/>
        <v>1</v>
      </c>
      <c r="U10" s="53">
        <f t="shared" si="0"/>
        <v>0</v>
      </c>
      <c r="V10" s="63">
        <f t="shared" si="0"/>
        <v>0</v>
      </c>
      <c r="W10" s="35">
        <f t="shared" si="0"/>
        <v>0</v>
      </c>
      <c r="X10" s="64">
        <f>C10/B10*100</f>
        <v>100</v>
      </c>
      <c r="Y10" s="64">
        <f>W10/B10*100</f>
        <v>0</v>
      </c>
    </row>
    <row r="11" spans="1:24" s="27" customFormat="1" ht="15.75" customHeight="1">
      <c r="A11" s="2"/>
      <c r="B11" s="5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5"/>
      <c r="W11" s="57"/>
      <c r="X11" s="64"/>
    </row>
    <row r="12" spans="1:25" s="27" customFormat="1" ht="15.75" customHeight="1">
      <c r="A12" s="10" t="s">
        <v>56</v>
      </c>
      <c r="B12" s="48">
        <f>SUM(B13:B14)</f>
        <v>137</v>
      </c>
      <c r="C12" s="24">
        <f>SUM(C13:C14)</f>
        <v>137</v>
      </c>
      <c r="D12" s="24">
        <f aca="true" t="shared" si="1" ref="D12:I12">SUM(D13:D14)</f>
        <v>3</v>
      </c>
      <c r="E12" s="24">
        <f t="shared" si="1"/>
        <v>0</v>
      </c>
      <c r="F12" s="24">
        <f t="shared" si="1"/>
        <v>0</v>
      </c>
      <c r="G12" s="24">
        <f t="shared" si="1"/>
        <v>134</v>
      </c>
      <c r="H12" s="24">
        <f t="shared" si="1"/>
        <v>0</v>
      </c>
      <c r="I12" s="24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1</v>
      </c>
      <c r="U12" s="24">
        <v>0</v>
      </c>
      <c r="V12" s="24">
        <v>0</v>
      </c>
      <c r="W12" s="24">
        <f>N12+O12+U12+V12</f>
        <v>0</v>
      </c>
      <c r="X12" s="50">
        <f>C12/B12*100</f>
        <v>100</v>
      </c>
      <c r="Y12" s="50">
        <f>W12/B12*100</f>
        <v>0</v>
      </c>
    </row>
    <row r="13" spans="1:25" s="36" customFormat="1" ht="15.75" customHeight="1">
      <c r="A13" s="8" t="s">
        <v>21</v>
      </c>
      <c r="B13" s="58">
        <f>SUM(C13,J13,K13,L13,M13,N13,O13,P13,Q13,R13,S13)</f>
        <v>51</v>
      </c>
      <c r="C13" s="29">
        <f>SUM(D13:I13)</f>
        <v>51</v>
      </c>
      <c r="D13" s="29">
        <v>1</v>
      </c>
      <c r="E13" s="30">
        <v>0</v>
      </c>
      <c r="F13" s="30">
        <v>0</v>
      </c>
      <c r="G13" s="30">
        <v>50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f>N13+O13+U13+V13</f>
        <v>0</v>
      </c>
      <c r="X13" s="60">
        <f>C13/B13*100</f>
        <v>100</v>
      </c>
      <c r="Y13" s="36">
        <f>W13/B13*100</f>
        <v>0</v>
      </c>
    </row>
    <row r="14" spans="1:25" s="31" customFormat="1" ht="15.75" customHeight="1">
      <c r="A14" s="8" t="s">
        <v>22</v>
      </c>
      <c r="B14" s="58">
        <f>SUM(C14,J14,K14,L14,M14,N14,O14,P14,Q14,R14,S14)</f>
        <v>86</v>
      </c>
      <c r="C14" s="29">
        <f>SUM(D14:I14)</f>
        <v>86</v>
      </c>
      <c r="D14" s="29">
        <v>2</v>
      </c>
      <c r="E14" s="30">
        <v>0</v>
      </c>
      <c r="F14" s="30">
        <v>0</v>
      </c>
      <c r="G14" s="30">
        <v>84</v>
      </c>
      <c r="H14" s="30">
        <v>0</v>
      </c>
      <c r="I14" s="30">
        <v>0</v>
      </c>
      <c r="J14" s="30">
        <f>J12-J13</f>
        <v>0</v>
      </c>
      <c r="K14" s="30">
        <f aca="true" t="shared" si="2" ref="K14:V14">K12-K13</f>
        <v>0</v>
      </c>
      <c r="L14" s="30">
        <f t="shared" si="2"/>
        <v>0</v>
      </c>
      <c r="M14" s="30">
        <f t="shared" si="2"/>
        <v>0</v>
      </c>
      <c r="N14" s="30">
        <f t="shared" si="2"/>
        <v>0</v>
      </c>
      <c r="O14" s="30">
        <f t="shared" si="2"/>
        <v>0</v>
      </c>
      <c r="P14" s="30">
        <f t="shared" si="2"/>
        <v>0</v>
      </c>
      <c r="Q14" s="30">
        <f>Q12-Q13</f>
        <v>0</v>
      </c>
      <c r="R14" s="30">
        <f t="shared" si="2"/>
        <v>0</v>
      </c>
      <c r="S14" s="30">
        <f t="shared" si="2"/>
        <v>0</v>
      </c>
      <c r="T14" s="30">
        <f t="shared" si="2"/>
        <v>1</v>
      </c>
      <c r="U14" s="30">
        <f t="shared" si="2"/>
        <v>0</v>
      </c>
      <c r="V14" s="30">
        <f t="shared" si="2"/>
        <v>0</v>
      </c>
      <c r="W14" s="30">
        <f>W12-W13</f>
        <v>0</v>
      </c>
      <c r="X14" s="60">
        <f>C14/B14*100</f>
        <v>100</v>
      </c>
      <c r="Y14" s="31">
        <f>W14/B14*100</f>
        <v>0</v>
      </c>
    </row>
    <row r="15" spans="1:24" ht="15.75" customHeight="1">
      <c r="A15" s="2"/>
      <c r="B15" s="61"/>
      <c r="C15" s="24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7"/>
      <c r="W15" s="65"/>
      <c r="X15" s="65"/>
    </row>
    <row r="16" spans="1:25" ht="15.75" customHeight="1">
      <c r="A16" s="43" t="s">
        <v>55</v>
      </c>
      <c r="B16" s="48">
        <f>SUM(B17:B18)</f>
        <v>30</v>
      </c>
      <c r="C16" s="24">
        <f>SUM(C17:C18)</f>
        <v>30</v>
      </c>
      <c r="D16" s="24">
        <f aca="true" t="shared" si="3" ref="D16:I16">SUM(D17:D18)</f>
        <v>29</v>
      </c>
      <c r="E16" s="24">
        <f t="shared" si="3"/>
        <v>0</v>
      </c>
      <c r="F16" s="24">
        <f t="shared" si="3"/>
        <v>0</v>
      </c>
      <c r="G16" s="24">
        <f t="shared" si="3"/>
        <v>0</v>
      </c>
      <c r="H16" s="24">
        <f t="shared" si="3"/>
        <v>1</v>
      </c>
      <c r="I16" s="24">
        <f t="shared" si="3"/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f>N16+O16+U16+V16</f>
        <v>0</v>
      </c>
      <c r="X16" s="50">
        <f>C16/B16*100</f>
        <v>100</v>
      </c>
      <c r="Y16" s="50">
        <f>W16/B16*100</f>
        <v>0</v>
      </c>
    </row>
    <row r="17" spans="1:25" s="31" customFormat="1" ht="15.75" customHeight="1">
      <c r="A17" s="8" t="s">
        <v>21</v>
      </c>
      <c r="B17" s="58">
        <f>SUM(C17,J17,K17,L17,M17,N17,O17,P17,Q17,R17,S17)</f>
        <v>20</v>
      </c>
      <c r="C17" s="29">
        <f>SUM(D17:I17)</f>
        <v>20</v>
      </c>
      <c r="D17" s="29">
        <v>19</v>
      </c>
      <c r="E17" s="30">
        <v>0</v>
      </c>
      <c r="F17" s="30">
        <v>0</v>
      </c>
      <c r="G17" s="30">
        <v>0</v>
      </c>
      <c r="H17" s="30">
        <v>1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f>N17+O17+U17+V17</f>
        <v>0</v>
      </c>
      <c r="X17" s="60">
        <f>C17/B17*100</f>
        <v>100</v>
      </c>
      <c r="Y17" s="36">
        <f>W17/B17*100</f>
        <v>0</v>
      </c>
    </row>
    <row r="18" spans="1:25" s="31" customFormat="1" ht="15.75" customHeight="1">
      <c r="A18" s="8" t="s">
        <v>22</v>
      </c>
      <c r="B18" s="58">
        <f>SUM(C18,J18,K18,L18,M18,N18,O18,P18,Q18,R18,S18)</f>
        <v>10</v>
      </c>
      <c r="C18" s="29">
        <f>SUM(D18:I18)</f>
        <v>10</v>
      </c>
      <c r="D18" s="29">
        <v>10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f>J16-J17</f>
        <v>0</v>
      </c>
      <c r="K18" s="30">
        <f aca="true" t="shared" si="4" ref="K18:P18">K16-K17</f>
        <v>0</v>
      </c>
      <c r="L18" s="30">
        <f t="shared" si="4"/>
        <v>0</v>
      </c>
      <c r="M18" s="30">
        <f t="shared" si="4"/>
        <v>0</v>
      </c>
      <c r="N18" s="30">
        <f t="shared" si="4"/>
        <v>0</v>
      </c>
      <c r="O18" s="30">
        <f t="shared" si="4"/>
        <v>0</v>
      </c>
      <c r="P18" s="30">
        <f t="shared" si="4"/>
        <v>0</v>
      </c>
      <c r="Q18" s="30">
        <f>Q16-Q17</f>
        <v>0</v>
      </c>
      <c r="R18" s="30">
        <f aca="true" t="shared" si="5" ref="R18:W18">R16-R17</f>
        <v>0</v>
      </c>
      <c r="S18" s="30">
        <f t="shared" si="5"/>
        <v>0</v>
      </c>
      <c r="T18" s="30">
        <f t="shared" si="5"/>
        <v>0</v>
      </c>
      <c r="U18" s="30">
        <f t="shared" si="5"/>
        <v>0</v>
      </c>
      <c r="V18" s="30">
        <f t="shared" si="5"/>
        <v>0</v>
      </c>
      <c r="W18" s="30">
        <f t="shared" si="5"/>
        <v>0</v>
      </c>
      <c r="X18" s="60">
        <f>C18/B18*100</f>
        <v>100</v>
      </c>
      <c r="Y18" s="31">
        <f>W18/B18*100</f>
        <v>0</v>
      </c>
    </row>
    <row r="19" spans="1:25" ht="15.75" customHeight="1">
      <c r="A19" s="4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ht="15.75" customHeight="1"/>
    <row r="21" ht="15.75" customHeight="1"/>
    <row r="22" ht="15.75" customHeight="1"/>
    <row r="23" spans="1:16" ht="15.75" customHeight="1">
      <c r="A23" s="99" t="s">
        <v>26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N23" s="17"/>
      <c r="O23" s="17"/>
      <c r="P23" s="17"/>
    </row>
    <row r="24" spans="1:16" ht="15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N24" s="17"/>
      <c r="O24" s="17"/>
      <c r="P24" s="17"/>
    </row>
    <row r="25" spans="1:24" ht="15.75" customHeight="1">
      <c r="A25" s="13" t="s">
        <v>12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6" t="s">
        <v>18</v>
      </c>
      <c r="N25" s="16"/>
      <c r="P25" s="15"/>
      <c r="Q25" s="15"/>
      <c r="V25" s="20"/>
      <c r="X25" s="21" t="s">
        <v>30</v>
      </c>
    </row>
    <row r="26" spans="1:24" s="40" customFormat="1" ht="15.75" customHeight="1">
      <c r="A26" s="106" t="s">
        <v>20</v>
      </c>
      <c r="B26" s="93" t="s">
        <v>0</v>
      </c>
      <c r="C26" s="96" t="s">
        <v>15</v>
      </c>
      <c r="D26" s="96"/>
      <c r="E26" s="96"/>
      <c r="F26" s="96"/>
      <c r="G26" s="96"/>
      <c r="H26" s="96"/>
      <c r="I26" s="97"/>
      <c r="J26" s="72" t="s">
        <v>16</v>
      </c>
      <c r="K26" s="68" t="s">
        <v>17</v>
      </c>
      <c r="L26" s="69"/>
      <c r="M26" s="72" t="s">
        <v>28</v>
      </c>
      <c r="N26" s="103" t="s">
        <v>32</v>
      </c>
      <c r="O26" s="104"/>
      <c r="P26" s="104"/>
      <c r="Q26" s="105"/>
      <c r="R26" s="72" t="s">
        <v>19</v>
      </c>
      <c r="S26" s="68" t="s">
        <v>37</v>
      </c>
      <c r="T26" s="79" t="s">
        <v>38</v>
      </c>
      <c r="U26" s="80"/>
      <c r="V26" s="81"/>
      <c r="W26" s="90" t="s">
        <v>10</v>
      </c>
      <c r="X26" s="100" t="s">
        <v>58</v>
      </c>
    </row>
    <row r="27" spans="1:24" s="40" customFormat="1" ht="15.75" customHeight="1">
      <c r="A27" s="107"/>
      <c r="B27" s="94"/>
      <c r="C27" s="72" t="s">
        <v>3</v>
      </c>
      <c r="D27" s="72" t="s">
        <v>6</v>
      </c>
      <c r="E27" s="72" t="s">
        <v>7</v>
      </c>
      <c r="F27" s="72" t="s">
        <v>8</v>
      </c>
      <c r="G27" s="72" t="s">
        <v>27</v>
      </c>
      <c r="H27" s="72" t="s">
        <v>9</v>
      </c>
      <c r="I27" s="72" t="s">
        <v>57</v>
      </c>
      <c r="J27" s="73"/>
      <c r="K27" s="70"/>
      <c r="L27" s="71"/>
      <c r="M27" s="73"/>
      <c r="N27" s="77" t="s">
        <v>33</v>
      </c>
      <c r="O27" s="103" t="s">
        <v>45</v>
      </c>
      <c r="P27" s="105"/>
      <c r="Q27" s="83" t="s">
        <v>34</v>
      </c>
      <c r="R27" s="73"/>
      <c r="S27" s="75"/>
      <c r="T27" s="86" t="s">
        <v>39</v>
      </c>
      <c r="U27" s="87" t="s">
        <v>40</v>
      </c>
      <c r="V27" s="77" t="s">
        <v>42</v>
      </c>
      <c r="W27" s="91"/>
      <c r="X27" s="101"/>
    </row>
    <row r="28" spans="1:24" s="40" customFormat="1" ht="15.75" customHeight="1">
      <c r="A28" s="107"/>
      <c r="B28" s="94"/>
      <c r="C28" s="73"/>
      <c r="D28" s="73"/>
      <c r="E28" s="73"/>
      <c r="F28" s="73"/>
      <c r="G28" s="73"/>
      <c r="H28" s="73"/>
      <c r="I28" s="73"/>
      <c r="J28" s="73"/>
      <c r="K28" s="73" t="s">
        <v>53</v>
      </c>
      <c r="L28" s="73" t="s">
        <v>4</v>
      </c>
      <c r="M28" s="73"/>
      <c r="N28" s="82"/>
      <c r="O28" s="77" t="s">
        <v>35</v>
      </c>
      <c r="P28" s="77" t="s">
        <v>36</v>
      </c>
      <c r="Q28" s="84"/>
      <c r="R28" s="73"/>
      <c r="S28" s="75"/>
      <c r="T28" s="82"/>
      <c r="U28" s="88"/>
      <c r="V28" s="82"/>
      <c r="W28" s="91"/>
      <c r="X28" s="101"/>
    </row>
    <row r="29" spans="1:24" s="40" customFormat="1" ht="15.75" customHeight="1">
      <c r="A29" s="108"/>
      <c r="B29" s="9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8"/>
      <c r="O29" s="78"/>
      <c r="P29" s="78"/>
      <c r="Q29" s="85"/>
      <c r="R29" s="74"/>
      <c r="S29" s="76"/>
      <c r="T29" s="78"/>
      <c r="U29" s="89"/>
      <c r="V29" s="44" t="s">
        <v>41</v>
      </c>
      <c r="W29" s="92"/>
      <c r="X29" s="102"/>
    </row>
    <row r="30" spans="1:23" ht="15.75" customHeight="1">
      <c r="A30" s="9"/>
      <c r="B30" s="1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4"/>
      <c r="T30" s="14"/>
      <c r="U30" s="14"/>
      <c r="V30" s="66"/>
      <c r="W30" s="47"/>
    </row>
    <row r="31" spans="1:24" ht="15.75" customHeight="1">
      <c r="A31" s="10" t="s">
        <v>29</v>
      </c>
      <c r="B31" s="24">
        <f>SUM(C31,J31,K31,L31,M31,N31,O31,P31,Q31,R31,S31)</f>
        <v>157</v>
      </c>
      <c r="C31" s="23">
        <f>SUM(D31:I31)</f>
        <v>114</v>
      </c>
      <c r="D31" s="24">
        <v>112</v>
      </c>
      <c r="E31" s="23">
        <v>2</v>
      </c>
      <c r="F31" s="23">
        <v>0</v>
      </c>
      <c r="G31" s="23">
        <v>0</v>
      </c>
      <c r="H31" s="23">
        <v>0</v>
      </c>
      <c r="I31" s="23">
        <v>0</v>
      </c>
      <c r="J31" s="23">
        <v>12</v>
      </c>
      <c r="K31" s="23">
        <v>6</v>
      </c>
      <c r="L31" s="23">
        <v>17</v>
      </c>
      <c r="M31" s="23">
        <v>0</v>
      </c>
      <c r="N31" s="23"/>
      <c r="O31" s="98">
        <v>0</v>
      </c>
      <c r="P31" s="98"/>
      <c r="Q31" s="23"/>
      <c r="R31" s="23">
        <v>8</v>
      </c>
      <c r="S31" s="23">
        <v>0</v>
      </c>
      <c r="T31" s="23">
        <v>0</v>
      </c>
      <c r="U31" s="24" t="s">
        <v>44</v>
      </c>
      <c r="V31" s="24" t="s">
        <v>44</v>
      </c>
      <c r="W31" s="49">
        <f>C31/B31*100</f>
        <v>72.61146496815286</v>
      </c>
      <c r="X31" s="50">
        <v>0</v>
      </c>
    </row>
    <row r="32" spans="1:24" s="25" customFormat="1" ht="15.75" customHeight="1">
      <c r="A32" s="67" t="s">
        <v>43</v>
      </c>
      <c r="B32" s="53">
        <f>B34+B38</f>
        <v>160</v>
      </c>
      <c r="C32" s="53">
        <f>C34+C38</f>
        <v>124</v>
      </c>
      <c r="D32" s="53">
        <f aca="true" t="shared" si="6" ref="D32:V32">D34+D38</f>
        <v>123</v>
      </c>
      <c r="E32" s="53">
        <f t="shared" si="6"/>
        <v>1</v>
      </c>
      <c r="F32" s="53">
        <f t="shared" si="6"/>
        <v>0</v>
      </c>
      <c r="G32" s="53">
        <f t="shared" si="6"/>
        <v>0</v>
      </c>
      <c r="H32" s="53">
        <f t="shared" si="6"/>
        <v>0</v>
      </c>
      <c r="I32" s="53">
        <f t="shared" si="6"/>
        <v>0</v>
      </c>
      <c r="J32" s="53">
        <f t="shared" si="6"/>
        <v>5</v>
      </c>
      <c r="K32" s="53">
        <f t="shared" si="6"/>
        <v>10</v>
      </c>
      <c r="L32" s="53">
        <f t="shared" si="6"/>
        <v>17</v>
      </c>
      <c r="M32" s="53">
        <f t="shared" si="6"/>
        <v>0</v>
      </c>
      <c r="N32" s="53">
        <f t="shared" si="6"/>
        <v>0</v>
      </c>
      <c r="O32" s="53">
        <f t="shared" si="6"/>
        <v>2</v>
      </c>
      <c r="P32" s="53">
        <f t="shared" si="6"/>
        <v>0</v>
      </c>
      <c r="Q32" s="53">
        <f t="shared" si="6"/>
        <v>0</v>
      </c>
      <c r="R32" s="53">
        <f t="shared" si="6"/>
        <v>2</v>
      </c>
      <c r="S32" s="53">
        <f t="shared" si="6"/>
        <v>0</v>
      </c>
      <c r="T32" s="53">
        <f t="shared" si="6"/>
        <v>0</v>
      </c>
      <c r="U32" s="53">
        <f t="shared" si="6"/>
        <v>0</v>
      </c>
      <c r="V32" s="53">
        <f t="shared" si="6"/>
        <v>2</v>
      </c>
      <c r="W32" s="54">
        <f>C32/B32*100</f>
        <v>77.5</v>
      </c>
      <c r="X32" s="55">
        <f>V32/B32*100</f>
        <v>1.25</v>
      </c>
    </row>
    <row r="33" spans="1:23" s="27" customFormat="1" ht="15.75" customHeight="1">
      <c r="A33" s="11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57"/>
    </row>
    <row r="34" spans="1:24" s="27" customFormat="1" ht="15.75" customHeight="1">
      <c r="A34" s="10" t="s">
        <v>56</v>
      </c>
      <c r="B34" s="28">
        <f>SUM(B35:B36)</f>
        <v>127</v>
      </c>
      <c r="C34" s="28">
        <f aca="true" t="shared" si="7" ref="C34:L34">SUM(C35:C36)</f>
        <v>96</v>
      </c>
      <c r="D34" s="28">
        <f t="shared" si="7"/>
        <v>95</v>
      </c>
      <c r="E34" s="28">
        <f t="shared" si="7"/>
        <v>1</v>
      </c>
      <c r="F34" s="28">
        <f t="shared" si="7"/>
        <v>0</v>
      </c>
      <c r="G34" s="28">
        <f t="shared" si="7"/>
        <v>0</v>
      </c>
      <c r="H34" s="28">
        <f t="shared" si="7"/>
        <v>0</v>
      </c>
      <c r="I34" s="28">
        <f t="shared" si="7"/>
        <v>0</v>
      </c>
      <c r="J34" s="28">
        <v>5</v>
      </c>
      <c r="K34" s="28">
        <f t="shared" si="7"/>
        <v>10</v>
      </c>
      <c r="L34" s="28">
        <f t="shared" si="7"/>
        <v>12</v>
      </c>
      <c r="M34" s="28">
        <v>0</v>
      </c>
      <c r="N34" s="28">
        <v>0</v>
      </c>
      <c r="O34" s="28">
        <v>2</v>
      </c>
      <c r="P34" s="28">
        <v>0</v>
      </c>
      <c r="Q34" s="28">
        <v>0</v>
      </c>
      <c r="R34" s="28">
        <v>2</v>
      </c>
      <c r="S34" s="28">
        <v>0</v>
      </c>
      <c r="T34" s="28">
        <v>0</v>
      </c>
      <c r="U34" s="28">
        <v>0</v>
      </c>
      <c r="V34" s="28">
        <f>N34+O34+T34+U34</f>
        <v>2</v>
      </c>
      <c r="W34" s="49">
        <f>C34/B34*100</f>
        <v>75.59055118110236</v>
      </c>
      <c r="X34" s="65">
        <f>V34/B34*100</f>
        <v>1.574803149606299</v>
      </c>
    </row>
    <row r="35" spans="1:24" s="36" customFormat="1" ht="15.75" customHeight="1">
      <c r="A35" s="12" t="s">
        <v>21</v>
      </c>
      <c r="B35" s="32">
        <f>SUM(C35,J35,K35,L35,M35,N35,O35,P35,Q35,R35,S35)</f>
        <v>57</v>
      </c>
      <c r="C35" s="32">
        <f>SUM(D35:I35)</f>
        <v>43</v>
      </c>
      <c r="D35" s="32">
        <v>43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6</v>
      </c>
      <c r="L35" s="32">
        <v>6</v>
      </c>
      <c r="M35" s="32">
        <v>0</v>
      </c>
      <c r="N35" s="32">
        <v>0</v>
      </c>
      <c r="O35" s="32">
        <v>1</v>
      </c>
      <c r="P35" s="32">
        <v>0</v>
      </c>
      <c r="Q35" s="32">
        <v>0</v>
      </c>
      <c r="R35" s="32">
        <v>1</v>
      </c>
      <c r="S35" s="32">
        <v>0</v>
      </c>
      <c r="T35" s="32">
        <v>0</v>
      </c>
      <c r="U35" s="32">
        <v>0</v>
      </c>
      <c r="V35" s="32">
        <f>N35+O35+T35+U35</f>
        <v>1</v>
      </c>
      <c r="W35" s="59">
        <f>C35/B35*100</f>
        <v>75.43859649122807</v>
      </c>
      <c r="X35" s="62">
        <f>V35/B35*100</f>
        <v>1.7543859649122806</v>
      </c>
    </row>
    <row r="36" spans="1:24" s="31" customFormat="1" ht="15.75" customHeight="1">
      <c r="A36" s="12" t="s">
        <v>22</v>
      </c>
      <c r="B36" s="32">
        <f>SUM(C36,J36,K36,L36,M36,N36,O36,P36,Q36,R36,S36)</f>
        <v>70</v>
      </c>
      <c r="C36" s="32">
        <f>SUM(D36:I36)</f>
        <v>53</v>
      </c>
      <c r="D36" s="32">
        <v>52</v>
      </c>
      <c r="E36" s="32">
        <v>1</v>
      </c>
      <c r="F36" s="32">
        <v>0</v>
      </c>
      <c r="G36" s="32">
        <v>0</v>
      </c>
      <c r="H36" s="32">
        <v>0</v>
      </c>
      <c r="I36" s="32">
        <v>0</v>
      </c>
      <c r="J36" s="32">
        <f>J34-J35</f>
        <v>5</v>
      </c>
      <c r="K36" s="32">
        <v>4</v>
      </c>
      <c r="L36" s="32">
        <v>6</v>
      </c>
      <c r="M36" s="32">
        <f aca="true" t="shared" si="8" ref="M36:S36">M34-M35</f>
        <v>0</v>
      </c>
      <c r="N36" s="32">
        <f t="shared" si="8"/>
        <v>0</v>
      </c>
      <c r="O36" s="32">
        <f t="shared" si="8"/>
        <v>1</v>
      </c>
      <c r="P36" s="32">
        <f t="shared" si="8"/>
        <v>0</v>
      </c>
      <c r="Q36" s="32">
        <f t="shared" si="8"/>
        <v>0</v>
      </c>
      <c r="R36" s="32">
        <f t="shared" si="8"/>
        <v>1</v>
      </c>
      <c r="S36" s="32">
        <f t="shared" si="8"/>
        <v>0</v>
      </c>
      <c r="T36" s="32">
        <f>T34-T35</f>
        <v>0</v>
      </c>
      <c r="U36" s="32">
        <f>U34-U35</f>
        <v>0</v>
      </c>
      <c r="V36" s="32">
        <f>V34-V35</f>
        <v>1</v>
      </c>
      <c r="W36" s="59">
        <f>C36/B36*100</f>
        <v>75.71428571428571</v>
      </c>
      <c r="X36" s="62">
        <f>V36/B36*100</f>
        <v>1.4285714285714286</v>
      </c>
    </row>
    <row r="37" spans="1:23" ht="15.75" customHeight="1">
      <c r="A37" s="11"/>
      <c r="B37" s="32"/>
      <c r="C37" s="3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65"/>
    </row>
    <row r="38" spans="1:24" ht="15.75" customHeight="1">
      <c r="A38" s="43" t="s">
        <v>55</v>
      </c>
      <c r="B38" s="28">
        <f>SUM(B39:B40)</f>
        <v>33</v>
      </c>
      <c r="C38" s="28">
        <f aca="true" t="shared" si="9" ref="C38:I38">SUM(C39:C40)</f>
        <v>28</v>
      </c>
      <c r="D38" s="28">
        <f t="shared" si="9"/>
        <v>28</v>
      </c>
      <c r="E38" s="28">
        <f t="shared" si="9"/>
        <v>0</v>
      </c>
      <c r="F38" s="28">
        <f t="shared" si="9"/>
        <v>0</v>
      </c>
      <c r="G38" s="28">
        <f t="shared" si="9"/>
        <v>0</v>
      </c>
      <c r="H38" s="28">
        <f t="shared" si="9"/>
        <v>0</v>
      </c>
      <c r="I38" s="28">
        <f t="shared" si="9"/>
        <v>0</v>
      </c>
      <c r="J38" s="28">
        <v>0</v>
      </c>
      <c r="K38" s="28">
        <f>SUM(K39:K40)</f>
        <v>0</v>
      </c>
      <c r="L38" s="28">
        <f>SUM(L39:L40)</f>
        <v>5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f>N38+O38+T38+U38</f>
        <v>0</v>
      </c>
      <c r="W38" s="49">
        <f>C38/B38*100</f>
        <v>84.84848484848484</v>
      </c>
      <c r="X38" s="65">
        <f>V38/B38*100</f>
        <v>0</v>
      </c>
    </row>
    <row r="39" spans="1:24" s="31" customFormat="1" ht="15.75" customHeight="1">
      <c r="A39" s="12" t="s">
        <v>21</v>
      </c>
      <c r="B39" s="32">
        <f>SUM(C39,J39,K39,L39,M39,N39,O39,P39,Q39,R39,S39)</f>
        <v>19</v>
      </c>
      <c r="C39" s="32">
        <f>SUM(D39:I39)</f>
        <v>15</v>
      </c>
      <c r="D39" s="32">
        <v>15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4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f>N39+O39+T39+U39</f>
        <v>0</v>
      </c>
      <c r="W39" s="59">
        <f>C39/B39*100</f>
        <v>78.94736842105263</v>
      </c>
      <c r="X39" s="62">
        <f>V39/B39*100</f>
        <v>0</v>
      </c>
    </row>
    <row r="40" spans="1:24" s="31" customFormat="1" ht="15.75" customHeight="1">
      <c r="A40" s="12" t="s">
        <v>22</v>
      </c>
      <c r="B40" s="32">
        <f>SUM(C40,J40,K40,L40,M40,N40,O40,P40,Q40,R40,S40)</f>
        <v>14</v>
      </c>
      <c r="C40" s="32">
        <f>SUM(D40:I40)</f>
        <v>13</v>
      </c>
      <c r="D40" s="32">
        <v>13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f>J38-J39</f>
        <v>0</v>
      </c>
      <c r="K40" s="32">
        <v>0</v>
      </c>
      <c r="L40" s="32">
        <v>1</v>
      </c>
      <c r="M40" s="32">
        <f aca="true" t="shared" si="10" ref="M40:S40">M38-M39</f>
        <v>0</v>
      </c>
      <c r="N40" s="32">
        <f t="shared" si="10"/>
        <v>0</v>
      </c>
      <c r="O40" s="32">
        <f t="shared" si="10"/>
        <v>0</v>
      </c>
      <c r="P40" s="32">
        <f t="shared" si="10"/>
        <v>0</v>
      </c>
      <c r="Q40" s="32">
        <f t="shared" si="10"/>
        <v>0</v>
      </c>
      <c r="R40" s="32">
        <f t="shared" si="10"/>
        <v>0</v>
      </c>
      <c r="S40" s="32">
        <f t="shared" si="10"/>
        <v>0</v>
      </c>
      <c r="T40" s="32">
        <f>T38-T39</f>
        <v>0</v>
      </c>
      <c r="U40" s="32">
        <f>U38-U39</f>
        <v>0</v>
      </c>
      <c r="V40" s="32">
        <f>V38-V39</f>
        <v>0</v>
      </c>
      <c r="W40" s="59">
        <f>C40/B40*100</f>
        <v>92.85714285714286</v>
      </c>
      <c r="X40" s="62">
        <f>V40/B40*100</f>
        <v>0</v>
      </c>
    </row>
    <row r="41" spans="1:24" ht="15.75" customHeight="1">
      <c r="A41" s="6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42"/>
      <c r="X41" s="42"/>
    </row>
    <row r="42" ht="13.5" customHeight="1">
      <c r="X42" s="18"/>
    </row>
  </sheetData>
  <sheetProtection/>
  <mergeCells count="61">
    <mergeCell ref="N5:N7"/>
    <mergeCell ref="O5:P5"/>
    <mergeCell ref="S4:S7"/>
    <mergeCell ref="T4:W4"/>
    <mergeCell ref="P6:P7"/>
    <mergeCell ref="A4:A7"/>
    <mergeCell ref="C4:I4"/>
    <mergeCell ref="L6:L7"/>
    <mergeCell ref="O9:P9"/>
    <mergeCell ref="C5:C7"/>
    <mergeCell ref="D5:F6"/>
    <mergeCell ref="G5:G7"/>
    <mergeCell ref="H5:H7"/>
    <mergeCell ref="I5:I7"/>
    <mergeCell ref="J4:J7"/>
    <mergeCell ref="K4:L5"/>
    <mergeCell ref="M4:M7"/>
    <mergeCell ref="K6:K7"/>
    <mergeCell ref="X4:X7"/>
    <mergeCell ref="Y4:Y7"/>
    <mergeCell ref="U5:U7"/>
    <mergeCell ref="V5:V7"/>
    <mergeCell ref="W5:W6"/>
    <mergeCell ref="O6:O7"/>
    <mergeCell ref="Q5:Q7"/>
    <mergeCell ref="T5:T7"/>
    <mergeCell ref="N4:Q4"/>
    <mergeCell ref="R4:R7"/>
    <mergeCell ref="O27:P27"/>
    <mergeCell ref="Q27:Q29"/>
    <mergeCell ref="T27:T29"/>
    <mergeCell ref="U27:U29"/>
    <mergeCell ref="V27:V28"/>
    <mergeCell ref="K28:K29"/>
    <mergeCell ref="L28:L29"/>
    <mergeCell ref="O28:O29"/>
    <mergeCell ref="P28:P29"/>
    <mergeCell ref="W26:W29"/>
    <mergeCell ref="X26:X29"/>
    <mergeCell ref="C27:C29"/>
    <mergeCell ref="D27:D29"/>
    <mergeCell ref="E27:E29"/>
    <mergeCell ref="F27:F29"/>
    <mergeCell ref="G27:G29"/>
    <mergeCell ref="H27:H29"/>
    <mergeCell ref="I27:I29"/>
    <mergeCell ref="N27:N29"/>
    <mergeCell ref="A26:A29"/>
    <mergeCell ref="B26:B29"/>
    <mergeCell ref="C26:I26"/>
    <mergeCell ref="J26:J29"/>
    <mergeCell ref="K26:L27"/>
    <mergeCell ref="M26:M29"/>
    <mergeCell ref="N26:Q26"/>
    <mergeCell ref="R26:R29"/>
    <mergeCell ref="S26:S29"/>
    <mergeCell ref="T26:V26"/>
    <mergeCell ref="B4:B7"/>
    <mergeCell ref="O31:P31"/>
    <mergeCell ref="A1:L1"/>
    <mergeCell ref="A23:L23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0" horizontalDpi="600" verticalDpi="600" orientation="portrait" paperSize="9" scale="68" r:id="rId2"/>
  <colBreaks count="1" manualBreakCount="1">
    <brk id="12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2020-11-26T00:41:59Z</cp:lastPrinted>
  <dcterms:created xsi:type="dcterms:W3CDTF">2003-10-06T02:49:04Z</dcterms:created>
  <dcterms:modified xsi:type="dcterms:W3CDTF">2021-03-04T04:30:20Z</dcterms:modified>
  <cp:category/>
  <cp:version/>
  <cp:contentType/>
  <cp:contentStatus/>
</cp:coreProperties>
</file>