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76,77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'第76,77表'!$A$1:$X$41</definedName>
    <definedName name="Print_Area_MI" localSheetId="0">'第76,77表'!#REF!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<sst xmlns="http://schemas.openxmlformats.org/spreadsheetml/2006/main" count="79" uniqueCount="56">
  <si>
    <t>計</t>
  </si>
  <si>
    <t>全日制</t>
  </si>
  <si>
    <t>定時制</t>
  </si>
  <si>
    <t>計</t>
  </si>
  <si>
    <t>高等学校等進学率
（％）</t>
  </si>
  <si>
    <t>高等専門学校</t>
  </si>
  <si>
    <t>各種学校</t>
  </si>
  <si>
    <t>通信制</t>
  </si>
  <si>
    <t>大学・短期大学の通信教育部</t>
  </si>
  <si>
    <t>高等学校（専攻科）</t>
  </si>
  <si>
    <t>大学等
進学率
（％）</t>
  </si>
  <si>
    <t>&lt;中等教育学校前期課程&gt;</t>
  </si>
  <si>
    <t>&lt;中等教育学校後期課程&gt;</t>
  </si>
  <si>
    <t>Ｂ
専修学校
（高等課程）
進学者</t>
  </si>
  <si>
    <t>Ｅ
就職者</t>
  </si>
  <si>
    <t>Ｆ
左記以外の者</t>
  </si>
  <si>
    <t>Ｈ　左記ＡＢＣＤのうち
就職している者（再掲）</t>
  </si>
  <si>
    <t>Ａ　大学等進学者</t>
  </si>
  <si>
    <t>Ｂ
専修学校
（専門課程）
進学者</t>
  </si>
  <si>
    <t>Ｇ
左記以外の者</t>
  </si>
  <si>
    <t>Ｉ　左記ＡＢＣＤのうち
就職している者（再掲）</t>
  </si>
  <si>
    <t>（つづき）　</t>
  </si>
  <si>
    <t>Ｆ
一時的な仕事に就いた者</t>
  </si>
  <si>
    <t>特別支援学校高等部
（専攻科）</t>
  </si>
  <si>
    <t xml:space="preserve">男 </t>
  </si>
  <si>
    <t xml:space="preserve">女 </t>
  </si>
  <si>
    <t>平成30年3月</t>
  </si>
  <si>
    <t>Ｇ
不詳・死亡の者</t>
  </si>
  <si>
    <t>Ａのうち</t>
  </si>
  <si>
    <t>Ｂのうち</t>
  </si>
  <si>
    <t>Ｃのうち</t>
  </si>
  <si>
    <t>Ｄのうち</t>
  </si>
  <si>
    <t>区　分</t>
  </si>
  <si>
    <t>Ａ　高等学校等進学者</t>
  </si>
  <si>
    <t>区　分</t>
  </si>
  <si>
    <t>Ｈ
不詳・死亡の者</t>
  </si>
  <si>
    <t>正規の職員等でない者</t>
  </si>
  <si>
    <t>高等学校（本科）</t>
  </si>
  <si>
    <t>正規の
職員等</t>
  </si>
  <si>
    <t>第７６表　　　市　町　村　別　進　路　別　卒　業　者　数</t>
  </si>
  <si>
    <t>第７７表　　　市　町　村　別　進　路　別　卒　業　者　数</t>
  </si>
  <si>
    <t>平成31年3月</t>
  </si>
  <si>
    <t>(単位：人)</t>
  </si>
  <si>
    <t>特別支援学校高等部
（本科）</t>
  </si>
  <si>
    <t>専修学校（一般課程）等</t>
  </si>
  <si>
    <t>左記Ａのうち他県への進学者
（再掲）</t>
  </si>
  <si>
    <r>
      <t xml:space="preserve">卒業者に占める就職者の割合
</t>
    </r>
    <r>
      <rPr>
        <b/>
        <sz val="8"/>
        <rFont val="書院細明朝体"/>
        <family val="1"/>
      </rPr>
      <t>（Ｅ+Ｈ）/総数</t>
    </r>
    <r>
      <rPr>
        <b/>
        <sz val="9"/>
        <rFont val="書院細明朝体"/>
        <family val="1"/>
      </rPr>
      <t xml:space="preserve">
（％）</t>
    </r>
  </si>
  <si>
    <t>大学・短期大学
（別科）</t>
  </si>
  <si>
    <t>Ｃ　専修学校
（一般課程）等入学者</t>
  </si>
  <si>
    <t>Ｄ
公共職業能力開発施設等
入学者</t>
  </si>
  <si>
    <t>短期大学
（本科）</t>
  </si>
  <si>
    <t>大学
（学部）</t>
  </si>
  <si>
    <t>中等教育学校後期課程
（本科）
全日制</t>
  </si>
  <si>
    <r>
      <t xml:space="preserve">卒業者に占める就職者の割合
</t>
    </r>
    <r>
      <rPr>
        <b/>
        <sz val="8"/>
        <rFont val="書院細明朝体"/>
        <family val="1"/>
      </rPr>
      <t>（Ｅ+Ｉ）/総数</t>
    </r>
    <r>
      <rPr>
        <b/>
        <sz val="9"/>
        <rFont val="書院細明朝体"/>
        <family val="1"/>
      </rPr>
      <t xml:space="preserve">
（％）</t>
    </r>
  </si>
  <si>
    <t>公　立　（青葉区）</t>
  </si>
  <si>
    <t>私　立（宮城野区）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</si>
</sst>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10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206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209" fontId="6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4" fillId="33" borderId="7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9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5" fillId="34" borderId="0" applyNumberFormat="0" applyBorder="0" applyAlignment="0" applyProtection="0"/>
  </cellStyleXfs>
  <cellXfs count="165">
    <xf numFmtId="0" fontId="0" fillId="0" borderId="0" xfId="0" applyAlignment="1">
      <alignment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7" fontId="10" fillId="0" borderId="13" xfId="118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7" fontId="10" fillId="0" borderId="14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7" fillId="0" borderId="0" xfId="118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right" vertical="center"/>
      <protection locked="0"/>
    </xf>
    <xf numFmtId="176" fontId="9" fillId="0" borderId="15" xfId="116" applyNumberFormat="1" applyFont="1" applyFill="1" applyBorder="1" applyAlignment="1" applyProtection="1">
      <alignment horizontal="right" vertical="center"/>
      <protection locked="0"/>
    </xf>
    <xf numFmtId="177" fontId="17" fillId="0" borderId="15" xfId="118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117" applyNumberFormat="1" applyFont="1" applyFill="1" applyBorder="1" applyAlignment="1">
      <alignment vertical="center"/>
      <protection/>
    </xf>
    <xf numFmtId="177" fontId="13" fillId="0" borderId="0" xfId="0" applyNumberFormat="1" applyFont="1" applyFill="1" applyAlignment="1">
      <alignment horizontal="center" vertical="center"/>
    </xf>
    <xf numFmtId="186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 applyProtection="1">
      <alignment horizontal="left" vertical="center"/>
      <protection/>
    </xf>
    <xf numFmtId="186" fontId="13" fillId="0" borderId="0" xfId="0" applyNumberFormat="1" applyFont="1" applyFill="1" applyBorder="1" applyAlignment="1">
      <alignment horizontal="right" vertical="center"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77" fontId="13" fillId="0" borderId="0" xfId="118" applyNumberFormat="1" applyFont="1" applyFill="1" applyBorder="1" applyAlignment="1" applyProtection="1">
      <alignment vertical="center"/>
      <protection/>
    </xf>
    <xf numFmtId="177" fontId="13" fillId="0" borderId="0" xfId="118" applyNumberFormat="1" applyFont="1" applyFill="1" applyBorder="1" applyAlignment="1" applyProtection="1">
      <alignment horizontal="right" vertical="center"/>
      <protection/>
    </xf>
    <xf numFmtId="177" fontId="66" fillId="0" borderId="0" xfId="118" applyNumberFormat="1" applyFont="1" applyFill="1" applyBorder="1" applyAlignment="1">
      <alignment vertical="center"/>
      <protection/>
    </xf>
    <xf numFmtId="177" fontId="66" fillId="0" borderId="0" xfId="0" applyNumberFormat="1" applyFont="1" applyFill="1" applyAlignment="1">
      <alignment vertical="center"/>
    </xf>
    <xf numFmtId="177" fontId="31" fillId="0" borderId="0" xfId="118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 vertical="center"/>
    </xf>
    <xf numFmtId="177" fontId="13" fillId="0" borderId="0" xfId="118" applyNumberFormat="1" applyFont="1" applyFill="1" applyBorder="1" applyAlignment="1">
      <alignment vertical="center"/>
      <protection/>
    </xf>
    <xf numFmtId="177" fontId="30" fillId="0" borderId="0" xfId="118" applyNumberFormat="1" applyFont="1" applyFill="1" applyBorder="1" applyAlignment="1" applyProtection="1">
      <alignment horizontal="right" vertical="center"/>
      <protection/>
    </xf>
    <xf numFmtId="177" fontId="30" fillId="0" borderId="0" xfId="118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7" fontId="30" fillId="0" borderId="0" xfId="118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86" fontId="13" fillId="0" borderId="13" xfId="0" applyNumberFormat="1" applyFont="1" applyFill="1" applyBorder="1" applyAlignment="1">
      <alignment vertical="center"/>
    </xf>
    <xf numFmtId="186" fontId="13" fillId="0" borderId="0" xfId="116" applyNumberFormat="1" applyFont="1" applyFill="1" applyBorder="1" applyAlignment="1" applyProtection="1">
      <alignment horizontal="center" vertical="center" wrapText="1"/>
      <protection/>
    </xf>
    <xf numFmtId="177" fontId="31" fillId="0" borderId="0" xfId="118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Alignment="1">
      <alignment vertical="center"/>
    </xf>
    <xf numFmtId="0" fontId="13" fillId="0" borderId="0" xfId="118" applyNumberFormat="1" applyFont="1" applyFill="1" applyBorder="1" applyAlignment="1">
      <alignment vertical="center"/>
      <protection/>
    </xf>
    <xf numFmtId="177" fontId="13" fillId="0" borderId="13" xfId="118" applyNumberFormat="1" applyFont="1" applyFill="1" applyBorder="1" applyAlignment="1">
      <alignment vertical="center"/>
      <protection/>
    </xf>
    <xf numFmtId="177" fontId="13" fillId="0" borderId="16" xfId="118" applyNumberFormat="1" applyFont="1" applyFill="1" applyBorder="1" applyAlignment="1">
      <alignment horizontal="right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3" fillId="0" borderId="17" xfId="116" applyNumberFormat="1" applyFont="1" applyFill="1" applyBorder="1" applyAlignment="1" applyProtection="1">
      <alignment horizontal="center" vertical="center"/>
      <protection/>
    </xf>
    <xf numFmtId="186" fontId="13" fillId="0" borderId="0" xfId="116" applyNumberFormat="1" applyFont="1" applyFill="1" applyBorder="1" applyAlignment="1">
      <alignment horizontal="center" vertical="center"/>
      <protection/>
    </xf>
    <xf numFmtId="177" fontId="13" fillId="0" borderId="17" xfId="118" applyNumberFormat="1" applyFont="1" applyFill="1" applyBorder="1" applyAlignment="1" applyProtection="1">
      <alignment horizontal="right" vertical="center"/>
      <protection/>
    </xf>
    <xf numFmtId="186" fontId="13" fillId="0" borderId="0" xfId="118" applyNumberFormat="1" applyFont="1" applyFill="1" applyBorder="1" applyAlignment="1" applyProtection="1">
      <alignment vertical="center"/>
      <protection/>
    </xf>
    <xf numFmtId="176" fontId="67" fillId="0" borderId="0" xfId="116" applyNumberFormat="1" applyFont="1" applyFill="1" applyBorder="1" applyAlignment="1">
      <alignment horizontal="right" vertical="center"/>
      <protection/>
    </xf>
    <xf numFmtId="177" fontId="66" fillId="0" borderId="17" xfId="118" applyNumberFormat="1" applyFont="1" applyFill="1" applyBorder="1" applyAlignment="1">
      <alignment vertical="center"/>
      <protection/>
    </xf>
    <xf numFmtId="186" fontId="66" fillId="0" borderId="0" xfId="118" applyNumberFormat="1" applyFont="1" applyFill="1" applyBorder="1" applyAlignment="1">
      <alignment vertical="center"/>
      <protection/>
    </xf>
    <xf numFmtId="177" fontId="31" fillId="0" borderId="17" xfId="118" applyNumberFormat="1" applyFont="1" applyFill="1" applyBorder="1" applyAlignment="1">
      <alignment vertical="center"/>
      <protection/>
    </xf>
    <xf numFmtId="186" fontId="31" fillId="0" borderId="0" xfId="118" applyNumberFormat="1" applyFont="1" applyFill="1" applyBorder="1" applyAlignment="1">
      <alignment vertical="center"/>
      <protection/>
    </xf>
    <xf numFmtId="177" fontId="30" fillId="0" borderId="17" xfId="118" applyNumberFormat="1" applyFont="1" applyFill="1" applyBorder="1" applyAlignment="1" applyProtection="1">
      <alignment horizontal="right" vertical="center"/>
      <protection/>
    </xf>
    <xf numFmtId="177" fontId="13" fillId="0" borderId="17" xfId="118" applyNumberFormat="1" applyFont="1" applyFill="1" applyBorder="1" applyAlignment="1">
      <alignment horizontal="right" vertical="center"/>
      <protection/>
    </xf>
    <xf numFmtId="186" fontId="30" fillId="0" borderId="0" xfId="118" applyNumberFormat="1" applyFont="1" applyFill="1" applyBorder="1" applyAlignment="1">
      <alignment vertical="center"/>
      <protection/>
    </xf>
    <xf numFmtId="177" fontId="66" fillId="0" borderId="0" xfId="118" applyNumberFormat="1" applyFont="1" applyFill="1" applyBorder="1" applyAlignment="1" applyProtection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 shrinkToFit="1"/>
      <protection locked="0"/>
    </xf>
    <xf numFmtId="186" fontId="30" fillId="0" borderId="0" xfId="118" applyNumberFormat="1" applyFont="1" applyFill="1" applyBorder="1" applyAlignment="1" applyProtection="1">
      <alignment vertical="center"/>
      <protection/>
    </xf>
    <xf numFmtId="186" fontId="13" fillId="0" borderId="0" xfId="118" applyNumberFormat="1" applyFont="1" applyFill="1" applyBorder="1" applyAlignment="1">
      <alignment vertical="center"/>
      <protection/>
    </xf>
    <xf numFmtId="176" fontId="10" fillId="0" borderId="15" xfId="115" applyNumberFormat="1" applyFont="1" applyFill="1" applyBorder="1" applyAlignment="1" applyProtection="1">
      <alignment horizontal="right" vertical="center" shrinkToFit="1"/>
      <protection/>
    </xf>
    <xf numFmtId="176" fontId="67" fillId="0" borderId="15" xfId="116" applyNumberFormat="1" applyFont="1" applyFill="1" applyBorder="1" applyAlignment="1">
      <alignment horizontal="right" vertical="center"/>
      <protection/>
    </xf>
    <xf numFmtId="189" fontId="31" fillId="0" borderId="0" xfId="118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 applyProtection="1">
      <alignment horizontal="right" vertical="center" shrinkToFit="1"/>
      <protection locked="0"/>
    </xf>
    <xf numFmtId="200" fontId="13" fillId="0" borderId="0" xfId="118" applyNumberFormat="1" applyFont="1" applyFill="1" applyBorder="1" applyAlignment="1">
      <alignment vertical="center"/>
      <protection/>
    </xf>
    <xf numFmtId="200" fontId="30" fillId="0" borderId="0" xfId="118" applyNumberFormat="1" applyFont="1" applyFill="1" applyBorder="1" applyAlignment="1">
      <alignment vertical="center"/>
      <protection/>
    </xf>
    <xf numFmtId="178" fontId="13" fillId="0" borderId="0" xfId="118" applyNumberFormat="1" applyFont="1" applyFill="1" applyBorder="1" applyAlignment="1">
      <alignment vertical="center"/>
      <protection/>
    </xf>
    <xf numFmtId="178" fontId="30" fillId="0" borderId="0" xfId="118" applyNumberFormat="1" applyFont="1" applyFill="1" applyBorder="1" applyAlignment="1">
      <alignment vertical="center"/>
      <protection/>
    </xf>
    <xf numFmtId="189" fontId="13" fillId="0" borderId="0" xfId="118" applyNumberFormat="1" applyFont="1" applyFill="1" applyBorder="1" applyAlignment="1">
      <alignment vertical="center"/>
      <protection/>
    </xf>
    <xf numFmtId="193" fontId="66" fillId="0" borderId="0" xfId="118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28" xfId="116" applyNumberFormat="1" applyFont="1" applyFill="1" applyBorder="1" applyAlignment="1">
      <alignment horizontal="center" vertical="center"/>
      <protection/>
    </xf>
    <xf numFmtId="176" fontId="10" fillId="0" borderId="29" xfId="116" applyNumberFormat="1" applyFont="1" applyFill="1" applyBorder="1" applyAlignment="1">
      <alignment horizontal="center" vertical="center"/>
      <protection/>
    </xf>
    <xf numFmtId="176" fontId="10" fillId="0" borderId="30" xfId="116" applyNumberFormat="1" applyFont="1" applyFill="1" applyBorder="1" applyAlignment="1">
      <alignment horizontal="center" vertical="center"/>
      <protection/>
    </xf>
    <xf numFmtId="176" fontId="10" fillId="0" borderId="24" xfId="116" applyNumberFormat="1" applyFont="1" applyFill="1" applyBorder="1" applyAlignment="1">
      <alignment horizontal="center" vertical="center" wrapText="1"/>
      <protection/>
    </xf>
    <xf numFmtId="176" fontId="10" fillId="0" borderId="25" xfId="116" applyNumberFormat="1" applyFont="1" applyFill="1" applyBorder="1" applyAlignment="1">
      <alignment horizontal="center" vertical="center" wrapText="1"/>
      <protection/>
    </xf>
    <xf numFmtId="176" fontId="10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32" xfId="116" applyNumberFormat="1" applyFont="1" applyFill="1" applyBorder="1" applyAlignment="1">
      <alignment horizontal="center" vertical="center" wrapText="1"/>
      <protection/>
    </xf>
    <xf numFmtId="176" fontId="10" fillId="0" borderId="33" xfId="116" applyNumberFormat="1" applyFont="1" applyFill="1" applyBorder="1" applyAlignment="1">
      <alignment horizontal="center" vertical="center" wrapText="1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76" fontId="10" fillId="0" borderId="27" xfId="116" applyNumberFormat="1" applyFont="1" applyFill="1" applyBorder="1" applyAlignment="1" applyProtection="1">
      <alignment horizontal="center" vertical="center" wrapText="1"/>
      <protection/>
    </xf>
    <xf numFmtId="176" fontId="10" fillId="0" borderId="34" xfId="116" applyNumberFormat="1" applyFont="1" applyFill="1" applyBorder="1" applyAlignment="1" applyProtection="1">
      <alignment horizontal="center" vertical="center" wrapText="1"/>
      <protection/>
    </xf>
    <xf numFmtId="176" fontId="10" fillId="0" borderId="28" xfId="116" applyNumberFormat="1" applyFont="1" applyFill="1" applyBorder="1" applyAlignment="1" applyProtection="1">
      <alignment horizontal="center" vertical="center" wrapText="1"/>
      <protection/>
    </xf>
    <xf numFmtId="176" fontId="10" fillId="0" borderId="35" xfId="116" applyNumberFormat="1" applyFont="1" applyFill="1" applyBorder="1" applyAlignment="1" applyProtection="1">
      <alignment horizontal="center" vertical="center" wrapText="1"/>
      <protection/>
    </xf>
    <xf numFmtId="176" fontId="10" fillId="0" borderId="36" xfId="116" applyNumberFormat="1" applyFont="1" applyFill="1" applyBorder="1" applyAlignment="1" applyProtection="1">
      <alignment horizontal="center" vertical="center" wrapText="1"/>
      <protection/>
    </xf>
    <xf numFmtId="176" fontId="10" fillId="0" borderId="37" xfId="116" applyNumberFormat="1" applyFont="1" applyFill="1" applyBorder="1" applyAlignment="1" applyProtection="1">
      <alignment horizontal="center" vertical="center" wrapText="1"/>
      <protection/>
    </xf>
    <xf numFmtId="176" fontId="10" fillId="0" borderId="29" xfId="116" applyNumberFormat="1" applyFont="1" applyFill="1" applyBorder="1" applyAlignment="1" applyProtection="1">
      <alignment horizontal="center" vertical="center" wrapText="1"/>
      <protection/>
    </xf>
    <xf numFmtId="176" fontId="10" fillId="0" borderId="38" xfId="116" applyNumberFormat="1" applyFont="1" applyFill="1" applyBorder="1" applyAlignment="1" applyProtection="1">
      <alignment horizontal="center" vertical="center" wrapText="1"/>
      <protection/>
    </xf>
    <xf numFmtId="176" fontId="10" fillId="0" borderId="30" xfId="116" applyNumberFormat="1" applyFont="1" applyFill="1" applyBorder="1" applyAlignment="1" applyProtection="1">
      <alignment horizontal="center" vertical="center" wrapText="1"/>
      <protection/>
    </xf>
    <xf numFmtId="177" fontId="13" fillId="0" borderId="0" xfId="0" applyNumberFormat="1" applyFont="1" applyFill="1" applyAlignment="1">
      <alignment horizontal="center" vertical="center"/>
    </xf>
    <xf numFmtId="177" fontId="10" fillId="0" borderId="39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0" applyNumberFormat="1" applyFont="1" applyFill="1" applyBorder="1" applyAlignment="1" applyProtection="1">
      <alignment horizontal="center" vertical="center"/>
      <protection/>
    </xf>
    <xf numFmtId="186" fontId="10" fillId="0" borderId="40" xfId="116" applyNumberFormat="1" applyFont="1" applyFill="1" applyBorder="1" applyAlignment="1" applyProtection="1">
      <alignment horizontal="center" vertical="center" wrapText="1"/>
      <protection/>
    </xf>
    <xf numFmtId="186" fontId="10" fillId="0" borderId="41" xfId="116" applyNumberFormat="1" applyFont="1" applyFill="1" applyBorder="1" applyAlignment="1" applyProtection="1">
      <alignment horizontal="center" vertical="center" wrapText="1"/>
      <protection/>
    </xf>
    <xf numFmtId="186" fontId="10" fillId="0" borderId="42" xfId="116" applyNumberFormat="1" applyFont="1" applyFill="1" applyBorder="1" applyAlignment="1" applyProtection="1">
      <alignment horizontal="center" vertical="center" wrapText="1"/>
      <protection/>
    </xf>
    <xf numFmtId="186" fontId="11" fillId="0" borderId="31" xfId="116" applyNumberFormat="1" applyFont="1" applyFill="1" applyBorder="1" applyAlignment="1">
      <alignment horizontal="center" vertical="center" wrapText="1"/>
      <protection/>
    </xf>
    <xf numFmtId="186" fontId="11" fillId="0" borderId="32" xfId="116" applyNumberFormat="1" applyFont="1" applyFill="1" applyBorder="1" applyAlignment="1">
      <alignment horizontal="center" vertical="center"/>
      <protection/>
    </xf>
    <xf numFmtId="186" fontId="11" fillId="0" borderId="33" xfId="116" applyNumberFormat="1" applyFont="1" applyFill="1" applyBorder="1" applyAlignment="1">
      <alignment horizontal="center" vertical="center"/>
      <protection/>
    </xf>
    <xf numFmtId="176" fontId="10" fillId="0" borderId="34" xfId="116" applyNumberFormat="1" applyFont="1" applyFill="1" applyBorder="1" applyAlignment="1">
      <alignment horizontal="center" vertical="center" wrapText="1"/>
      <protection/>
    </xf>
    <xf numFmtId="176" fontId="10" fillId="0" borderId="43" xfId="116" applyNumberFormat="1" applyFont="1" applyFill="1" applyBorder="1" applyAlignment="1">
      <alignment horizontal="center" vertical="center" wrapText="1"/>
      <protection/>
    </xf>
    <xf numFmtId="176" fontId="10" fillId="0" borderId="29" xfId="116" applyNumberFormat="1" applyFont="1" applyFill="1" applyBorder="1" applyAlignment="1">
      <alignment horizontal="center" vertical="center" wrapText="1"/>
      <protection/>
    </xf>
    <xf numFmtId="176" fontId="10" fillId="0" borderId="38" xfId="116" applyNumberFormat="1" applyFont="1" applyFill="1" applyBorder="1" applyAlignment="1">
      <alignment horizontal="center" vertical="center" wrapText="1"/>
      <protection/>
    </xf>
    <xf numFmtId="176" fontId="10" fillId="0" borderId="44" xfId="116" applyNumberFormat="1" applyFont="1" applyFill="1" applyBorder="1" applyAlignment="1">
      <alignment horizontal="center" vertical="center" wrapText="1"/>
      <protection/>
    </xf>
    <xf numFmtId="176" fontId="12" fillId="0" borderId="24" xfId="116" applyNumberFormat="1" applyFont="1" applyFill="1" applyBorder="1" applyAlignment="1">
      <alignment horizontal="center" vertical="center" wrapText="1"/>
      <protection/>
    </xf>
    <xf numFmtId="176" fontId="12" fillId="0" borderId="25" xfId="116" applyNumberFormat="1" applyFont="1" applyFill="1" applyBorder="1" applyAlignment="1">
      <alignment horizontal="center" vertical="center" wrapText="1"/>
      <protection/>
    </xf>
    <xf numFmtId="176" fontId="12" fillId="0" borderId="26" xfId="116" applyNumberFormat="1" applyFont="1" applyFill="1" applyBorder="1" applyAlignment="1">
      <alignment horizontal="center" vertical="center" wrapText="1"/>
      <protection/>
    </xf>
    <xf numFmtId="176" fontId="11" fillId="0" borderId="45" xfId="116" applyNumberFormat="1" applyFont="1" applyFill="1" applyBorder="1" applyAlignment="1">
      <alignment horizontal="center" vertical="center" wrapText="1"/>
      <protection/>
    </xf>
    <xf numFmtId="176" fontId="11" fillId="0" borderId="46" xfId="116" applyNumberFormat="1" applyFont="1" applyFill="1" applyBorder="1" applyAlignment="1">
      <alignment horizontal="center" vertical="center" wrapText="1"/>
      <protection/>
    </xf>
    <xf numFmtId="176" fontId="11" fillId="0" borderId="47" xfId="116" applyNumberFormat="1" applyFont="1" applyFill="1" applyBorder="1" applyAlignment="1">
      <alignment horizontal="center" vertical="center" wrapText="1"/>
      <protection/>
    </xf>
    <xf numFmtId="176" fontId="12" fillId="0" borderId="48" xfId="116" applyNumberFormat="1" applyFont="1" applyFill="1" applyBorder="1" applyAlignment="1">
      <alignment horizontal="center" vertical="center" wrapText="1"/>
      <protection/>
    </xf>
    <xf numFmtId="176" fontId="12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49" xfId="116" applyNumberFormat="1" applyFont="1" applyFill="1" applyBorder="1" applyAlignment="1" applyProtection="1">
      <alignment horizontal="center" vertical="center" wrapText="1"/>
      <protection/>
    </xf>
    <xf numFmtId="0" fontId="32" fillId="0" borderId="3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0" fontId="32" fillId="0" borderId="3" xfId="0" applyFont="1" applyFill="1" applyBorder="1" applyAlignment="1">
      <alignment horizontal="center" vertical="center" wrapText="1"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0" fontId="16" fillId="0" borderId="3" xfId="0" applyFont="1" applyFill="1" applyBorder="1" applyAlignment="1">
      <alignment horizontal="center" vertical="center" wrapText="1"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0" fontId="32" fillId="0" borderId="3" xfId="0" applyFont="1" applyFill="1" applyBorder="1" applyAlignment="1">
      <alignment horizontal="center" vertical="center"/>
    </xf>
    <xf numFmtId="177" fontId="10" fillId="0" borderId="50" xfId="0" applyNumberFormat="1" applyFont="1" applyFill="1" applyBorder="1" applyAlignment="1" applyProtection="1">
      <alignment horizontal="center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31" xfId="116" applyNumberFormat="1" applyFont="1" applyFill="1" applyBorder="1" applyAlignment="1" applyProtection="1">
      <alignment horizontal="center" vertical="center"/>
      <protection/>
    </xf>
    <xf numFmtId="176" fontId="10" fillId="0" borderId="32" xfId="116" applyNumberFormat="1" applyFont="1" applyFill="1" applyBorder="1" applyAlignment="1" applyProtection="1">
      <alignment horizontal="center" vertical="center"/>
      <protection/>
    </xf>
    <xf numFmtId="176" fontId="10" fillId="0" borderId="33" xfId="116" applyNumberFormat="1" applyFont="1" applyFill="1" applyBorder="1" applyAlignment="1" applyProtection="1">
      <alignment horizontal="center" vertical="center"/>
      <protection/>
    </xf>
    <xf numFmtId="176" fontId="10" fillId="0" borderId="51" xfId="116" applyNumberFormat="1" applyFont="1" applyFill="1" applyBorder="1" applyAlignment="1">
      <alignment horizontal="center" vertical="center" wrapText="1"/>
      <protection/>
    </xf>
    <xf numFmtId="176" fontId="11" fillId="0" borderId="31" xfId="116" applyNumberFormat="1" applyFont="1" applyFill="1" applyBorder="1" applyAlignment="1">
      <alignment horizontal="center" vertical="center" wrapText="1"/>
      <protection/>
    </xf>
    <xf numFmtId="176" fontId="11" fillId="0" borderId="32" xfId="116" applyNumberFormat="1" applyFont="1" applyFill="1" applyBorder="1" applyAlignment="1">
      <alignment horizontal="center" vertical="center" wrapText="1"/>
      <protection/>
    </xf>
    <xf numFmtId="176" fontId="11" fillId="0" borderId="33" xfId="116" applyNumberFormat="1" applyFont="1" applyFill="1" applyBorder="1" applyAlignment="1">
      <alignment horizontal="center" vertical="center" wrapText="1"/>
      <protection/>
    </xf>
    <xf numFmtId="176" fontId="10" fillId="0" borderId="49" xfId="116" applyNumberFormat="1" applyFont="1" applyFill="1" applyBorder="1" applyAlignment="1">
      <alignment horizontal="center" vertical="center" wrapText="1"/>
      <protection/>
    </xf>
    <xf numFmtId="176" fontId="10" fillId="0" borderId="45" xfId="116" applyNumberFormat="1" applyFont="1" applyFill="1" applyBorder="1" applyAlignment="1">
      <alignment horizontal="center" vertical="center" wrapText="1"/>
      <protection/>
    </xf>
    <xf numFmtId="176" fontId="10" fillId="0" borderId="46" xfId="116" applyNumberFormat="1" applyFont="1" applyFill="1" applyBorder="1" applyAlignment="1">
      <alignment horizontal="center" vertical="center" wrapText="1"/>
      <protection/>
    </xf>
    <xf numFmtId="176" fontId="10" fillId="0" borderId="47" xfId="116" applyNumberFormat="1" applyFont="1" applyFill="1" applyBorder="1" applyAlignment="1">
      <alignment horizontal="center" vertical="center" wrapText="1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 wrapText="1"/>
      <protection/>
    </xf>
    <xf numFmtId="186" fontId="10" fillId="0" borderId="50" xfId="116" applyNumberFormat="1" applyFont="1" applyFill="1" applyBorder="1" applyAlignment="1" applyProtection="1">
      <alignment horizontal="center" vertical="center" wrapText="1"/>
      <protection/>
    </xf>
    <xf numFmtId="186" fontId="10" fillId="0" borderId="15" xfId="116" applyNumberFormat="1" applyFont="1" applyFill="1" applyBorder="1" applyAlignment="1" applyProtection="1">
      <alignment horizontal="center" vertical="center" wrapText="1"/>
      <protection/>
    </xf>
    <xf numFmtId="186" fontId="10" fillId="0" borderId="14" xfId="116" applyNumberFormat="1" applyFont="1" applyFill="1" applyBorder="1" applyAlignment="1" applyProtection="1">
      <alignment horizontal="center" vertical="center" wrapText="1"/>
      <protection/>
    </xf>
    <xf numFmtId="176" fontId="10" fillId="0" borderId="48" xfId="116" applyNumberFormat="1" applyFont="1" applyFill="1" applyBorder="1" applyAlignment="1">
      <alignment horizontal="center" vertical="center" wrapText="1"/>
      <protection/>
    </xf>
    <xf numFmtId="176" fontId="10" fillId="0" borderId="19" xfId="116" applyNumberFormat="1" applyFont="1" applyFill="1" applyBorder="1" applyAlignment="1">
      <alignment horizontal="center" vertical="center" wrapText="1"/>
      <protection/>
    </xf>
    <xf numFmtId="176" fontId="10" fillId="0" borderId="20" xfId="116" applyNumberFormat="1" applyFont="1" applyFill="1" applyBorder="1" applyAlignment="1">
      <alignment horizontal="center" vertical="center" wrapText="1"/>
      <protection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0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4" xfId="116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5表 H14" xfId="117"/>
    <cellStyle name="標準_第51表 H14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41"/>
  <sheetViews>
    <sheetView showGridLines="0" tabSelected="1" view="pageBreakPreview" zoomScaleSheetLayoutView="100" workbookViewId="0" topLeftCell="A1">
      <selection activeCell="A1" sqref="A1:L1"/>
    </sheetView>
  </sheetViews>
  <sheetFormatPr defaultColWidth="12.75" defaultRowHeight="13.5" customHeight="1"/>
  <cols>
    <col min="1" max="1" width="14.33203125" style="10" customWidth="1"/>
    <col min="2" max="21" width="7.25" style="10" customWidth="1"/>
    <col min="22" max="23" width="7.25" style="22" customWidth="1"/>
    <col min="24" max="24" width="7.25" style="10" customWidth="1"/>
    <col min="25" max="16384" width="12.75" style="10" customWidth="1"/>
  </cols>
  <sheetData>
    <row r="1" spans="1:16" ht="13.5" customHeight="1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N1" s="21"/>
      <c r="O1" s="21"/>
      <c r="P1" s="21"/>
    </row>
    <row r="2" spans="1:16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21"/>
      <c r="O2" s="21"/>
      <c r="P2" s="21"/>
    </row>
    <row r="3" spans="1:24" ht="13.5" customHeight="1">
      <c r="A3" s="16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0" t="s">
        <v>21</v>
      </c>
      <c r="N3" s="20"/>
      <c r="P3" s="19"/>
      <c r="Q3" s="19"/>
      <c r="V3" s="24"/>
      <c r="W3" s="25"/>
      <c r="X3" s="25" t="s">
        <v>42</v>
      </c>
    </row>
    <row r="4" spans="1:24" ht="13.5" customHeight="1">
      <c r="A4" s="105" t="s">
        <v>32</v>
      </c>
      <c r="B4" s="73" t="s">
        <v>0</v>
      </c>
      <c r="C4" s="76" t="s">
        <v>33</v>
      </c>
      <c r="D4" s="77"/>
      <c r="E4" s="77"/>
      <c r="F4" s="77"/>
      <c r="G4" s="77"/>
      <c r="H4" s="77"/>
      <c r="I4" s="78"/>
      <c r="J4" s="79" t="s">
        <v>13</v>
      </c>
      <c r="K4" s="82" t="s">
        <v>48</v>
      </c>
      <c r="L4" s="83"/>
      <c r="M4" s="79" t="s">
        <v>49</v>
      </c>
      <c r="N4" s="86" t="s">
        <v>14</v>
      </c>
      <c r="O4" s="86" t="s">
        <v>15</v>
      </c>
      <c r="P4" s="89" t="s">
        <v>27</v>
      </c>
      <c r="Q4" s="92" t="s">
        <v>45</v>
      </c>
      <c r="R4" s="95" t="s">
        <v>16</v>
      </c>
      <c r="S4" s="96"/>
      <c r="T4" s="96"/>
      <c r="U4" s="96"/>
      <c r="V4" s="97"/>
      <c r="W4" s="108" t="s">
        <v>4</v>
      </c>
      <c r="X4" s="111" t="s">
        <v>46</v>
      </c>
    </row>
    <row r="5" spans="1:24" ht="13.5" customHeight="1">
      <c r="A5" s="106"/>
      <c r="B5" s="74"/>
      <c r="C5" s="86" t="s">
        <v>3</v>
      </c>
      <c r="D5" s="82" t="s">
        <v>37</v>
      </c>
      <c r="E5" s="114"/>
      <c r="F5" s="115"/>
      <c r="G5" s="119" t="s">
        <v>52</v>
      </c>
      <c r="H5" s="86" t="s">
        <v>5</v>
      </c>
      <c r="I5" s="122" t="s">
        <v>43</v>
      </c>
      <c r="J5" s="80"/>
      <c r="K5" s="84"/>
      <c r="L5" s="85"/>
      <c r="M5" s="80"/>
      <c r="N5" s="87"/>
      <c r="O5" s="87"/>
      <c r="P5" s="90"/>
      <c r="Q5" s="93"/>
      <c r="R5" s="98"/>
      <c r="S5" s="99"/>
      <c r="T5" s="99"/>
      <c r="U5" s="99"/>
      <c r="V5" s="100"/>
      <c r="W5" s="109"/>
      <c r="X5" s="112"/>
    </row>
    <row r="6" spans="1:24" ht="13.5" customHeight="1">
      <c r="A6" s="106"/>
      <c r="B6" s="74"/>
      <c r="C6" s="87"/>
      <c r="D6" s="116"/>
      <c r="E6" s="117"/>
      <c r="F6" s="118"/>
      <c r="G6" s="120"/>
      <c r="H6" s="87"/>
      <c r="I6" s="123"/>
      <c r="J6" s="80"/>
      <c r="K6" s="125" t="s">
        <v>44</v>
      </c>
      <c r="L6" s="86" t="s">
        <v>6</v>
      </c>
      <c r="M6" s="80"/>
      <c r="N6" s="87"/>
      <c r="O6" s="87"/>
      <c r="P6" s="90"/>
      <c r="Q6" s="93"/>
      <c r="R6" s="101"/>
      <c r="S6" s="102"/>
      <c r="T6" s="102"/>
      <c r="U6" s="102"/>
      <c r="V6" s="103"/>
      <c r="W6" s="109"/>
      <c r="X6" s="112"/>
    </row>
    <row r="7" spans="1:24" ht="13.5" customHeight="1">
      <c r="A7" s="107"/>
      <c r="B7" s="75"/>
      <c r="C7" s="88"/>
      <c r="D7" s="6" t="s">
        <v>1</v>
      </c>
      <c r="E7" s="4" t="s">
        <v>2</v>
      </c>
      <c r="F7" s="6" t="s">
        <v>7</v>
      </c>
      <c r="G7" s="121"/>
      <c r="H7" s="88"/>
      <c r="I7" s="124"/>
      <c r="J7" s="81"/>
      <c r="K7" s="126"/>
      <c r="L7" s="88"/>
      <c r="M7" s="81"/>
      <c r="N7" s="88"/>
      <c r="O7" s="88"/>
      <c r="P7" s="91"/>
      <c r="Q7" s="94"/>
      <c r="R7" s="46" t="s">
        <v>3</v>
      </c>
      <c r="S7" s="1" t="s">
        <v>28</v>
      </c>
      <c r="T7" s="3" t="s">
        <v>29</v>
      </c>
      <c r="U7" s="1" t="s">
        <v>30</v>
      </c>
      <c r="V7" s="18" t="s">
        <v>31</v>
      </c>
      <c r="W7" s="110"/>
      <c r="X7" s="113"/>
    </row>
    <row r="8" spans="1:24" ht="13.5" customHeight="1">
      <c r="A8" s="5"/>
      <c r="B8" s="4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7"/>
      <c r="R8" s="17"/>
      <c r="S8" s="17"/>
      <c r="T8" s="17"/>
      <c r="U8" s="17"/>
      <c r="V8" s="40"/>
      <c r="W8" s="48"/>
      <c r="X8" s="23"/>
    </row>
    <row r="9" spans="1:24" ht="13.5" customHeight="1">
      <c r="A9" s="8" t="s">
        <v>26</v>
      </c>
      <c r="B9" s="49">
        <f>SUM(C9,J9,K9,L9,M9,N9,O9,P9)</f>
        <v>180</v>
      </c>
      <c r="C9" s="27">
        <f>SUM(D9:I9)</f>
        <v>180</v>
      </c>
      <c r="D9" s="28">
        <v>43</v>
      </c>
      <c r="E9" s="27">
        <v>0</v>
      </c>
      <c r="F9" s="27">
        <v>2</v>
      </c>
      <c r="G9" s="27">
        <v>135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5</v>
      </c>
      <c r="R9" s="27">
        <f>SUM(S9:V9)</f>
        <v>0</v>
      </c>
      <c r="S9" s="27">
        <v>0</v>
      </c>
      <c r="T9" s="27">
        <v>0</v>
      </c>
      <c r="U9" s="27">
        <v>0</v>
      </c>
      <c r="V9" s="27">
        <v>0</v>
      </c>
      <c r="W9" s="50">
        <f>C9/B9*100</f>
        <v>100</v>
      </c>
      <c r="X9" s="27">
        <f>(N9+R9)/B9*100</f>
        <v>0</v>
      </c>
    </row>
    <row r="10" spans="1:24" s="30" customFormat="1" ht="13.5" customHeight="1">
      <c r="A10" s="51" t="s">
        <v>41</v>
      </c>
      <c r="B10" s="52">
        <f>B12+B16</f>
        <v>174</v>
      </c>
      <c r="C10" s="29">
        <f aca="true" t="shared" si="0" ref="C10:V10">C12+C16</f>
        <v>173</v>
      </c>
      <c r="D10" s="29">
        <f t="shared" si="0"/>
        <v>37</v>
      </c>
      <c r="E10" s="29">
        <f t="shared" si="0"/>
        <v>0</v>
      </c>
      <c r="F10" s="29">
        <f t="shared" si="0"/>
        <v>2</v>
      </c>
      <c r="G10" s="29">
        <f t="shared" si="0"/>
        <v>133</v>
      </c>
      <c r="H10" s="29">
        <f t="shared" si="0"/>
        <v>1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1</v>
      </c>
      <c r="P10" s="29">
        <f t="shared" si="0"/>
        <v>0</v>
      </c>
      <c r="Q10" s="29">
        <f>Q12+Q16</f>
        <v>2</v>
      </c>
      <c r="R10" s="29">
        <f t="shared" si="0"/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59">
        <f t="shared" si="0"/>
        <v>0</v>
      </c>
      <c r="W10" s="53">
        <f>C10/B10*100</f>
        <v>99.42528735632183</v>
      </c>
      <c r="X10" s="59">
        <f>(N10+R10)/B10*100</f>
        <v>0</v>
      </c>
    </row>
    <row r="11" spans="1:24" s="32" customFormat="1" ht="13.5" customHeight="1">
      <c r="A11" s="2"/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1"/>
      <c r="W11" s="55"/>
      <c r="X11" s="41"/>
    </row>
    <row r="12" spans="1:24" s="32" customFormat="1" ht="13.5" customHeight="1">
      <c r="A12" s="60" t="s">
        <v>54</v>
      </c>
      <c r="B12" s="49">
        <f>SUM(B13:B14)</f>
        <v>138</v>
      </c>
      <c r="C12" s="28">
        <f>SUM(C13:C14)</f>
        <v>138</v>
      </c>
      <c r="D12" s="28">
        <f aca="true" t="shared" si="1" ref="D12:I12">SUM(D13:D14)</f>
        <v>3</v>
      </c>
      <c r="E12" s="28">
        <f t="shared" si="1"/>
        <v>0</v>
      </c>
      <c r="F12" s="28">
        <f t="shared" si="1"/>
        <v>2</v>
      </c>
      <c r="G12" s="28">
        <f t="shared" si="1"/>
        <v>133</v>
      </c>
      <c r="H12" s="28">
        <f t="shared" si="1"/>
        <v>0</v>
      </c>
      <c r="I12" s="28">
        <f t="shared" si="1"/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</v>
      </c>
      <c r="R12" s="28">
        <f>SUM(S12:V12)</f>
        <v>0</v>
      </c>
      <c r="S12" s="28">
        <v>0</v>
      </c>
      <c r="T12" s="28">
        <v>0</v>
      </c>
      <c r="U12" s="28">
        <v>0</v>
      </c>
      <c r="V12" s="28">
        <v>0</v>
      </c>
      <c r="W12" s="50">
        <f>C12/B12*100</f>
        <v>100</v>
      </c>
      <c r="X12" s="27">
        <f>(N12+R12)/B12*100</f>
        <v>0</v>
      </c>
    </row>
    <row r="13" spans="1:24" s="42" customFormat="1" ht="13.5" customHeight="1">
      <c r="A13" s="11" t="s">
        <v>24</v>
      </c>
      <c r="B13" s="56">
        <f>C13+J13+K13+L13+M13+N13+O13+P13+R13</f>
        <v>61</v>
      </c>
      <c r="C13" s="34">
        <f>SUM(D13:I13)</f>
        <v>61</v>
      </c>
      <c r="D13" s="34">
        <v>2</v>
      </c>
      <c r="E13" s="35">
        <v>0</v>
      </c>
      <c r="F13" s="35">
        <v>0</v>
      </c>
      <c r="G13" s="35">
        <v>59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f>SUM(S13:V13)</f>
        <v>0</v>
      </c>
      <c r="S13" s="35">
        <v>0</v>
      </c>
      <c r="T13" s="35">
        <v>0</v>
      </c>
      <c r="U13" s="35">
        <v>0</v>
      </c>
      <c r="V13" s="35">
        <v>0</v>
      </c>
      <c r="W13" s="61">
        <f>C13/B13*100</f>
        <v>100</v>
      </c>
      <c r="X13" s="35">
        <f>(N13+R13)/B13*100</f>
        <v>0</v>
      </c>
    </row>
    <row r="14" spans="1:24" s="36" customFormat="1" ht="13.5" customHeight="1">
      <c r="A14" s="11" t="s">
        <v>25</v>
      </c>
      <c r="B14" s="56">
        <f>C14+J14+K14+L14+M14+N14+O14+P14+R14</f>
        <v>77</v>
      </c>
      <c r="C14" s="34">
        <f>SUM(D14:I14)</f>
        <v>77</v>
      </c>
      <c r="D14" s="34">
        <v>1</v>
      </c>
      <c r="E14" s="35">
        <v>0</v>
      </c>
      <c r="F14" s="35">
        <v>2</v>
      </c>
      <c r="G14" s="35">
        <v>74</v>
      </c>
      <c r="H14" s="35">
        <v>0</v>
      </c>
      <c r="I14" s="35">
        <v>0</v>
      </c>
      <c r="J14" s="35">
        <f>J12-J13</f>
        <v>0</v>
      </c>
      <c r="K14" s="35">
        <f aca="true" t="shared" si="2" ref="K14:V14">K12-K13</f>
        <v>0</v>
      </c>
      <c r="L14" s="35">
        <f t="shared" si="2"/>
        <v>0</v>
      </c>
      <c r="M14" s="35">
        <f t="shared" si="2"/>
        <v>0</v>
      </c>
      <c r="N14" s="35">
        <f t="shared" si="2"/>
        <v>0</v>
      </c>
      <c r="O14" s="35">
        <f t="shared" si="2"/>
        <v>0</v>
      </c>
      <c r="P14" s="35">
        <f t="shared" si="2"/>
        <v>0</v>
      </c>
      <c r="Q14" s="35">
        <f>Q12-Q13</f>
        <v>1</v>
      </c>
      <c r="R14" s="35">
        <f t="shared" si="2"/>
        <v>0</v>
      </c>
      <c r="S14" s="35">
        <f t="shared" si="2"/>
        <v>0</v>
      </c>
      <c r="T14" s="35">
        <f t="shared" si="2"/>
        <v>0</v>
      </c>
      <c r="U14" s="35">
        <f t="shared" si="2"/>
        <v>0</v>
      </c>
      <c r="V14" s="35">
        <f t="shared" si="2"/>
        <v>0</v>
      </c>
      <c r="W14" s="61">
        <f>C14/B14*100</f>
        <v>100</v>
      </c>
      <c r="X14" s="35">
        <f>(N14+R14)/B14*100</f>
        <v>0</v>
      </c>
    </row>
    <row r="15" spans="1:24" ht="13.5" customHeight="1">
      <c r="A15" s="2"/>
      <c r="B15" s="57"/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43"/>
      <c r="W15" s="62"/>
      <c r="X15" s="62"/>
    </row>
    <row r="16" spans="1:24" ht="13.5" customHeight="1">
      <c r="A16" s="63" t="s">
        <v>55</v>
      </c>
      <c r="B16" s="49">
        <f>SUM(B17:B18)</f>
        <v>36</v>
      </c>
      <c r="C16" s="28">
        <f>SUM(C17:C18)</f>
        <v>35</v>
      </c>
      <c r="D16" s="28">
        <f aca="true" t="shared" si="3" ref="D16:I16">SUM(D17:D18)</f>
        <v>34</v>
      </c>
      <c r="E16" s="28">
        <f t="shared" si="3"/>
        <v>0</v>
      </c>
      <c r="F16" s="28">
        <f t="shared" si="3"/>
        <v>0</v>
      </c>
      <c r="G16" s="28">
        <f t="shared" si="3"/>
        <v>0</v>
      </c>
      <c r="H16" s="28">
        <f t="shared" si="3"/>
        <v>1</v>
      </c>
      <c r="I16" s="28">
        <f t="shared" si="3"/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1</v>
      </c>
      <c r="R16" s="28">
        <f>SUM(R17:R18)</f>
        <v>0</v>
      </c>
      <c r="S16" s="28">
        <v>0</v>
      </c>
      <c r="T16" s="28">
        <v>0</v>
      </c>
      <c r="U16" s="28">
        <v>0</v>
      </c>
      <c r="V16" s="28">
        <v>0</v>
      </c>
      <c r="W16" s="50">
        <f>C16/B16*100</f>
        <v>97.22222222222221</v>
      </c>
      <c r="X16" s="27">
        <f>(N16+R16)/B16*100</f>
        <v>0</v>
      </c>
    </row>
    <row r="17" spans="1:24" s="36" customFormat="1" ht="13.5" customHeight="1">
      <c r="A17" s="11" t="s">
        <v>24</v>
      </c>
      <c r="B17" s="56">
        <f>C17+J17+K17+L17+M17+N17+O17+P17+R17</f>
        <v>22</v>
      </c>
      <c r="C17" s="34">
        <f>SUM(D17:I17)</f>
        <v>21</v>
      </c>
      <c r="D17" s="34">
        <v>20</v>
      </c>
      <c r="E17" s="35">
        <v>0</v>
      </c>
      <c r="F17" s="35">
        <v>0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1</v>
      </c>
      <c r="P17" s="35">
        <v>0</v>
      </c>
      <c r="Q17" s="35">
        <v>1</v>
      </c>
      <c r="R17" s="35">
        <f>SUM(S17:V17)</f>
        <v>0</v>
      </c>
      <c r="S17" s="35">
        <v>0</v>
      </c>
      <c r="T17" s="35">
        <v>0</v>
      </c>
      <c r="U17" s="35">
        <v>0</v>
      </c>
      <c r="V17" s="35">
        <v>0</v>
      </c>
      <c r="W17" s="61">
        <f>C17/B17*100</f>
        <v>95.45454545454545</v>
      </c>
      <c r="X17" s="35">
        <f>(N17+R17)/B17*100</f>
        <v>0</v>
      </c>
    </row>
    <row r="18" spans="1:24" s="36" customFormat="1" ht="13.5" customHeight="1">
      <c r="A18" s="11" t="s">
        <v>25</v>
      </c>
      <c r="B18" s="56">
        <f>C18+J18+K18+L18+M18+N18+O18+P18+R18</f>
        <v>14</v>
      </c>
      <c r="C18" s="35">
        <f>SUM(D18:I18)</f>
        <v>14</v>
      </c>
      <c r="D18" s="34">
        <v>14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f aca="true" t="shared" si="4" ref="J18:P18">J16-J17</f>
        <v>0</v>
      </c>
      <c r="K18" s="35">
        <f t="shared" si="4"/>
        <v>0</v>
      </c>
      <c r="L18" s="35">
        <f t="shared" si="4"/>
        <v>0</v>
      </c>
      <c r="M18" s="35">
        <f t="shared" si="4"/>
        <v>0</v>
      </c>
      <c r="N18" s="35">
        <f t="shared" si="4"/>
        <v>0</v>
      </c>
      <c r="O18" s="35">
        <f t="shared" si="4"/>
        <v>0</v>
      </c>
      <c r="P18" s="35">
        <f t="shared" si="4"/>
        <v>0</v>
      </c>
      <c r="Q18" s="35">
        <f>Q16-Q17</f>
        <v>0</v>
      </c>
      <c r="R18" s="35">
        <f>SUM(S18:V18)</f>
        <v>0</v>
      </c>
      <c r="S18" s="35">
        <f>S16-S17</f>
        <v>0</v>
      </c>
      <c r="T18" s="35">
        <f>T16-T17</f>
        <v>0</v>
      </c>
      <c r="U18" s="35">
        <f>U16-U17</f>
        <v>0</v>
      </c>
      <c r="V18" s="35">
        <f>V16-V17</f>
        <v>0</v>
      </c>
      <c r="W18" s="61">
        <f>C18/B18*100</f>
        <v>100</v>
      </c>
      <c r="X18" s="35">
        <f>(N18+R18)/B18*100</f>
        <v>0</v>
      </c>
    </row>
    <row r="19" spans="1:24" ht="13.5" customHeight="1">
      <c r="A19" s="7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3" spans="1:16" ht="13.5" customHeight="1">
      <c r="A23" s="104" t="s">
        <v>40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N23" s="21"/>
      <c r="O23" s="21"/>
      <c r="P23" s="21"/>
    </row>
    <row r="24" spans="1:16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N24" s="21"/>
      <c r="O24" s="21"/>
      <c r="P24" s="21"/>
    </row>
    <row r="25" spans="1:23" ht="13.5" customHeight="1">
      <c r="A25" s="16" t="s">
        <v>12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0" t="s">
        <v>21</v>
      </c>
      <c r="N25" s="20"/>
      <c r="P25" s="19"/>
      <c r="Q25" s="19"/>
      <c r="V25" s="24"/>
      <c r="W25" s="25" t="s">
        <v>42</v>
      </c>
    </row>
    <row r="26" spans="1:23" ht="13.5" customHeight="1">
      <c r="A26" s="139" t="s">
        <v>34</v>
      </c>
      <c r="B26" s="142" t="s">
        <v>0</v>
      </c>
      <c r="C26" s="76" t="s">
        <v>17</v>
      </c>
      <c r="D26" s="77"/>
      <c r="E26" s="77"/>
      <c r="F26" s="77"/>
      <c r="G26" s="77"/>
      <c r="H26" s="77"/>
      <c r="I26" s="145"/>
      <c r="J26" s="146" t="s">
        <v>18</v>
      </c>
      <c r="K26" s="82" t="s">
        <v>48</v>
      </c>
      <c r="L26" s="83"/>
      <c r="M26" s="79" t="s">
        <v>49</v>
      </c>
      <c r="N26" s="149" t="s">
        <v>14</v>
      </c>
      <c r="O26" s="129"/>
      <c r="P26" s="150" t="s">
        <v>22</v>
      </c>
      <c r="Q26" s="150" t="s">
        <v>19</v>
      </c>
      <c r="R26" s="149" t="s">
        <v>35</v>
      </c>
      <c r="S26" s="127" t="s">
        <v>20</v>
      </c>
      <c r="T26" s="128"/>
      <c r="U26" s="129"/>
      <c r="V26" s="155" t="s">
        <v>10</v>
      </c>
      <c r="W26" s="111" t="s">
        <v>53</v>
      </c>
    </row>
    <row r="27" spans="1:23" ht="13.5" customHeight="1">
      <c r="A27" s="140"/>
      <c r="B27" s="143"/>
      <c r="C27" s="158" t="s">
        <v>3</v>
      </c>
      <c r="D27" s="150" t="s">
        <v>51</v>
      </c>
      <c r="E27" s="161" t="s">
        <v>50</v>
      </c>
      <c r="F27" s="122" t="s">
        <v>8</v>
      </c>
      <c r="G27" s="150" t="s">
        <v>47</v>
      </c>
      <c r="H27" s="150" t="s">
        <v>9</v>
      </c>
      <c r="I27" s="163" t="s">
        <v>23</v>
      </c>
      <c r="J27" s="147"/>
      <c r="K27" s="84"/>
      <c r="L27" s="85"/>
      <c r="M27" s="80"/>
      <c r="N27" s="130"/>
      <c r="O27" s="132"/>
      <c r="P27" s="151"/>
      <c r="Q27" s="151"/>
      <c r="R27" s="153"/>
      <c r="S27" s="130"/>
      <c r="T27" s="131"/>
      <c r="U27" s="132"/>
      <c r="V27" s="156"/>
      <c r="W27" s="112"/>
    </row>
    <row r="28" spans="1:23" ht="13.5" customHeight="1">
      <c r="A28" s="140"/>
      <c r="B28" s="143"/>
      <c r="C28" s="159"/>
      <c r="D28" s="151"/>
      <c r="E28" s="161"/>
      <c r="F28" s="123"/>
      <c r="G28" s="151"/>
      <c r="H28" s="151"/>
      <c r="I28" s="163"/>
      <c r="J28" s="147"/>
      <c r="K28" s="125" t="s">
        <v>44</v>
      </c>
      <c r="L28" s="86" t="s">
        <v>6</v>
      </c>
      <c r="M28" s="80"/>
      <c r="N28" s="133" t="s">
        <v>38</v>
      </c>
      <c r="O28" s="135" t="s">
        <v>36</v>
      </c>
      <c r="P28" s="151"/>
      <c r="Q28" s="151"/>
      <c r="R28" s="153"/>
      <c r="S28" s="137" t="s">
        <v>3</v>
      </c>
      <c r="T28" s="133" t="s">
        <v>38</v>
      </c>
      <c r="U28" s="135" t="s">
        <v>36</v>
      </c>
      <c r="V28" s="156"/>
      <c r="W28" s="112"/>
    </row>
    <row r="29" spans="1:23" ht="13.5" customHeight="1">
      <c r="A29" s="141"/>
      <c r="B29" s="144"/>
      <c r="C29" s="160"/>
      <c r="D29" s="152"/>
      <c r="E29" s="162"/>
      <c r="F29" s="124"/>
      <c r="G29" s="152"/>
      <c r="H29" s="152"/>
      <c r="I29" s="164"/>
      <c r="J29" s="148"/>
      <c r="K29" s="126"/>
      <c r="L29" s="88"/>
      <c r="M29" s="81"/>
      <c r="N29" s="134"/>
      <c r="O29" s="136"/>
      <c r="P29" s="152"/>
      <c r="Q29" s="152"/>
      <c r="R29" s="154"/>
      <c r="S29" s="138"/>
      <c r="T29" s="134"/>
      <c r="U29" s="136"/>
      <c r="V29" s="157"/>
      <c r="W29" s="113"/>
    </row>
    <row r="30" spans="1:23" ht="13.5" customHeight="1">
      <c r="A30" s="12"/>
      <c r="B30" s="1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7"/>
      <c r="T30" s="17"/>
      <c r="U30" s="17"/>
      <c r="V30" s="40"/>
      <c r="W30" s="48"/>
    </row>
    <row r="31" spans="1:23" ht="13.5" customHeight="1">
      <c r="A31" s="13" t="s">
        <v>26</v>
      </c>
      <c r="B31" s="28">
        <f>SUM(C31,J31,K31,L31,M31,N31,O31,P31,Q31,R31)</f>
        <v>165</v>
      </c>
      <c r="C31" s="27">
        <f>SUM(D31:I31)</f>
        <v>128</v>
      </c>
      <c r="D31" s="28">
        <v>127</v>
      </c>
      <c r="E31" s="27">
        <v>1</v>
      </c>
      <c r="F31" s="27">
        <v>0</v>
      </c>
      <c r="G31" s="27">
        <v>0</v>
      </c>
      <c r="H31" s="27">
        <v>0</v>
      </c>
      <c r="I31" s="27">
        <v>0</v>
      </c>
      <c r="J31" s="27">
        <v>4</v>
      </c>
      <c r="K31" s="27">
        <v>9</v>
      </c>
      <c r="L31" s="27">
        <v>20</v>
      </c>
      <c r="M31" s="27">
        <v>0</v>
      </c>
      <c r="N31" s="27">
        <v>3</v>
      </c>
      <c r="O31" s="27">
        <v>0</v>
      </c>
      <c r="P31" s="27">
        <v>0</v>
      </c>
      <c r="Q31" s="27">
        <v>1</v>
      </c>
      <c r="R31" s="27">
        <v>0</v>
      </c>
      <c r="S31" s="27">
        <f>SUM(T31:U31)</f>
        <v>0</v>
      </c>
      <c r="T31" s="27">
        <v>0</v>
      </c>
      <c r="U31" s="27">
        <v>0</v>
      </c>
      <c r="V31" s="62">
        <f>C31/B31*100</f>
        <v>77.57575757575758</v>
      </c>
      <c r="W31" s="71">
        <f>(N31+O31+S31)/B31*100</f>
        <v>1.8181818181818181</v>
      </c>
    </row>
    <row r="32" spans="1:23" s="30" customFormat="1" ht="13.5" customHeight="1">
      <c r="A32" s="64" t="s">
        <v>41</v>
      </c>
      <c r="B32" s="29">
        <f>B34+B38</f>
        <v>157</v>
      </c>
      <c r="C32" s="29">
        <f>C34+C38</f>
        <v>114</v>
      </c>
      <c r="D32" s="29">
        <f aca="true" t="shared" si="5" ref="D32:U32">D34+D38</f>
        <v>112</v>
      </c>
      <c r="E32" s="29">
        <f t="shared" si="5"/>
        <v>2</v>
      </c>
      <c r="F32" s="29">
        <f t="shared" si="5"/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12</v>
      </c>
      <c r="K32" s="29">
        <f t="shared" si="5"/>
        <v>6</v>
      </c>
      <c r="L32" s="29">
        <f t="shared" si="5"/>
        <v>17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8</v>
      </c>
      <c r="R32" s="29">
        <f t="shared" si="5"/>
        <v>0</v>
      </c>
      <c r="S32" s="29">
        <f t="shared" si="5"/>
        <v>0</v>
      </c>
      <c r="T32" s="29">
        <f t="shared" si="5"/>
        <v>0</v>
      </c>
      <c r="U32" s="29">
        <f t="shared" si="5"/>
        <v>0</v>
      </c>
      <c r="V32" s="53">
        <f>C32/B32*100</f>
        <v>72.61146496815286</v>
      </c>
      <c r="W32" s="72">
        <f>(N32+O32+S32)/B32*100</f>
        <v>0</v>
      </c>
    </row>
    <row r="33" spans="1:23" s="32" customFormat="1" ht="13.5" customHeight="1">
      <c r="A33" s="1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55"/>
      <c r="W33" s="65"/>
    </row>
    <row r="34" spans="1:23" s="32" customFormat="1" ht="13.5" customHeight="1">
      <c r="A34" s="66" t="s">
        <v>54</v>
      </c>
      <c r="B34" s="33">
        <f>SUM(B35:B36)</f>
        <v>124</v>
      </c>
      <c r="C34" s="33">
        <f aca="true" t="shared" si="6" ref="C34:L34">SUM(C35:C36)</f>
        <v>85</v>
      </c>
      <c r="D34" s="33">
        <f t="shared" si="6"/>
        <v>83</v>
      </c>
      <c r="E34" s="33">
        <f t="shared" si="6"/>
        <v>2</v>
      </c>
      <c r="F34" s="33">
        <f t="shared" si="6"/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  <c r="J34" s="33">
        <v>12</v>
      </c>
      <c r="K34" s="33">
        <f t="shared" si="6"/>
        <v>6</v>
      </c>
      <c r="L34" s="33">
        <f t="shared" si="6"/>
        <v>13</v>
      </c>
      <c r="M34" s="33">
        <v>0</v>
      </c>
      <c r="N34" s="33">
        <v>0</v>
      </c>
      <c r="O34" s="33">
        <v>0</v>
      </c>
      <c r="P34" s="33">
        <v>0</v>
      </c>
      <c r="Q34" s="33">
        <v>8</v>
      </c>
      <c r="R34" s="33">
        <v>0</v>
      </c>
      <c r="S34" s="33">
        <f>SUM(S35:S36)</f>
        <v>0</v>
      </c>
      <c r="T34" s="33">
        <v>0</v>
      </c>
      <c r="U34" s="33">
        <v>0</v>
      </c>
      <c r="V34" s="62">
        <f>C34/B34*100</f>
        <v>68.54838709677419</v>
      </c>
      <c r="W34" s="67">
        <f>(N34+O34+S34)/B34*100</f>
        <v>0</v>
      </c>
    </row>
    <row r="35" spans="1:23" s="42" customFormat="1" ht="13.5" customHeight="1">
      <c r="A35" s="15" t="s">
        <v>24</v>
      </c>
      <c r="B35" s="37">
        <f>C35+J35+K35+L35+M35+N35+O35+P35+Q35+R35+S35</f>
        <v>57</v>
      </c>
      <c r="C35" s="37">
        <f>SUM(D35:I35)</f>
        <v>37</v>
      </c>
      <c r="D35" s="37">
        <v>37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1</v>
      </c>
      <c r="K35" s="37">
        <v>3</v>
      </c>
      <c r="L35" s="37">
        <v>10</v>
      </c>
      <c r="M35" s="37">
        <v>0</v>
      </c>
      <c r="N35" s="37">
        <v>0</v>
      </c>
      <c r="O35" s="37">
        <v>0</v>
      </c>
      <c r="P35" s="37">
        <v>0</v>
      </c>
      <c r="Q35" s="37">
        <v>6</v>
      </c>
      <c r="R35" s="37">
        <v>0</v>
      </c>
      <c r="S35" s="37">
        <f>SUM(T35:U35)</f>
        <v>0</v>
      </c>
      <c r="T35" s="37">
        <v>0</v>
      </c>
      <c r="U35" s="37">
        <v>0</v>
      </c>
      <c r="V35" s="58">
        <f>C35/B35*100</f>
        <v>64.91228070175438</v>
      </c>
      <c r="W35" s="68">
        <f>(N35+O35+S35)/B35*100</f>
        <v>0</v>
      </c>
    </row>
    <row r="36" spans="1:23" s="36" customFormat="1" ht="13.5" customHeight="1">
      <c r="A36" s="15" t="s">
        <v>25</v>
      </c>
      <c r="B36" s="37">
        <f>C36+J36+K36+L36+M36+N36+O36+P36+Q36+R36+S36</f>
        <v>67</v>
      </c>
      <c r="C36" s="37">
        <f>SUM(D36:I36)</f>
        <v>48</v>
      </c>
      <c r="D36" s="37">
        <v>46</v>
      </c>
      <c r="E36" s="37">
        <v>2</v>
      </c>
      <c r="F36" s="37">
        <v>0</v>
      </c>
      <c r="G36" s="37">
        <v>0</v>
      </c>
      <c r="H36" s="37">
        <v>0</v>
      </c>
      <c r="I36" s="37">
        <v>0</v>
      </c>
      <c r="J36" s="37">
        <f>J34-J35</f>
        <v>11</v>
      </c>
      <c r="K36" s="37">
        <v>3</v>
      </c>
      <c r="L36" s="37">
        <v>3</v>
      </c>
      <c r="M36" s="37">
        <f aca="true" t="shared" si="7" ref="M36:R36">M34-M35</f>
        <v>0</v>
      </c>
      <c r="N36" s="37">
        <f t="shared" si="7"/>
        <v>0</v>
      </c>
      <c r="O36" s="37">
        <f t="shared" si="7"/>
        <v>0</v>
      </c>
      <c r="P36" s="37">
        <f t="shared" si="7"/>
        <v>0</v>
      </c>
      <c r="Q36" s="37">
        <v>2</v>
      </c>
      <c r="R36" s="37">
        <f t="shared" si="7"/>
        <v>0</v>
      </c>
      <c r="S36" s="37">
        <f>SUM(T36:U36)</f>
        <v>0</v>
      </c>
      <c r="T36" s="37">
        <f>T34-T35</f>
        <v>0</v>
      </c>
      <c r="U36" s="37">
        <f>U34-U35</f>
        <v>0</v>
      </c>
      <c r="V36" s="58">
        <f>C36/B36*100</f>
        <v>71.64179104477611</v>
      </c>
      <c r="W36" s="68">
        <f>(N36+O36+S36)/B36*100</f>
        <v>0</v>
      </c>
    </row>
    <row r="37" spans="1:23" ht="13.5" customHeight="1">
      <c r="A37" s="14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62"/>
      <c r="W37" s="62"/>
    </row>
    <row r="38" spans="1:23" ht="13.5" customHeight="1">
      <c r="A38" s="63" t="s">
        <v>55</v>
      </c>
      <c r="B38" s="33">
        <f aca="true" t="shared" si="8" ref="B38:I38">SUM(B39:B40)</f>
        <v>33</v>
      </c>
      <c r="C38" s="33">
        <f t="shared" si="8"/>
        <v>29</v>
      </c>
      <c r="D38" s="33">
        <f t="shared" si="8"/>
        <v>29</v>
      </c>
      <c r="E38" s="33">
        <f t="shared" si="8"/>
        <v>0</v>
      </c>
      <c r="F38" s="33">
        <f t="shared" si="8"/>
        <v>0</v>
      </c>
      <c r="G38" s="33">
        <f t="shared" si="8"/>
        <v>0</v>
      </c>
      <c r="H38" s="33">
        <f t="shared" si="8"/>
        <v>0</v>
      </c>
      <c r="I38" s="33">
        <f t="shared" si="8"/>
        <v>0</v>
      </c>
      <c r="J38" s="28">
        <v>0</v>
      </c>
      <c r="K38" s="28">
        <f>SUM(K39:K40)</f>
        <v>0</v>
      </c>
      <c r="L38" s="28">
        <f>SUM(L39:L40)</f>
        <v>4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7">
        <f>SUM(T38:U38)</f>
        <v>0</v>
      </c>
      <c r="T38" s="28">
        <v>0</v>
      </c>
      <c r="U38" s="28">
        <v>0</v>
      </c>
      <c r="V38" s="50">
        <f>C38/B38*100</f>
        <v>87.87878787878788</v>
      </c>
      <c r="W38" s="69">
        <f>(N38+O38+S38)/B38*100</f>
        <v>0</v>
      </c>
    </row>
    <row r="39" spans="1:23" s="36" customFormat="1" ht="13.5" customHeight="1">
      <c r="A39" s="15" t="s">
        <v>24</v>
      </c>
      <c r="B39" s="37">
        <f>C39+J39+K39+L39+M39+N39+O39+P39+Q39+R39+S39</f>
        <v>11</v>
      </c>
      <c r="C39" s="37">
        <f>SUM(D39:I39)</f>
        <v>9</v>
      </c>
      <c r="D39" s="34">
        <v>9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2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f>SUM(T39:U39)</f>
        <v>0</v>
      </c>
      <c r="T39" s="35">
        <v>0</v>
      </c>
      <c r="U39" s="35">
        <v>0</v>
      </c>
      <c r="V39" s="61">
        <f>C39/B39*100</f>
        <v>81.81818181818183</v>
      </c>
      <c r="W39" s="70">
        <f>(N39+O39+S39)/B39*100</f>
        <v>0</v>
      </c>
    </row>
    <row r="40" spans="1:23" s="36" customFormat="1" ht="13.5" customHeight="1">
      <c r="A40" s="15" t="s">
        <v>25</v>
      </c>
      <c r="B40" s="37">
        <f>C40+J40+K40+L40+M40+N40+O40+P40+Q40+R40+S40</f>
        <v>22</v>
      </c>
      <c r="C40" s="37">
        <f>SUM(D40:I40)</f>
        <v>20</v>
      </c>
      <c r="D40" s="37">
        <v>20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f>J38-J39</f>
        <v>0</v>
      </c>
      <c r="K40" s="37">
        <v>0</v>
      </c>
      <c r="L40" s="37">
        <v>2</v>
      </c>
      <c r="M40" s="37">
        <f>M38-M39</f>
        <v>0</v>
      </c>
      <c r="N40" s="37">
        <f aca="true" t="shared" si="9" ref="N40:U40">N38-N39</f>
        <v>0</v>
      </c>
      <c r="O40" s="37">
        <f t="shared" si="9"/>
        <v>0</v>
      </c>
      <c r="P40" s="37">
        <f t="shared" si="9"/>
        <v>0</v>
      </c>
      <c r="Q40" s="37">
        <f t="shared" si="9"/>
        <v>0</v>
      </c>
      <c r="R40" s="37">
        <f t="shared" si="9"/>
        <v>0</v>
      </c>
      <c r="S40" s="35">
        <f t="shared" si="9"/>
        <v>0</v>
      </c>
      <c r="T40" s="37">
        <f t="shared" si="9"/>
        <v>0</v>
      </c>
      <c r="U40" s="37">
        <f t="shared" si="9"/>
        <v>0</v>
      </c>
      <c r="V40" s="61">
        <f>C40/B40*100</f>
        <v>90.9090909090909</v>
      </c>
      <c r="W40" s="70">
        <f>(N40+O40+S40)/B40*100</f>
        <v>0</v>
      </c>
    </row>
    <row r="41" spans="1:23" ht="13.5" customHeight="1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39"/>
    </row>
  </sheetData>
  <sheetProtection/>
  <mergeCells count="49">
    <mergeCell ref="U28:U29"/>
    <mergeCell ref="V26:V29"/>
    <mergeCell ref="W26:W29"/>
    <mergeCell ref="C27:C29"/>
    <mergeCell ref="D27:D29"/>
    <mergeCell ref="E27:E29"/>
    <mergeCell ref="F27:F29"/>
    <mergeCell ref="G27:G29"/>
    <mergeCell ref="H27:H29"/>
    <mergeCell ref="I27:I29"/>
    <mergeCell ref="K28:K29"/>
    <mergeCell ref="M26:M29"/>
    <mergeCell ref="N26:O27"/>
    <mergeCell ref="P26:P29"/>
    <mergeCell ref="Q26:Q29"/>
    <mergeCell ref="R26:R29"/>
    <mergeCell ref="K26:L27"/>
    <mergeCell ref="L28:L29"/>
    <mergeCell ref="S26:U27"/>
    <mergeCell ref="N28:N29"/>
    <mergeCell ref="O28:O29"/>
    <mergeCell ref="S28:S29"/>
    <mergeCell ref="T28:T29"/>
    <mergeCell ref="A23:L23"/>
    <mergeCell ref="A26:A29"/>
    <mergeCell ref="B26:B29"/>
    <mergeCell ref="C26:I26"/>
    <mergeCell ref="J26:J29"/>
    <mergeCell ref="X4:X7"/>
    <mergeCell ref="C5:C7"/>
    <mergeCell ref="D5:F6"/>
    <mergeCell ref="G5:G7"/>
    <mergeCell ref="H5:H7"/>
    <mergeCell ref="I5:I7"/>
    <mergeCell ref="K6:K7"/>
    <mergeCell ref="L6:L7"/>
    <mergeCell ref="M4:M7"/>
    <mergeCell ref="P4:P7"/>
    <mergeCell ref="Q4:Q7"/>
    <mergeCell ref="R4:V6"/>
    <mergeCell ref="A1:L1"/>
    <mergeCell ref="A4:A7"/>
    <mergeCell ref="W4:W7"/>
    <mergeCell ref="B4:B7"/>
    <mergeCell ref="C4:I4"/>
    <mergeCell ref="J4:J7"/>
    <mergeCell ref="K4:L5"/>
    <mergeCell ref="N4:N7"/>
    <mergeCell ref="O4:O7"/>
  </mergeCells>
  <printOptions horizontalCentered="1"/>
  <pageMargins left="0.5905511811023623" right="0.5905511811023623" top="0.7874015748031497" bottom="0.3937007874015748" header="0.5118110236220472" footer="0.5118110236220472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2020-02-27T02:40:19Z</cp:lastPrinted>
  <dcterms:created xsi:type="dcterms:W3CDTF">2003-10-06T02:49:04Z</dcterms:created>
  <dcterms:modified xsi:type="dcterms:W3CDTF">2020-03-01T23:41:25Z</dcterms:modified>
  <cp:category/>
  <cp:version/>
  <cp:contentType/>
  <cp:contentStatus/>
</cp:coreProperties>
</file>