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96" activeTab="0"/>
  </bookViews>
  <sheets>
    <sheet name="第71・72・73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'第71・72・73表'!$A$1:$X$64</definedName>
    <definedName name="Print_Area_MI" localSheetId="0">'第71・72・73表'!$A$1:$P$7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<sst xmlns="http://schemas.openxmlformats.org/spreadsheetml/2006/main" count="175" uniqueCount="68">
  <si>
    <t>計</t>
  </si>
  <si>
    <t>全日制</t>
  </si>
  <si>
    <t>定時制</t>
  </si>
  <si>
    <t>計</t>
  </si>
  <si>
    <t>高等学校等進学率
（％）</t>
  </si>
  <si>
    <t>高等学校本科</t>
  </si>
  <si>
    <t>高等専門学校</t>
  </si>
  <si>
    <t>各種学校</t>
  </si>
  <si>
    <t>通信制</t>
  </si>
  <si>
    <t>大学
(学部）</t>
  </si>
  <si>
    <t>大学・短期大学の通信教育部</t>
  </si>
  <si>
    <t>大学・短期大学（別科）</t>
  </si>
  <si>
    <t>高等学校（専攻科）</t>
  </si>
  <si>
    <t>…</t>
  </si>
  <si>
    <t>（単位：人）</t>
  </si>
  <si>
    <t>大学等
進学率
（％）</t>
  </si>
  <si>
    <t>専修学校
（一般課程）等</t>
  </si>
  <si>
    <t>&lt;中等教育学校前期課程&gt;</t>
  </si>
  <si>
    <t>&lt;中等教育学校後期課程&gt;</t>
  </si>
  <si>
    <t>&lt;高等学校通信制&gt;</t>
  </si>
  <si>
    <t>Ｂ
専修学校
（高等課程）
進学者</t>
  </si>
  <si>
    <t>Ｄ
公共職業能力開発施設等入学者</t>
  </si>
  <si>
    <t>Ｅ
就職者</t>
  </si>
  <si>
    <t>Ｆ
左記以外の者</t>
  </si>
  <si>
    <t>Ｈ　左記ＡＢＣＤのうち
就職している者（再掲）</t>
  </si>
  <si>
    <t>左記Ａの
うち他県
への
進学者
（再掲）</t>
  </si>
  <si>
    <t>Ａ　大学等進学者</t>
  </si>
  <si>
    <t>Ｉ　左記ＡＢＣＤのうち
就職している者（再掲）</t>
  </si>
  <si>
    <t>Ｆ
一時的
な仕事
に就いた者</t>
  </si>
  <si>
    <t>Ｇ
左記
以外
の者</t>
  </si>
  <si>
    <t>Ａのうち</t>
  </si>
  <si>
    <t>Ｂのうち</t>
  </si>
  <si>
    <t>Ｃのうち</t>
  </si>
  <si>
    <t>Ｄのうち</t>
  </si>
  <si>
    <t>Ａ　高等学校等進学者</t>
  </si>
  <si>
    <t>（つづき）　</t>
  </si>
  <si>
    <t>（つづき）　</t>
  </si>
  <si>
    <t>短期        大学        (本科）</t>
  </si>
  <si>
    <t>Ｂ
専修学校（専門課程）        進学者</t>
  </si>
  <si>
    <t>Ｃ　専修学校　　　　　（一般課程）
等入学者</t>
  </si>
  <si>
    <t>特別支援学校高等部本科</t>
  </si>
  <si>
    <t>特別支援学校高等部（専攻科）</t>
  </si>
  <si>
    <r>
      <rPr>
        <b/>
        <sz val="8"/>
        <rFont val="書院細明朝体"/>
        <family val="1"/>
      </rPr>
      <t>中等教育</t>
    </r>
    <r>
      <rPr>
        <b/>
        <sz val="9"/>
        <rFont val="書院細明朝体"/>
        <family val="1"/>
      </rPr>
      <t xml:space="preserve">
</t>
    </r>
    <r>
      <rPr>
        <b/>
        <sz val="8"/>
        <rFont val="書院細明朝体"/>
        <family val="1"/>
      </rPr>
      <t>学校</t>
    </r>
    <r>
      <rPr>
        <b/>
        <sz val="9"/>
        <rFont val="書院細明朝体"/>
        <family val="1"/>
      </rPr>
      <t>（後期）本科
全日制</t>
    </r>
  </si>
  <si>
    <t>（泉区）</t>
  </si>
  <si>
    <t>…</t>
  </si>
  <si>
    <t>（宮城野区）</t>
  </si>
  <si>
    <t>卒業者に占める就職者の割合
（Ｅ+Ｈ）/総数
（％）</t>
  </si>
  <si>
    <t>正規の職員等</t>
  </si>
  <si>
    <t>正規の職員等でない者</t>
  </si>
  <si>
    <t>平成28年3月</t>
  </si>
  <si>
    <t>卒業者に占める就職者の割合
（Ｅ+I）/総数
（％）</t>
  </si>
  <si>
    <t>Ｂ
専修学校（専門課程）進学者</t>
  </si>
  <si>
    <t>短期
大学
(本科）</t>
  </si>
  <si>
    <t>Ｃ　専修学校
（一般課程）
等入学者</t>
  </si>
  <si>
    <t>第７１表　　　市　町　村　別　進　路　別　卒　業　者　数</t>
  </si>
  <si>
    <t>第７２表　　　市　町　村　別　進　路　別　卒　業　者　数</t>
  </si>
  <si>
    <t>第７３表　　　市　町　村　別　進　路　別　卒　業　者　数</t>
  </si>
  <si>
    <r>
      <t>公立</t>
    </r>
    <r>
      <rPr>
        <b/>
        <sz val="9"/>
        <rFont val="書院細明朝体"/>
        <family val="1"/>
      </rPr>
      <t>（名取市）</t>
    </r>
  </si>
  <si>
    <t>私　立</t>
  </si>
  <si>
    <t xml:space="preserve">男 </t>
  </si>
  <si>
    <t xml:space="preserve">女 </t>
  </si>
  <si>
    <r>
      <t>公立</t>
    </r>
    <r>
      <rPr>
        <b/>
        <sz val="9"/>
        <rFont val="書院細明朝体"/>
        <family val="1"/>
      </rPr>
      <t>（青葉区）</t>
    </r>
  </si>
  <si>
    <r>
      <t>私立</t>
    </r>
    <r>
      <rPr>
        <b/>
        <sz val="9"/>
        <rFont val="書院細明朝体"/>
        <family val="1"/>
      </rPr>
      <t>（宮城野区）</t>
    </r>
  </si>
  <si>
    <t>平成29年3月</t>
  </si>
  <si>
    <t>Ｇ
不詳・死亡の者</t>
  </si>
  <si>
    <t>Ｇ
不詳・死亡の者</t>
  </si>
  <si>
    <t>Ｈ
不詳・死亡の者</t>
  </si>
  <si>
    <t>区　分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</si>
</sst>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</numFmts>
  <fonts count="5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8"/>
      <name val="Terminal"/>
      <family val="0"/>
    </font>
    <font>
      <sz val="10"/>
      <name val="書院細明朝体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書院細明朝体"/>
      <family val="1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6" fontId="10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0" xfId="65" applyNumberFormat="1" applyFont="1" applyFill="1" applyBorder="1" applyAlignment="1" applyProtection="1">
      <alignment horizontal="right" vertical="center"/>
      <protection locked="0"/>
    </xf>
    <xf numFmtId="176" fontId="10" fillId="0" borderId="0" xfId="65" applyNumberFormat="1" applyFont="1" applyFill="1" applyBorder="1" applyAlignment="1" applyProtection="1">
      <alignment horizontal="center" vertical="center"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176" fontId="10" fillId="0" borderId="10" xfId="65" applyNumberFormat="1" applyFont="1" applyFill="1" applyBorder="1" applyAlignment="1">
      <alignment horizontal="center" vertical="center" wrapText="1"/>
      <protection/>
    </xf>
    <xf numFmtId="177" fontId="10" fillId="0" borderId="0" xfId="66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0" fillId="0" borderId="11" xfId="65" applyNumberFormat="1" applyFont="1" applyFill="1" applyBorder="1" applyAlignment="1">
      <alignment horizontal="center" vertical="center" wrapText="1"/>
      <protection/>
    </xf>
    <xf numFmtId="176" fontId="13" fillId="0" borderId="0" xfId="65" applyNumberFormat="1" applyFont="1" applyFill="1" applyBorder="1" applyAlignment="1">
      <alignment horizontal="center" vertical="center" wrapText="1"/>
      <protection/>
    </xf>
    <xf numFmtId="186" fontId="10" fillId="0" borderId="0" xfId="65" applyNumberFormat="1" applyFont="1" applyFill="1" applyBorder="1" applyAlignment="1" applyProtection="1">
      <alignment horizontal="center" vertical="center" wrapText="1"/>
      <protection/>
    </xf>
    <xf numFmtId="186" fontId="10" fillId="0" borderId="0" xfId="65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67" applyNumberFormat="1" applyFont="1" applyFill="1" applyBorder="1" applyAlignment="1">
      <alignment vertical="center"/>
      <protection/>
    </xf>
    <xf numFmtId="177" fontId="9" fillId="0" borderId="0" xfId="0" applyNumberFormat="1" applyFont="1" applyFill="1" applyAlignment="1">
      <alignment vertical="center"/>
    </xf>
    <xf numFmtId="177" fontId="10" fillId="0" borderId="0" xfId="67" applyNumberFormat="1" applyFont="1" applyFill="1" applyBorder="1" applyAlignment="1">
      <alignment vertical="center"/>
      <protection/>
    </xf>
    <xf numFmtId="177" fontId="10" fillId="0" borderId="0" xfId="67" applyNumberFormat="1" applyFont="1" applyFill="1" applyBorder="1" applyAlignment="1" applyProtection="1">
      <alignment horizontal="right"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177" fontId="10" fillId="0" borderId="11" xfId="0" applyNumberFormat="1" applyFont="1" applyFill="1" applyBorder="1" applyAlignment="1">
      <alignment vertical="center"/>
    </xf>
    <xf numFmtId="177" fontId="10" fillId="0" borderId="11" xfId="67" applyNumberFormat="1" applyFont="1" applyFill="1" applyBorder="1" applyAlignment="1">
      <alignment vertical="center"/>
      <protection/>
    </xf>
    <xf numFmtId="176" fontId="10" fillId="0" borderId="0" xfId="65" applyNumberFormat="1" applyFont="1" applyFill="1" applyBorder="1" applyAlignment="1">
      <alignment horizontal="right" vertical="center"/>
      <protection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177" fontId="9" fillId="0" borderId="0" xfId="67" applyNumberFormat="1" applyFont="1" applyFill="1" applyBorder="1" applyAlignment="1" applyProtection="1">
      <alignment vertical="center"/>
      <protection/>
    </xf>
    <xf numFmtId="0" fontId="10" fillId="0" borderId="0" xfId="67" applyNumberFormat="1" applyFont="1" applyFill="1" applyBorder="1" applyAlignment="1">
      <alignment vertical="center"/>
      <protection/>
    </xf>
    <xf numFmtId="186" fontId="10" fillId="0" borderId="0" xfId="67" applyNumberFormat="1" applyFont="1" applyFill="1" applyBorder="1" applyAlignment="1">
      <alignment vertical="center"/>
      <protection/>
    </xf>
    <xf numFmtId="189" fontId="9" fillId="0" borderId="0" xfId="67" applyNumberFormat="1" applyFont="1" applyFill="1" applyBorder="1" applyAlignment="1">
      <alignment vertical="center"/>
      <protection/>
    </xf>
    <xf numFmtId="176" fontId="10" fillId="0" borderId="12" xfId="65" applyNumberFormat="1" applyFont="1" applyFill="1" applyBorder="1" applyAlignment="1" applyProtection="1">
      <alignment horizontal="center" vertical="center"/>
      <protection/>
    </xf>
    <xf numFmtId="177" fontId="10" fillId="0" borderId="12" xfId="67" applyNumberFormat="1" applyFont="1" applyFill="1" applyBorder="1" applyAlignment="1" applyProtection="1">
      <alignment horizontal="right" vertical="center"/>
      <protection/>
    </xf>
    <xf numFmtId="186" fontId="10" fillId="0" borderId="0" xfId="67" applyNumberFormat="1" applyFont="1" applyFill="1" applyBorder="1" applyAlignment="1" applyProtection="1">
      <alignment horizontal="right" vertical="center"/>
      <protection/>
    </xf>
    <xf numFmtId="186" fontId="10" fillId="0" borderId="0" xfId="67" applyNumberFormat="1" applyFont="1" applyFill="1" applyBorder="1" applyAlignment="1" applyProtection="1">
      <alignment vertical="center"/>
      <protection/>
    </xf>
    <xf numFmtId="177" fontId="9" fillId="0" borderId="12" xfId="67" applyNumberFormat="1" applyFont="1" applyFill="1" applyBorder="1" applyAlignment="1">
      <alignment vertical="center"/>
      <protection/>
    </xf>
    <xf numFmtId="186" fontId="9" fillId="0" borderId="0" xfId="67" applyNumberFormat="1" applyFont="1" applyFill="1" applyBorder="1" applyAlignment="1">
      <alignment vertical="center"/>
      <protection/>
    </xf>
    <xf numFmtId="177" fontId="10" fillId="0" borderId="12" xfId="67" applyNumberFormat="1" applyFont="1" applyFill="1" applyBorder="1" applyAlignment="1">
      <alignment horizontal="right" vertical="center"/>
      <protection/>
    </xf>
    <xf numFmtId="177" fontId="10" fillId="0" borderId="13" xfId="0" applyNumberFormat="1" applyFont="1" applyFill="1" applyBorder="1" applyAlignment="1">
      <alignment vertical="center"/>
    </xf>
    <xf numFmtId="186" fontId="10" fillId="0" borderId="11" xfId="0" applyNumberFormat="1" applyFont="1" applyFill="1" applyBorder="1" applyAlignment="1">
      <alignment vertical="center"/>
    </xf>
    <xf numFmtId="177" fontId="10" fillId="0" borderId="13" xfId="67" applyNumberFormat="1" applyFont="1" applyFill="1" applyBorder="1" applyAlignment="1">
      <alignment horizontal="right" vertical="center"/>
      <protection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17" fillId="0" borderId="0" xfId="67" applyNumberFormat="1" applyFont="1" applyFill="1" applyBorder="1" applyAlignment="1" applyProtection="1">
      <alignment horizontal="right" vertical="center"/>
      <protection/>
    </xf>
    <xf numFmtId="177" fontId="17" fillId="0" borderId="0" xfId="67" applyNumberFormat="1" applyFont="1" applyFill="1" applyBorder="1" applyAlignment="1" applyProtection="1">
      <alignment vertical="center"/>
      <protection/>
    </xf>
    <xf numFmtId="177" fontId="54" fillId="0" borderId="0" xfId="67" applyNumberFormat="1" applyFont="1" applyFill="1" applyBorder="1" applyAlignment="1" applyProtection="1">
      <alignment vertical="center"/>
      <protection/>
    </xf>
    <xf numFmtId="186" fontId="17" fillId="0" borderId="0" xfId="67" applyNumberFormat="1" applyFont="1" applyFill="1" applyBorder="1" applyAlignment="1" applyProtection="1">
      <alignment horizontal="right" vertical="center"/>
      <protection/>
    </xf>
    <xf numFmtId="177" fontId="17" fillId="0" borderId="0" xfId="67" applyNumberFormat="1" applyFont="1" applyFill="1" applyBorder="1" applyAlignment="1">
      <alignment vertical="center"/>
      <protection/>
    </xf>
    <xf numFmtId="177" fontId="17" fillId="0" borderId="0" xfId="67" applyNumberFormat="1" applyFont="1" applyFill="1" applyBorder="1" applyAlignment="1">
      <alignment horizontal="right" vertical="center"/>
      <protection/>
    </xf>
    <xf numFmtId="186" fontId="17" fillId="0" borderId="0" xfId="67" applyNumberFormat="1" applyFont="1" applyFill="1" applyBorder="1" applyAlignment="1">
      <alignment horizontal="right" vertical="center"/>
      <protection/>
    </xf>
    <xf numFmtId="187" fontId="17" fillId="0" borderId="0" xfId="67" applyNumberFormat="1" applyFont="1" applyFill="1" applyBorder="1" applyAlignment="1" applyProtection="1">
      <alignment vertical="center"/>
      <protection/>
    </xf>
    <xf numFmtId="186" fontId="17" fillId="0" borderId="0" xfId="67" applyNumberFormat="1" applyFont="1" applyFill="1" applyBorder="1" applyAlignment="1">
      <alignment vertical="center"/>
      <protection/>
    </xf>
    <xf numFmtId="177" fontId="18" fillId="0" borderId="0" xfId="0" applyNumberFormat="1" applyFont="1" applyFill="1" applyAlignment="1">
      <alignment vertical="center"/>
    </xf>
    <xf numFmtId="177" fontId="18" fillId="0" borderId="0" xfId="67" applyNumberFormat="1" applyFont="1" applyFill="1" applyBorder="1" applyAlignment="1">
      <alignment vertical="center"/>
      <protection/>
    </xf>
    <xf numFmtId="186" fontId="55" fillId="0" borderId="0" xfId="67" applyNumberFormat="1" applyFont="1" applyFill="1" applyBorder="1" applyAlignment="1" applyProtection="1">
      <alignment horizontal="right" vertical="center"/>
      <protection/>
    </xf>
    <xf numFmtId="186" fontId="55" fillId="0" borderId="0" xfId="67" applyNumberFormat="1" applyFont="1" applyFill="1" applyBorder="1" applyAlignment="1">
      <alignment vertical="center"/>
      <protection/>
    </xf>
    <xf numFmtId="177" fontId="10" fillId="0" borderId="12" xfId="67" applyNumberFormat="1" applyFont="1" applyFill="1" applyBorder="1" applyAlignment="1">
      <alignment vertical="center"/>
      <protection/>
    </xf>
    <xf numFmtId="177" fontId="17" fillId="0" borderId="12" xfId="67" applyNumberFormat="1" applyFont="1" applyFill="1" applyBorder="1" applyAlignment="1" applyProtection="1">
      <alignment horizontal="right" vertical="center"/>
      <protection/>
    </xf>
    <xf numFmtId="177" fontId="10" fillId="0" borderId="0" xfId="67" applyNumberFormat="1" applyFont="1" applyFill="1" applyBorder="1" applyAlignment="1" applyProtection="1">
      <alignment horizontal="left" vertical="center"/>
      <protection/>
    </xf>
    <xf numFmtId="177" fontId="11" fillId="0" borderId="0" xfId="67" applyNumberFormat="1" applyFont="1" applyFill="1" applyBorder="1" applyAlignment="1" applyProtection="1">
      <alignment horizontal="right" vertical="center"/>
      <protection/>
    </xf>
    <xf numFmtId="177" fontId="10" fillId="0" borderId="0" xfId="67" applyNumberFormat="1" applyFont="1" applyFill="1" applyBorder="1" applyAlignment="1">
      <alignment horizontal="right" vertical="center"/>
      <protection/>
    </xf>
    <xf numFmtId="177" fontId="17" fillId="0" borderId="12" xfId="67" applyNumberFormat="1" applyFont="1" applyFill="1" applyBorder="1" applyAlignment="1">
      <alignment horizontal="right" vertical="center"/>
      <protection/>
    </xf>
    <xf numFmtId="186" fontId="10" fillId="0" borderId="0" xfId="67" applyNumberFormat="1" applyFont="1" applyFill="1" applyBorder="1" applyAlignment="1">
      <alignment horizontal="right" vertical="center"/>
      <protection/>
    </xf>
    <xf numFmtId="176" fontId="10" fillId="0" borderId="0" xfId="65" applyNumberFormat="1" applyFont="1" applyFill="1" applyBorder="1" applyAlignment="1" applyProtection="1">
      <alignment horizontal="right" vertical="center" shrinkToFit="1"/>
      <protection locked="0"/>
    </xf>
    <xf numFmtId="186" fontId="17" fillId="0" borderId="0" xfId="67" applyNumberFormat="1" applyFont="1" applyFill="1" applyBorder="1" applyAlignment="1" applyProtection="1">
      <alignment vertical="center"/>
      <protection/>
    </xf>
    <xf numFmtId="176" fontId="10" fillId="0" borderId="14" xfId="64" applyNumberFormat="1" applyFont="1" applyFill="1" applyBorder="1" applyAlignment="1" applyProtection="1">
      <alignment horizontal="center" vertical="center" shrinkToFit="1"/>
      <protection/>
    </xf>
    <xf numFmtId="189" fontId="10" fillId="0" borderId="0" xfId="67" applyNumberFormat="1" applyFont="1" applyFill="1" applyBorder="1" applyAlignment="1">
      <alignment vertical="center"/>
      <protection/>
    </xf>
    <xf numFmtId="177" fontId="18" fillId="0" borderId="12" xfId="67" applyNumberFormat="1" applyFont="1" applyFill="1" applyBorder="1" applyAlignment="1">
      <alignment vertical="center"/>
      <protection/>
    </xf>
    <xf numFmtId="189" fontId="17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6" fontId="10" fillId="0" borderId="15" xfId="65" applyNumberFormat="1" applyFont="1" applyFill="1" applyBorder="1" applyAlignment="1">
      <alignment horizontal="center" vertical="center" wrapText="1"/>
      <protection/>
    </xf>
    <xf numFmtId="176" fontId="10" fillId="0" borderId="12" xfId="65" applyNumberFormat="1" applyFont="1" applyFill="1" applyBorder="1" applyAlignment="1">
      <alignment horizontal="center" vertical="center" wrapText="1"/>
      <protection/>
    </xf>
    <xf numFmtId="176" fontId="10" fillId="0" borderId="13" xfId="65" applyNumberFormat="1" applyFont="1" applyFill="1" applyBorder="1" applyAlignment="1">
      <alignment horizontal="center" vertical="center" wrapText="1"/>
      <protection/>
    </xf>
    <xf numFmtId="176" fontId="10" fillId="0" borderId="16" xfId="65" applyNumberFormat="1" applyFont="1" applyFill="1" applyBorder="1" applyAlignment="1">
      <alignment horizontal="center" vertical="center" wrapText="1"/>
      <protection/>
    </xf>
    <xf numFmtId="176" fontId="10" fillId="0" borderId="17" xfId="65" applyNumberFormat="1" applyFont="1" applyFill="1" applyBorder="1" applyAlignment="1">
      <alignment horizontal="center" vertical="center" wrapText="1"/>
      <protection/>
    </xf>
    <xf numFmtId="176" fontId="10" fillId="0" borderId="18" xfId="65" applyNumberFormat="1" applyFont="1" applyFill="1" applyBorder="1" applyAlignment="1">
      <alignment horizontal="center" vertical="center" wrapText="1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0" fillId="0" borderId="11" xfId="65" applyNumberFormat="1" applyFont="1" applyFill="1" applyBorder="1" applyAlignment="1">
      <alignment horizontal="center" vertical="center" wrapText="1"/>
      <protection/>
    </xf>
    <xf numFmtId="176" fontId="10" fillId="0" borderId="19" xfId="65" applyNumberFormat="1" applyFont="1" applyFill="1" applyBorder="1" applyAlignment="1">
      <alignment horizontal="center" vertical="center" wrapText="1"/>
      <protection/>
    </xf>
    <xf numFmtId="176" fontId="10" fillId="0" borderId="20" xfId="65" applyNumberFormat="1" applyFont="1" applyFill="1" applyBorder="1" applyAlignment="1">
      <alignment horizontal="center" vertical="center" wrapText="1"/>
      <protection/>
    </xf>
    <xf numFmtId="176" fontId="10" fillId="0" borderId="21" xfId="65" applyNumberFormat="1" applyFont="1" applyFill="1" applyBorder="1" applyAlignment="1">
      <alignment horizontal="center" vertical="center" wrapText="1"/>
      <protection/>
    </xf>
    <xf numFmtId="176" fontId="10" fillId="0" borderId="22" xfId="65" applyNumberFormat="1" applyFont="1" applyFill="1" applyBorder="1" applyAlignment="1">
      <alignment horizontal="center" vertical="center" wrapText="1"/>
      <protection/>
    </xf>
    <xf numFmtId="176" fontId="10" fillId="0" borderId="23" xfId="65" applyNumberFormat="1" applyFont="1" applyFill="1" applyBorder="1" applyAlignment="1">
      <alignment horizontal="center" vertical="center" wrapText="1"/>
      <protection/>
    </xf>
    <xf numFmtId="176" fontId="10" fillId="0" borderId="24" xfId="65" applyNumberFormat="1" applyFont="1" applyFill="1" applyBorder="1" applyAlignment="1">
      <alignment horizontal="center" vertical="center" wrapText="1"/>
      <protection/>
    </xf>
    <xf numFmtId="176" fontId="10" fillId="0" borderId="25" xfId="65" applyNumberFormat="1" applyFont="1" applyFill="1" applyBorder="1" applyAlignment="1">
      <alignment horizontal="center" vertical="center" wrapText="1"/>
      <protection/>
    </xf>
    <xf numFmtId="176" fontId="10" fillId="0" borderId="26" xfId="65" applyNumberFormat="1" applyFont="1" applyFill="1" applyBorder="1" applyAlignment="1">
      <alignment horizontal="center" vertical="center" wrapText="1"/>
      <protection/>
    </xf>
    <xf numFmtId="176" fontId="10" fillId="0" borderId="27" xfId="65" applyNumberFormat="1" applyFont="1" applyFill="1" applyBorder="1" applyAlignment="1">
      <alignment horizontal="center" vertical="center" wrapText="1"/>
      <protection/>
    </xf>
    <xf numFmtId="176" fontId="10" fillId="0" borderId="28" xfId="65" applyNumberFormat="1" applyFont="1" applyFill="1" applyBorder="1" applyAlignment="1">
      <alignment horizontal="center" vertical="center" wrapText="1"/>
      <protection/>
    </xf>
    <xf numFmtId="176" fontId="10" fillId="0" borderId="29" xfId="65" applyNumberFormat="1" applyFont="1" applyFill="1" applyBorder="1" applyAlignment="1">
      <alignment horizontal="center" vertical="center" wrapText="1"/>
      <protection/>
    </xf>
    <xf numFmtId="176" fontId="10" fillId="0" borderId="30" xfId="65" applyNumberFormat="1" applyFont="1" applyFill="1" applyBorder="1" applyAlignment="1">
      <alignment horizontal="center" vertical="center"/>
      <protection/>
    </xf>
    <xf numFmtId="176" fontId="10" fillId="0" borderId="31" xfId="65" applyNumberFormat="1" applyFont="1" applyFill="1" applyBorder="1" applyAlignment="1">
      <alignment horizontal="center" vertical="center"/>
      <protection/>
    </xf>
    <xf numFmtId="176" fontId="10" fillId="0" borderId="32" xfId="65" applyNumberFormat="1" applyFont="1" applyFill="1" applyBorder="1" applyAlignment="1">
      <alignment horizontal="center" vertical="center"/>
      <protection/>
    </xf>
    <xf numFmtId="186" fontId="12" fillId="0" borderId="26" xfId="65" applyNumberFormat="1" applyFont="1" applyFill="1" applyBorder="1" applyAlignment="1">
      <alignment horizontal="center" vertical="center" wrapText="1"/>
      <protection/>
    </xf>
    <xf numFmtId="186" fontId="12" fillId="0" borderId="27" xfId="65" applyNumberFormat="1" applyFont="1" applyFill="1" applyBorder="1" applyAlignment="1">
      <alignment horizontal="center" vertical="center"/>
      <protection/>
    </xf>
    <xf numFmtId="186" fontId="12" fillId="0" borderId="28" xfId="65" applyNumberFormat="1" applyFont="1" applyFill="1" applyBorder="1" applyAlignment="1">
      <alignment horizontal="center" vertical="center"/>
      <protection/>
    </xf>
    <xf numFmtId="186" fontId="10" fillId="0" borderId="22" xfId="65" applyNumberFormat="1" applyFont="1" applyFill="1" applyBorder="1" applyAlignment="1" applyProtection="1">
      <alignment horizontal="center" vertical="center" wrapText="1"/>
      <protection/>
    </xf>
    <xf numFmtId="186" fontId="10" fillId="0" borderId="33" xfId="65" applyNumberFormat="1" applyFont="1" applyFill="1" applyBorder="1" applyAlignment="1" applyProtection="1">
      <alignment horizontal="center" vertical="center" wrapText="1"/>
      <protection/>
    </xf>
    <xf numFmtId="186" fontId="10" fillId="0" borderId="23" xfId="65" applyNumberFormat="1" applyFont="1" applyFill="1" applyBorder="1" applyAlignment="1" applyProtection="1">
      <alignment horizontal="center" vertical="center" wrapText="1"/>
      <protection/>
    </xf>
    <xf numFmtId="176" fontId="10" fillId="0" borderId="33" xfId="65" applyNumberFormat="1" applyFont="1" applyFill="1" applyBorder="1" applyAlignment="1">
      <alignment horizontal="center" vertical="center" wrapText="1"/>
      <protection/>
    </xf>
    <xf numFmtId="176" fontId="10" fillId="0" borderId="34" xfId="65" applyNumberFormat="1" applyFont="1" applyFill="1" applyBorder="1" applyAlignment="1" applyProtection="1">
      <alignment horizontal="center" vertical="center" wrapText="1"/>
      <protection/>
    </xf>
    <xf numFmtId="176" fontId="10" fillId="0" borderId="35" xfId="65" applyNumberFormat="1" applyFont="1" applyFill="1" applyBorder="1" applyAlignment="1" applyProtection="1">
      <alignment horizontal="center" vertical="center" wrapText="1"/>
      <protection/>
    </xf>
    <xf numFmtId="176" fontId="10" fillId="0" borderId="36" xfId="65" applyNumberFormat="1" applyFont="1" applyFill="1" applyBorder="1" applyAlignment="1" applyProtection="1">
      <alignment horizontal="center" vertical="center" wrapText="1"/>
      <protection/>
    </xf>
    <xf numFmtId="176" fontId="10" fillId="0" borderId="37" xfId="65" applyNumberFormat="1" applyFont="1" applyFill="1" applyBorder="1" applyAlignment="1" applyProtection="1">
      <alignment horizontal="center" vertical="center" wrapText="1"/>
      <protection/>
    </xf>
    <xf numFmtId="176" fontId="10" fillId="0" borderId="38" xfId="65" applyNumberFormat="1" applyFont="1" applyFill="1" applyBorder="1" applyAlignment="1" applyProtection="1">
      <alignment horizontal="center" vertical="center" wrapText="1"/>
      <protection/>
    </xf>
    <xf numFmtId="176" fontId="10" fillId="0" borderId="39" xfId="65" applyNumberFormat="1" applyFont="1" applyFill="1" applyBorder="1" applyAlignment="1" applyProtection="1">
      <alignment horizontal="center" vertical="center" wrapText="1"/>
      <protection/>
    </xf>
    <xf numFmtId="176" fontId="10" fillId="0" borderId="40" xfId="65" applyNumberFormat="1" applyFont="1" applyFill="1" applyBorder="1" applyAlignment="1" applyProtection="1">
      <alignment horizontal="center" vertical="center" wrapText="1"/>
      <protection/>
    </xf>
    <xf numFmtId="176" fontId="10" fillId="0" borderId="41" xfId="65" applyNumberFormat="1" applyFont="1" applyFill="1" applyBorder="1" applyAlignment="1" applyProtection="1">
      <alignment horizontal="center" vertical="center" wrapText="1"/>
      <protection/>
    </xf>
    <xf numFmtId="176" fontId="10" fillId="0" borderId="42" xfId="65" applyNumberFormat="1" applyFont="1" applyFill="1" applyBorder="1" applyAlignment="1" applyProtection="1">
      <alignment horizontal="center" vertical="center" wrapText="1"/>
      <protection/>
    </xf>
    <xf numFmtId="177" fontId="10" fillId="0" borderId="43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1" xfId="0" applyNumberFormat="1" applyFont="1" applyFill="1" applyBorder="1" applyAlignment="1" applyProtection="1">
      <alignment horizontal="center" vertical="center"/>
      <protection/>
    </xf>
    <xf numFmtId="176" fontId="10" fillId="0" borderId="14" xfId="65" applyNumberFormat="1" applyFont="1" applyFill="1" applyBorder="1" applyAlignment="1">
      <alignment horizontal="center" vertical="center" wrapText="1"/>
      <protection/>
    </xf>
    <xf numFmtId="176" fontId="10" fillId="0" borderId="44" xfId="65" applyNumberFormat="1" applyFont="1" applyFill="1" applyBorder="1" applyAlignment="1">
      <alignment horizontal="center" vertical="center" wrapText="1"/>
      <protection/>
    </xf>
    <xf numFmtId="176" fontId="10" fillId="0" borderId="45" xfId="65" applyNumberFormat="1" applyFont="1" applyFill="1" applyBorder="1" applyAlignment="1" applyProtection="1">
      <alignment horizontal="center" vertical="center"/>
      <protection/>
    </xf>
    <xf numFmtId="176" fontId="10" fillId="0" borderId="46" xfId="65" applyNumberFormat="1" applyFont="1" applyFill="1" applyBorder="1" applyAlignment="1" applyProtection="1">
      <alignment horizontal="center" vertical="center"/>
      <protection/>
    </xf>
    <xf numFmtId="176" fontId="10" fillId="0" borderId="25" xfId="65" applyNumberFormat="1" applyFont="1" applyFill="1" applyBorder="1" applyAlignment="1" applyProtection="1">
      <alignment horizontal="center" vertical="center"/>
      <protection/>
    </xf>
    <xf numFmtId="176" fontId="10" fillId="0" borderId="47" xfId="65" applyNumberFormat="1" applyFont="1" applyFill="1" applyBorder="1" applyAlignment="1">
      <alignment horizontal="center" vertical="center" wrapText="1"/>
      <protection/>
    </xf>
    <xf numFmtId="176" fontId="10" fillId="0" borderId="48" xfId="65" applyNumberFormat="1" applyFont="1" applyFill="1" applyBorder="1" applyAlignment="1">
      <alignment horizontal="center" vertical="center" wrapText="1"/>
      <protection/>
    </xf>
    <xf numFmtId="176" fontId="10" fillId="0" borderId="49" xfId="65" applyNumberFormat="1" applyFont="1" applyFill="1" applyBorder="1" applyAlignment="1">
      <alignment horizontal="center" vertical="center" wrapText="1"/>
      <protection/>
    </xf>
    <xf numFmtId="176" fontId="10" fillId="0" borderId="46" xfId="65" applyNumberFormat="1" applyFont="1" applyFill="1" applyBorder="1" applyAlignment="1">
      <alignment horizontal="center" vertical="center" wrapText="1"/>
      <protection/>
    </xf>
    <xf numFmtId="176" fontId="10" fillId="0" borderId="35" xfId="65" applyNumberFormat="1" applyFont="1" applyFill="1" applyBorder="1" applyAlignment="1">
      <alignment horizontal="center" vertical="center" wrapText="1"/>
      <protection/>
    </xf>
    <xf numFmtId="176" fontId="10" fillId="0" borderId="36" xfId="65" applyNumberFormat="1" applyFont="1" applyFill="1" applyBorder="1" applyAlignment="1">
      <alignment horizontal="center" vertical="center" wrapText="1"/>
      <protection/>
    </xf>
    <xf numFmtId="176" fontId="10" fillId="0" borderId="31" xfId="65" applyNumberFormat="1" applyFont="1" applyFill="1" applyBorder="1" applyAlignment="1">
      <alignment horizontal="center" vertical="center" wrapText="1"/>
      <protection/>
    </xf>
    <xf numFmtId="176" fontId="10" fillId="0" borderId="41" xfId="65" applyNumberFormat="1" applyFont="1" applyFill="1" applyBorder="1" applyAlignment="1">
      <alignment horizontal="center" vertical="center" wrapText="1"/>
      <protection/>
    </xf>
    <xf numFmtId="176" fontId="10" fillId="0" borderId="42" xfId="65" applyNumberFormat="1" applyFont="1" applyFill="1" applyBorder="1" applyAlignment="1">
      <alignment horizontal="center" vertical="center" wrapText="1"/>
      <protection/>
    </xf>
    <xf numFmtId="176" fontId="10" fillId="0" borderId="22" xfId="65" applyNumberFormat="1" applyFont="1" applyFill="1" applyBorder="1" applyAlignment="1" applyProtection="1">
      <alignment horizontal="center" vertical="center" wrapText="1"/>
      <protection/>
    </xf>
    <xf numFmtId="176" fontId="10" fillId="0" borderId="33" xfId="65" applyNumberFormat="1" applyFont="1" applyFill="1" applyBorder="1" applyAlignment="1" applyProtection="1">
      <alignment horizontal="center" vertical="center" wrapText="1"/>
      <protection/>
    </xf>
    <xf numFmtId="176" fontId="10" fillId="0" borderId="23" xfId="65" applyNumberFormat="1" applyFont="1" applyFill="1" applyBorder="1" applyAlignment="1" applyProtection="1">
      <alignment horizontal="center" vertical="center" wrapText="1"/>
      <protection/>
    </xf>
    <xf numFmtId="176" fontId="11" fillId="0" borderId="22" xfId="65" applyNumberFormat="1" applyFont="1" applyFill="1" applyBorder="1" applyAlignment="1">
      <alignment horizontal="center" vertical="center" wrapText="1"/>
      <protection/>
    </xf>
    <xf numFmtId="176" fontId="11" fillId="0" borderId="33" xfId="65" applyNumberFormat="1" applyFont="1" applyFill="1" applyBorder="1" applyAlignment="1">
      <alignment horizontal="center" vertical="center" wrapText="1"/>
      <protection/>
    </xf>
    <xf numFmtId="176" fontId="11" fillId="0" borderId="23" xfId="65" applyNumberFormat="1" applyFont="1" applyFill="1" applyBorder="1" applyAlignment="1">
      <alignment horizontal="center" vertical="center" wrapText="1"/>
      <protection/>
    </xf>
    <xf numFmtId="186" fontId="10" fillId="0" borderId="16" xfId="65" applyNumberFormat="1" applyFont="1" applyFill="1" applyBorder="1" applyAlignment="1" applyProtection="1">
      <alignment horizontal="center" vertical="center" wrapText="1"/>
      <protection/>
    </xf>
    <xf numFmtId="186" fontId="10" fillId="0" borderId="17" xfId="65" applyNumberFormat="1" applyFont="1" applyFill="1" applyBorder="1" applyAlignment="1" applyProtection="1">
      <alignment horizontal="center" vertical="center" wrapText="1"/>
      <protection/>
    </xf>
    <xf numFmtId="186" fontId="10" fillId="0" borderId="18" xfId="65" applyNumberFormat="1" applyFont="1" applyFill="1" applyBorder="1" applyAlignment="1" applyProtection="1">
      <alignment horizontal="center" vertical="center" wrapText="1"/>
      <protection/>
    </xf>
    <xf numFmtId="176" fontId="10" fillId="0" borderId="50" xfId="65" applyNumberFormat="1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10" fillId="0" borderId="53" xfId="65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176" fontId="10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12" fillId="0" borderId="10" xfId="65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176" fontId="10" fillId="0" borderId="54" xfId="65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5表 H14" xfId="66"/>
    <cellStyle name="標準_第51表 H14" xfId="67"/>
    <cellStyle name="Followed Hyperlink" xfId="68"/>
    <cellStyle name="良い" xfId="69"/>
  </cellStyles>
  <dxfs count="6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C64"/>
  <sheetViews>
    <sheetView showGridLines="0" tabSelected="1" zoomScaleSheetLayoutView="100" workbookViewId="0" topLeftCell="A1">
      <selection activeCell="A1" sqref="A1:L1"/>
    </sheetView>
  </sheetViews>
  <sheetFormatPr defaultColWidth="12.75" defaultRowHeight="15" customHeight="1"/>
  <cols>
    <col min="1" max="1" width="11.08203125" style="7" customWidth="1"/>
    <col min="2" max="10" width="6.58203125" style="7" customWidth="1"/>
    <col min="11" max="11" width="7.58203125" style="7" customWidth="1"/>
    <col min="12" max="12" width="6.75" style="7" customWidth="1"/>
    <col min="13" max="21" width="6.58203125" style="7" customWidth="1"/>
    <col min="22" max="22" width="6.83203125" style="11" customWidth="1"/>
    <col min="23" max="23" width="6.58203125" style="11" customWidth="1"/>
    <col min="24" max="24" width="6.58203125" style="7" customWidth="1"/>
    <col min="25" max="16384" width="12.75" style="7" customWidth="1"/>
  </cols>
  <sheetData>
    <row r="1" spans="1:16" ht="15" customHeight="1">
      <c r="A1" s="153" t="s">
        <v>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N1" s="10"/>
      <c r="O1" s="10"/>
      <c r="P1" s="10"/>
    </row>
    <row r="2" spans="1:24" ht="15" customHeight="1">
      <c r="A2" s="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" t="s">
        <v>35</v>
      </c>
      <c r="N2" s="6"/>
      <c r="P2" s="12"/>
      <c r="Q2" s="12"/>
      <c r="V2" s="13"/>
      <c r="W2" s="14" t="s">
        <v>14</v>
      </c>
      <c r="X2" s="9"/>
    </row>
    <row r="3" spans="1:24" ht="17.25" customHeight="1">
      <c r="A3" s="113" t="s">
        <v>67</v>
      </c>
      <c r="B3" s="118" t="s">
        <v>0</v>
      </c>
      <c r="C3" s="121" t="s">
        <v>26</v>
      </c>
      <c r="D3" s="122"/>
      <c r="E3" s="122"/>
      <c r="F3" s="122"/>
      <c r="G3" s="122"/>
      <c r="H3" s="122"/>
      <c r="I3" s="123"/>
      <c r="J3" s="90" t="s">
        <v>51</v>
      </c>
      <c r="K3" s="93" t="s">
        <v>53</v>
      </c>
      <c r="L3" s="94"/>
      <c r="M3" s="90" t="s">
        <v>21</v>
      </c>
      <c r="N3" s="86" t="s">
        <v>22</v>
      </c>
      <c r="O3" s="86" t="s">
        <v>23</v>
      </c>
      <c r="P3" s="83" t="s">
        <v>64</v>
      </c>
      <c r="Q3" s="104" t="s">
        <v>24</v>
      </c>
      <c r="R3" s="105"/>
      <c r="S3" s="105"/>
      <c r="T3" s="105"/>
      <c r="U3" s="106"/>
      <c r="V3" s="100" t="s">
        <v>15</v>
      </c>
      <c r="W3" s="97" t="s">
        <v>46</v>
      </c>
      <c r="X3" s="9"/>
    </row>
    <row r="4" spans="1:24" ht="18" customHeight="1">
      <c r="A4" s="114"/>
      <c r="B4" s="119"/>
      <c r="C4" s="88" t="s">
        <v>3</v>
      </c>
      <c r="D4" s="78" t="s">
        <v>9</v>
      </c>
      <c r="E4" s="81" t="s">
        <v>52</v>
      </c>
      <c r="F4" s="78" t="s">
        <v>10</v>
      </c>
      <c r="G4" s="78" t="s">
        <v>11</v>
      </c>
      <c r="H4" s="78" t="s">
        <v>12</v>
      </c>
      <c r="I4" s="116" t="s">
        <v>41</v>
      </c>
      <c r="J4" s="91"/>
      <c r="K4" s="95"/>
      <c r="L4" s="96"/>
      <c r="M4" s="91"/>
      <c r="N4" s="103"/>
      <c r="O4" s="103"/>
      <c r="P4" s="84"/>
      <c r="Q4" s="107"/>
      <c r="R4" s="108"/>
      <c r="S4" s="108"/>
      <c r="T4" s="108"/>
      <c r="U4" s="109"/>
      <c r="V4" s="101"/>
      <c r="W4" s="98"/>
      <c r="X4" s="9"/>
    </row>
    <row r="5" spans="1:29" ht="18" customHeight="1">
      <c r="A5" s="114"/>
      <c r="B5" s="119"/>
      <c r="C5" s="124"/>
      <c r="D5" s="79"/>
      <c r="E5" s="81"/>
      <c r="F5" s="79"/>
      <c r="G5" s="79"/>
      <c r="H5" s="79"/>
      <c r="I5" s="116"/>
      <c r="J5" s="91"/>
      <c r="K5" s="88" t="s">
        <v>16</v>
      </c>
      <c r="L5" s="86" t="s">
        <v>7</v>
      </c>
      <c r="M5" s="91"/>
      <c r="N5" s="103"/>
      <c r="O5" s="103"/>
      <c r="P5" s="84"/>
      <c r="Q5" s="110"/>
      <c r="R5" s="111"/>
      <c r="S5" s="111"/>
      <c r="T5" s="111"/>
      <c r="U5" s="112"/>
      <c r="V5" s="101"/>
      <c r="W5" s="98"/>
      <c r="X5" s="9"/>
      <c r="Y5" s="9"/>
      <c r="Z5" s="9"/>
      <c r="AA5" s="9"/>
      <c r="AB5" s="9"/>
      <c r="AC5" s="9"/>
    </row>
    <row r="6" spans="1:29" ht="19.5" customHeight="1">
      <c r="A6" s="115"/>
      <c r="B6" s="120"/>
      <c r="C6" s="89"/>
      <c r="D6" s="80"/>
      <c r="E6" s="82"/>
      <c r="F6" s="80"/>
      <c r="G6" s="80"/>
      <c r="H6" s="80"/>
      <c r="I6" s="117"/>
      <c r="J6" s="92"/>
      <c r="K6" s="89"/>
      <c r="L6" s="87"/>
      <c r="M6" s="92"/>
      <c r="N6" s="87"/>
      <c r="O6" s="87"/>
      <c r="P6" s="85"/>
      <c r="Q6" s="4" t="s">
        <v>3</v>
      </c>
      <c r="R6" s="1" t="s">
        <v>30</v>
      </c>
      <c r="S6" s="4" t="s">
        <v>31</v>
      </c>
      <c r="T6" s="1" t="s">
        <v>32</v>
      </c>
      <c r="U6" s="4" t="s">
        <v>33</v>
      </c>
      <c r="V6" s="102"/>
      <c r="W6" s="99"/>
      <c r="X6" s="9"/>
      <c r="Y6" s="9"/>
      <c r="Z6" s="9"/>
      <c r="AA6" s="9"/>
      <c r="AB6" s="9"/>
      <c r="AC6" s="9"/>
    </row>
    <row r="7" spans="1:29" ht="9" customHeight="1">
      <c r="A7" s="15"/>
      <c r="B7" s="35"/>
      <c r="C7" s="16"/>
      <c r="D7" s="16"/>
      <c r="E7" s="16"/>
      <c r="F7" s="16"/>
      <c r="G7" s="16"/>
      <c r="H7" s="16"/>
      <c r="I7" s="16"/>
      <c r="J7" s="18"/>
      <c r="K7" s="18"/>
      <c r="L7" s="18"/>
      <c r="M7" s="18"/>
      <c r="N7" s="16"/>
      <c r="O7" s="16"/>
      <c r="P7" s="16"/>
      <c r="Q7" s="3"/>
      <c r="R7" s="3"/>
      <c r="S7" s="3"/>
      <c r="T7" s="3"/>
      <c r="U7" s="3"/>
      <c r="V7" s="19"/>
      <c r="W7" s="20"/>
      <c r="X7" s="9"/>
      <c r="Y7" s="9"/>
      <c r="Z7" s="9"/>
      <c r="AA7" s="9"/>
      <c r="AB7" s="9"/>
      <c r="AC7" s="9"/>
    </row>
    <row r="8" spans="1:29" ht="15" customHeight="1">
      <c r="A8" s="30" t="s">
        <v>49</v>
      </c>
      <c r="B8" s="36">
        <v>288</v>
      </c>
      <c r="C8" s="26">
        <v>37</v>
      </c>
      <c r="D8" s="25">
        <v>25</v>
      </c>
      <c r="E8" s="26">
        <v>7</v>
      </c>
      <c r="F8" s="26">
        <v>5</v>
      </c>
      <c r="G8" s="26">
        <v>0</v>
      </c>
      <c r="H8" s="26">
        <v>0</v>
      </c>
      <c r="I8" s="26">
        <v>0</v>
      </c>
      <c r="J8" s="26">
        <v>19</v>
      </c>
      <c r="K8" s="26">
        <v>0</v>
      </c>
      <c r="L8" s="26">
        <v>18</v>
      </c>
      <c r="M8" s="26">
        <v>0</v>
      </c>
      <c r="N8" s="26">
        <v>32</v>
      </c>
      <c r="O8" s="26">
        <v>182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37">
        <v>12.8</v>
      </c>
      <c r="W8" s="38">
        <v>11.1</v>
      </c>
      <c r="X8" s="26"/>
      <c r="Y8" s="26"/>
      <c r="Z8" s="26"/>
      <c r="AA8" s="26"/>
      <c r="AB8" s="9"/>
      <c r="AC8" s="9"/>
    </row>
    <row r="9" spans="1:29" s="23" customFormat="1" ht="15" customHeight="1">
      <c r="A9" s="29" t="s">
        <v>63</v>
      </c>
      <c r="B9" s="39">
        <f>B11+B15</f>
        <v>342</v>
      </c>
      <c r="C9" s="22">
        <f>C11+C15</f>
        <v>40</v>
      </c>
      <c r="D9" s="22">
        <f>D11+D15</f>
        <v>32</v>
      </c>
      <c r="E9" s="22">
        <f aca="true" t="shared" si="0" ref="E9:U9">E11+E15</f>
        <v>2</v>
      </c>
      <c r="F9" s="22">
        <f t="shared" si="0"/>
        <v>6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23</v>
      </c>
      <c r="K9" s="22">
        <f t="shared" si="0"/>
        <v>0</v>
      </c>
      <c r="L9" s="22">
        <f t="shared" si="0"/>
        <v>37</v>
      </c>
      <c r="M9" s="22">
        <f t="shared" si="0"/>
        <v>0</v>
      </c>
      <c r="N9" s="22">
        <f t="shared" si="0"/>
        <v>46</v>
      </c>
      <c r="O9" s="22">
        <f>O11+O15</f>
        <v>196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58">
        <f>C9/B9*100</f>
        <v>11.695906432748536</v>
      </c>
      <c r="W9" s="59">
        <f>(N9+Q9)/B9*100</f>
        <v>13.450292397660817</v>
      </c>
      <c r="X9" s="22"/>
      <c r="Y9" s="22"/>
      <c r="Z9" s="22"/>
      <c r="AA9" s="22"/>
      <c r="AB9" s="21"/>
      <c r="AC9" s="21"/>
    </row>
    <row r="10" spans="1:29" s="23" customFormat="1" ht="11.25" customHeight="1">
      <c r="A10" s="30"/>
      <c r="B10" s="3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7"/>
      <c r="W10" s="40"/>
      <c r="X10" s="22"/>
      <c r="Y10" s="22"/>
      <c r="Z10" s="22"/>
      <c r="AA10" s="22"/>
      <c r="AB10" s="21"/>
      <c r="AC10" s="21"/>
    </row>
    <row r="11" spans="1:29" ht="14.25" customHeight="1">
      <c r="A11" s="24" t="s">
        <v>57</v>
      </c>
      <c r="B11" s="60">
        <f>SUM(B12:B13)</f>
        <v>134</v>
      </c>
      <c r="C11" s="24">
        <f aca="true" t="shared" si="1" ref="C11:U11">SUM(C12:C13)</f>
        <v>11</v>
      </c>
      <c r="D11" s="24">
        <f>SUM(D12:D13)</f>
        <v>8</v>
      </c>
      <c r="E11" s="24">
        <f t="shared" si="1"/>
        <v>1</v>
      </c>
      <c r="F11" s="24">
        <f t="shared" si="1"/>
        <v>2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17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>SUM(N12:N13)</f>
        <v>18</v>
      </c>
      <c r="O11" s="24">
        <f t="shared" si="1"/>
        <v>88</v>
      </c>
      <c r="P11" s="24">
        <f t="shared" si="1"/>
        <v>0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  <c r="U11" s="24">
        <f t="shared" si="1"/>
        <v>0</v>
      </c>
      <c r="V11" s="37">
        <f aca="true" t="shared" si="2" ref="V11:V23">C11/B11*100</f>
        <v>8.208955223880597</v>
      </c>
      <c r="W11" s="37">
        <f aca="true" t="shared" si="3" ref="W11:W23">(N11+Q11)/B11*100</f>
        <v>13.432835820895523</v>
      </c>
      <c r="X11" s="24"/>
      <c r="Y11" s="24"/>
      <c r="Z11" s="24"/>
      <c r="AA11" s="24"/>
      <c r="AB11" s="9"/>
      <c r="AC11" s="9"/>
    </row>
    <row r="12" spans="1:29" s="46" customFormat="1" ht="14.25" customHeight="1">
      <c r="A12" s="47" t="s">
        <v>59</v>
      </c>
      <c r="B12" s="61">
        <f>C12+J12+K12+L12+M12+N12+O12+P12+Q12</f>
        <v>52</v>
      </c>
      <c r="C12" s="51">
        <f>SUM(D12:I12)</f>
        <v>3</v>
      </c>
      <c r="D12" s="47">
        <v>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8">
        <v>10</v>
      </c>
      <c r="K12" s="48">
        <v>0</v>
      </c>
      <c r="L12" s="48">
        <v>0</v>
      </c>
      <c r="M12" s="48">
        <v>0</v>
      </c>
      <c r="N12" s="48">
        <v>7</v>
      </c>
      <c r="O12" s="48">
        <v>32</v>
      </c>
      <c r="P12" s="48">
        <v>0</v>
      </c>
      <c r="Q12" s="49">
        <f>SUM(R12:U12)</f>
        <v>0</v>
      </c>
      <c r="R12" s="49">
        <v>0</v>
      </c>
      <c r="S12" s="49">
        <v>0</v>
      </c>
      <c r="T12" s="49">
        <v>0</v>
      </c>
      <c r="U12" s="49">
        <v>0</v>
      </c>
      <c r="V12" s="50">
        <f t="shared" si="2"/>
        <v>5.769230769230769</v>
      </c>
      <c r="W12" s="50">
        <f t="shared" si="3"/>
        <v>13.461538461538462</v>
      </c>
      <c r="Y12" s="48"/>
      <c r="Z12" s="48"/>
      <c r="AA12" s="48"/>
      <c r="AB12" s="45"/>
      <c r="AC12" s="45"/>
    </row>
    <row r="13" spans="1:29" s="46" customFormat="1" ht="14.25" customHeight="1">
      <c r="A13" s="47" t="s">
        <v>60</v>
      </c>
      <c r="B13" s="61">
        <f>C13+J13+K13+L13+M13+N13+O13+P13+Q13</f>
        <v>82</v>
      </c>
      <c r="C13" s="51">
        <f>SUM(D13:I13)</f>
        <v>8</v>
      </c>
      <c r="D13" s="47">
        <v>5</v>
      </c>
      <c r="E13" s="47">
        <v>1</v>
      </c>
      <c r="F13" s="47">
        <v>2</v>
      </c>
      <c r="G13" s="47">
        <v>0</v>
      </c>
      <c r="H13" s="47">
        <v>0</v>
      </c>
      <c r="I13" s="47">
        <v>0</v>
      </c>
      <c r="J13" s="47">
        <v>7</v>
      </c>
      <c r="K13" s="47">
        <v>0</v>
      </c>
      <c r="L13" s="47">
        <v>0</v>
      </c>
      <c r="M13" s="47">
        <v>0</v>
      </c>
      <c r="N13" s="47">
        <v>11</v>
      </c>
      <c r="O13" s="47">
        <v>56</v>
      </c>
      <c r="P13" s="47">
        <v>0</v>
      </c>
      <c r="Q13" s="48">
        <f>SUM(R13:U13)</f>
        <v>0</v>
      </c>
      <c r="R13" s="47">
        <v>0</v>
      </c>
      <c r="S13" s="47">
        <v>0</v>
      </c>
      <c r="T13" s="47">
        <v>0</v>
      </c>
      <c r="U13" s="47">
        <v>0</v>
      </c>
      <c r="V13" s="50">
        <f t="shared" si="2"/>
        <v>9.75609756097561</v>
      </c>
      <c r="W13" s="50">
        <f t="shared" si="3"/>
        <v>13.414634146341465</v>
      </c>
      <c r="Y13" s="48"/>
      <c r="Z13" s="48"/>
      <c r="AA13" s="48"/>
      <c r="AB13" s="45"/>
      <c r="AC13" s="45"/>
    </row>
    <row r="14" spans="1:29" ht="10.5" customHeight="1">
      <c r="A14" s="25"/>
      <c r="B14" s="36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5"/>
      <c r="S14" s="25"/>
      <c r="T14" s="25"/>
      <c r="U14" s="25"/>
      <c r="V14" s="37"/>
      <c r="W14" s="37"/>
      <c r="Y14" s="26"/>
      <c r="Z14" s="26"/>
      <c r="AA14" s="26"/>
      <c r="AB14" s="9"/>
      <c r="AC14" s="9"/>
    </row>
    <row r="15" spans="1:29" ht="14.25" customHeight="1">
      <c r="A15" s="62" t="s">
        <v>58</v>
      </c>
      <c r="B15" s="36">
        <f>B18+B21</f>
        <v>208</v>
      </c>
      <c r="C15" s="24">
        <f>C18+C21</f>
        <v>29</v>
      </c>
      <c r="D15" s="25">
        <f aca="true" t="shared" si="4" ref="D15:I15">SUM(D16:D17)</f>
        <v>24</v>
      </c>
      <c r="E15" s="25">
        <f t="shared" si="4"/>
        <v>1</v>
      </c>
      <c r="F15" s="25">
        <f t="shared" si="4"/>
        <v>4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aca="true" t="shared" si="5" ref="J15:U15">J18+J21</f>
        <v>6</v>
      </c>
      <c r="K15" s="25">
        <f t="shared" si="5"/>
        <v>0</v>
      </c>
      <c r="L15" s="25">
        <f>L18+L21</f>
        <v>37</v>
      </c>
      <c r="M15" s="25">
        <f t="shared" si="5"/>
        <v>0</v>
      </c>
      <c r="N15" s="25">
        <f t="shared" si="5"/>
        <v>28</v>
      </c>
      <c r="O15" s="25">
        <f t="shared" si="5"/>
        <v>108</v>
      </c>
      <c r="P15" s="25">
        <f t="shared" si="5"/>
        <v>0</v>
      </c>
      <c r="Q15" s="26">
        <f t="shared" si="5"/>
        <v>0</v>
      </c>
      <c r="R15" s="25">
        <f t="shared" si="5"/>
        <v>0</v>
      </c>
      <c r="S15" s="25">
        <f t="shared" si="5"/>
        <v>0</v>
      </c>
      <c r="T15" s="25">
        <f t="shared" si="5"/>
        <v>0</v>
      </c>
      <c r="U15" s="25">
        <f t="shared" si="5"/>
        <v>0</v>
      </c>
      <c r="V15" s="37">
        <f t="shared" si="2"/>
        <v>13.942307692307693</v>
      </c>
      <c r="W15" s="37">
        <f t="shared" si="3"/>
        <v>13.461538461538462</v>
      </c>
      <c r="Y15" s="26"/>
      <c r="Z15" s="26"/>
      <c r="AA15" s="26"/>
      <c r="AB15" s="9"/>
      <c r="AC15" s="9"/>
    </row>
    <row r="16" spans="1:29" s="46" customFormat="1" ht="14.25" customHeight="1">
      <c r="A16" s="47" t="s">
        <v>59</v>
      </c>
      <c r="B16" s="61">
        <f>B19+B22</f>
        <v>75</v>
      </c>
      <c r="C16" s="51">
        <f>SUM(D16:I16)</f>
        <v>5</v>
      </c>
      <c r="D16" s="47">
        <v>4</v>
      </c>
      <c r="E16" s="47">
        <f aca="true" t="shared" si="6" ref="E16:U16">E19+E22</f>
        <v>0</v>
      </c>
      <c r="F16" s="47">
        <v>1</v>
      </c>
      <c r="G16" s="47">
        <f t="shared" si="6"/>
        <v>0</v>
      </c>
      <c r="H16" s="47">
        <f t="shared" si="6"/>
        <v>0</v>
      </c>
      <c r="I16" s="47">
        <f t="shared" si="6"/>
        <v>0</v>
      </c>
      <c r="J16" s="47">
        <f t="shared" si="6"/>
        <v>0</v>
      </c>
      <c r="K16" s="47">
        <f t="shared" si="6"/>
        <v>0</v>
      </c>
      <c r="L16" s="47">
        <v>17</v>
      </c>
      <c r="M16" s="47">
        <f t="shared" si="6"/>
        <v>0</v>
      </c>
      <c r="N16" s="47">
        <f t="shared" si="6"/>
        <v>11</v>
      </c>
      <c r="O16" s="47">
        <f t="shared" si="6"/>
        <v>42</v>
      </c>
      <c r="P16" s="47">
        <f t="shared" si="6"/>
        <v>0</v>
      </c>
      <c r="Q16" s="48">
        <f t="shared" si="6"/>
        <v>0</v>
      </c>
      <c r="R16" s="47">
        <f t="shared" si="6"/>
        <v>0</v>
      </c>
      <c r="S16" s="47">
        <f t="shared" si="6"/>
        <v>0</v>
      </c>
      <c r="T16" s="47">
        <f t="shared" si="6"/>
        <v>0</v>
      </c>
      <c r="U16" s="47">
        <f t="shared" si="6"/>
        <v>0</v>
      </c>
      <c r="V16" s="50">
        <f t="shared" si="2"/>
        <v>6.666666666666667</v>
      </c>
      <c r="W16" s="50">
        <f t="shared" si="3"/>
        <v>14.666666666666666</v>
      </c>
      <c r="Y16" s="48"/>
      <c r="Z16" s="48"/>
      <c r="AA16" s="48"/>
      <c r="AB16" s="45"/>
      <c r="AC16" s="45"/>
    </row>
    <row r="17" spans="1:29" s="46" customFormat="1" ht="14.25" customHeight="1">
      <c r="A17" s="47" t="s">
        <v>60</v>
      </c>
      <c r="B17" s="61">
        <f>B20+B23</f>
        <v>133</v>
      </c>
      <c r="C17" s="51">
        <f>SUM(D17:I17)</f>
        <v>24</v>
      </c>
      <c r="D17" s="47">
        <v>20</v>
      </c>
      <c r="E17" s="47">
        <v>1</v>
      </c>
      <c r="F17" s="47">
        <v>3</v>
      </c>
      <c r="G17" s="47">
        <f aca="true" t="shared" si="7" ref="G17:U17">G20+G23</f>
        <v>0</v>
      </c>
      <c r="H17" s="47">
        <f t="shared" si="7"/>
        <v>0</v>
      </c>
      <c r="I17" s="47">
        <f t="shared" si="7"/>
        <v>0</v>
      </c>
      <c r="J17" s="47">
        <f t="shared" si="7"/>
        <v>6</v>
      </c>
      <c r="K17" s="47">
        <f t="shared" si="7"/>
        <v>0</v>
      </c>
      <c r="L17" s="47">
        <v>20</v>
      </c>
      <c r="M17" s="47">
        <f t="shared" si="7"/>
        <v>0</v>
      </c>
      <c r="N17" s="47">
        <f t="shared" si="7"/>
        <v>17</v>
      </c>
      <c r="O17" s="47">
        <f t="shared" si="7"/>
        <v>66</v>
      </c>
      <c r="P17" s="47">
        <f t="shared" si="7"/>
        <v>0</v>
      </c>
      <c r="Q17" s="48">
        <f t="shared" si="7"/>
        <v>0</v>
      </c>
      <c r="R17" s="47">
        <f t="shared" si="7"/>
        <v>0</v>
      </c>
      <c r="S17" s="47">
        <f t="shared" si="7"/>
        <v>0</v>
      </c>
      <c r="T17" s="47">
        <f t="shared" si="7"/>
        <v>0</v>
      </c>
      <c r="U17" s="47">
        <f t="shared" si="7"/>
        <v>0</v>
      </c>
      <c r="V17" s="50">
        <f t="shared" si="2"/>
        <v>18.045112781954884</v>
      </c>
      <c r="W17" s="50">
        <f t="shared" si="3"/>
        <v>12.781954887218044</v>
      </c>
      <c r="Y17" s="48"/>
      <c r="Z17" s="48"/>
      <c r="AA17" s="48"/>
      <c r="AB17" s="45"/>
      <c r="AC17" s="45"/>
    </row>
    <row r="18" spans="1:29" ht="14.25" customHeight="1">
      <c r="A18" s="63" t="s">
        <v>45</v>
      </c>
      <c r="B18" s="36">
        <f>SUM(B19:B20)</f>
        <v>180</v>
      </c>
      <c r="C18" s="24">
        <f aca="true" t="shared" si="8" ref="C18:U18">SUM(C19:C20)</f>
        <v>12</v>
      </c>
      <c r="D18" s="64" t="s">
        <v>13</v>
      </c>
      <c r="E18" s="64" t="s">
        <v>13</v>
      </c>
      <c r="F18" s="64" t="s">
        <v>13</v>
      </c>
      <c r="G18" s="64" t="s">
        <v>13</v>
      </c>
      <c r="H18" s="64" t="s">
        <v>13</v>
      </c>
      <c r="I18" s="64" t="s">
        <v>13</v>
      </c>
      <c r="J18" s="26">
        <f t="shared" si="8"/>
        <v>0</v>
      </c>
      <c r="K18" s="26">
        <f>SUM(K19:K20)</f>
        <v>0</v>
      </c>
      <c r="L18" s="26">
        <f>SUM(L19:L20)</f>
        <v>37</v>
      </c>
      <c r="M18" s="26">
        <f t="shared" si="8"/>
        <v>0</v>
      </c>
      <c r="N18" s="26">
        <f t="shared" si="8"/>
        <v>27</v>
      </c>
      <c r="O18" s="26">
        <f t="shared" si="8"/>
        <v>104</v>
      </c>
      <c r="P18" s="26">
        <f t="shared" si="8"/>
        <v>0</v>
      </c>
      <c r="Q18" s="26">
        <f t="shared" si="8"/>
        <v>0</v>
      </c>
      <c r="R18" s="26">
        <f t="shared" si="8"/>
        <v>0</v>
      </c>
      <c r="S18" s="26">
        <f t="shared" si="8"/>
        <v>0</v>
      </c>
      <c r="T18" s="26">
        <f t="shared" si="8"/>
        <v>0</v>
      </c>
      <c r="U18" s="26">
        <f t="shared" si="8"/>
        <v>0</v>
      </c>
      <c r="V18" s="37">
        <f t="shared" si="2"/>
        <v>6.666666666666667</v>
      </c>
      <c r="W18" s="37">
        <f t="shared" si="3"/>
        <v>15</v>
      </c>
      <c r="Y18" s="26"/>
      <c r="Z18" s="26"/>
      <c r="AA18" s="26"/>
      <c r="AB18" s="9"/>
      <c r="AC18" s="9"/>
    </row>
    <row r="19" spans="1:29" s="46" customFormat="1" ht="14.25" customHeight="1">
      <c r="A19" s="47" t="s">
        <v>59</v>
      </c>
      <c r="B19" s="65">
        <f>C19+J19+K19+L19+M19+N19+O19+P19+Q19</f>
        <v>75</v>
      </c>
      <c r="C19" s="51">
        <v>5</v>
      </c>
      <c r="D19" s="52" t="s">
        <v>13</v>
      </c>
      <c r="E19" s="52" t="s">
        <v>13</v>
      </c>
      <c r="F19" s="52" t="s">
        <v>13</v>
      </c>
      <c r="G19" s="52" t="s">
        <v>13</v>
      </c>
      <c r="H19" s="52" t="s">
        <v>13</v>
      </c>
      <c r="I19" s="52" t="s">
        <v>13</v>
      </c>
      <c r="J19" s="51">
        <v>0</v>
      </c>
      <c r="K19" s="51">
        <v>0</v>
      </c>
      <c r="L19" s="51">
        <v>17</v>
      </c>
      <c r="M19" s="51">
        <v>0</v>
      </c>
      <c r="N19" s="51">
        <v>11</v>
      </c>
      <c r="O19" s="51">
        <v>42</v>
      </c>
      <c r="P19" s="51">
        <v>0</v>
      </c>
      <c r="Q19" s="51">
        <f>SUM(R19:U19)</f>
        <v>0</v>
      </c>
      <c r="R19" s="51">
        <v>0</v>
      </c>
      <c r="S19" s="51">
        <v>0</v>
      </c>
      <c r="T19" s="51">
        <v>0</v>
      </c>
      <c r="U19" s="51">
        <v>0</v>
      </c>
      <c r="V19" s="53">
        <f t="shared" si="2"/>
        <v>6.666666666666667</v>
      </c>
      <c r="W19" s="50">
        <f t="shared" si="3"/>
        <v>14.666666666666666</v>
      </c>
      <c r="X19" s="51"/>
      <c r="Y19" s="51"/>
      <c r="Z19" s="51"/>
      <c r="AA19" s="51"/>
      <c r="AB19" s="45"/>
      <c r="AC19" s="45"/>
    </row>
    <row r="20" spans="1:29" s="46" customFormat="1" ht="14.25" customHeight="1">
      <c r="A20" s="47" t="s">
        <v>60</v>
      </c>
      <c r="B20" s="65">
        <f>C20+J20+K20+L20+M20+N20+O20+P20+Q20</f>
        <v>105</v>
      </c>
      <c r="C20" s="51">
        <v>7</v>
      </c>
      <c r="D20" s="52" t="s">
        <v>13</v>
      </c>
      <c r="E20" s="52" t="s">
        <v>13</v>
      </c>
      <c r="F20" s="52" t="s">
        <v>13</v>
      </c>
      <c r="G20" s="52" t="s">
        <v>13</v>
      </c>
      <c r="H20" s="52" t="s">
        <v>13</v>
      </c>
      <c r="I20" s="52" t="s">
        <v>13</v>
      </c>
      <c r="J20" s="51">
        <v>0</v>
      </c>
      <c r="K20" s="51">
        <v>0</v>
      </c>
      <c r="L20" s="51">
        <v>20</v>
      </c>
      <c r="M20" s="51">
        <v>0</v>
      </c>
      <c r="N20" s="51">
        <v>16</v>
      </c>
      <c r="O20" s="51">
        <v>62</v>
      </c>
      <c r="P20" s="51">
        <v>0</v>
      </c>
      <c r="Q20" s="51">
        <f>SUM(R20:U20)</f>
        <v>0</v>
      </c>
      <c r="R20" s="51">
        <v>0</v>
      </c>
      <c r="S20" s="51">
        <v>0</v>
      </c>
      <c r="T20" s="51">
        <v>0</v>
      </c>
      <c r="U20" s="51">
        <v>0</v>
      </c>
      <c r="V20" s="54">
        <f t="shared" si="2"/>
        <v>6.666666666666667</v>
      </c>
      <c r="W20" s="50">
        <f t="shared" si="3"/>
        <v>15.238095238095239</v>
      </c>
      <c r="X20" s="51"/>
      <c r="Y20" s="51"/>
      <c r="Z20" s="51"/>
      <c r="AA20" s="51"/>
      <c r="AB20" s="45"/>
      <c r="AC20" s="45"/>
    </row>
    <row r="21" spans="1:29" ht="14.25" customHeight="1">
      <c r="A21" s="63" t="s">
        <v>43</v>
      </c>
      <c r="B21" s="41">
        <f>SUM(B22:B23)</f>
        <v>28</v>
      </c>
      <c r="C21" s="24">
        <f>SUM(C22:C23)</f>
        <v>17</v>
      </c>
      <c r="D21" s="64" t="s">
        <v>13</v>
      </c>
      <c r="E21" s="64" t="s">
        <v>13</v>
      </c>
      <c r="F21" s="64" t="s">
        <v>13</v>
      </c>
      <c r="G21" s="64" t="s">
        <v>13</v>
      </c>
      <c r="H21" s="64" t="s">
        <v>13</v>
      </c>
      <c r="I21" s="64" t="s">
        <v>13</v>
      </c>
      <c r="J21" s="24">
        <f>SUM(J22:J23)</f>
        <v>6</v>
      </c>
      <c r="K21" s="24">
        <f>SUM(K22:K23)</f>
        <v>0</v>
      </c>
      <c r="L21" s="24">
        <f>SUM(L22:L23)</f>
        <v>0</v>
      </c>
      <c r="M21" s="24">
        <f aca="true" t="shared" si="9" ref="M21:U21">SUM(M22:M23)</f>
        <v>0</v>
      </c>
      <c r="N21" s="24">
        <f t="shared" si="9"/>
        <v>1</v>
      </c>
      <c r="O21" s="24">
        <f t="shared" si="9"/>
        <v>4</v>
      </c>
      <c r="P21" s="24">
        <f t="shared" si="9"/>
        <v>0</v>
      </c>
      <c r="Q21" s="24">
        <f t="shared" si="9"/>
        <v>0</v>
      </c>
      <c r="R21" s="24">
        <f t="shared" si="9"/>
        <v>0</v>
      </c>
      <c r="S21" s="24">
        <f t="shared" si="9"/>
        <v>0</v>
      </c>
      <c r="T21" s="24">
        <f t="shared" si="9"/>
        <v>0</v>
      </c>
      <c r="U21" s="24">
        <f t="shared" si="9"/>
        <v>0</v>
      </c>
      <c r="V21" s="66">
        <f t="shared" si="2"/>
        <v>60.71428571428571</v>
      </c>
      <c r="W21" s="37">
        <f t="shared" si="3"/>
        <v>3.571428571428571</v>
      </c>
      <c r="X21" s="24"/>
      <c r="Y21" s="24"/>
      <c r="Z21" s="24"/>
      <c r="AA21" s="24"/>
      <c r="AB21" s="9"/>
      <c r="AC21" s="9"/>
    </row>
    <row r="22" spans="1:29" s="46" customFormat="1" ht="14.25" customHeight="1">
      <c r="A22" s="47" t="s">
        <v>59</v>
      </c>
      <c r="B22" s="61" t="s">
        <v>13</v>
      </c>
      <c r="C22" s="52" t="s">
        <v>13</v>
      </c>
      <c r="D22" s="52" t="s">
        <v>44</v>
      </c>
      <c r="E22" s="52" t="s">
        <v>13</v>
      </c>
      <c r="F22" s="52" t="s">
        <v>13</v>
      </c>
      <c r="G22" s="52" t="s">
        <v>13</v>
      </c>
      <c r="H22" s="52" t="s">
        <v>13</v>
      </c>
      <c r="I22" s="52" t="s">
        <v>13</v>
      </c>
      <c r="J22" s="47" t="s">
        <v>13</v>
      </c>
      <c r="K22" s="47" t="s">
        <v>13</v>
      </c>
      <c r="L22" s="47" t="s">
        <v>13</v>
      </c>
      <c r="M22" s="47" t="s">
        <v>13</v>
      </c>
      <c r="N22" s="47" t="s">
        <v>13</v>
      </c>
      <c r="O22" s="47" t="s">
        <v>13</v>
      </c>
      <c r="P22" s="47" t="s">
        <v>13</v>
      </c>
      <c r="Q22" s="52" t="s">
        <v>44</v>
      </c>
      <c r="R22" s="47" t="s">
        <v>13</v>
      </c>
      <c r="S22" s="47" t="s">
        <v>13</v>
      </c>
      <c r="T22" s="47" t="s">
        <v>13</v>
      </c>
      <c r="U22" s="47" t="s">
        <v>13</v>
      </c>
      <c r="V22" s="47" t="s">
        <v>13</v>
      </c>
      <c r="W22" s="47" t="s">
        <v>13</v>
      </c>
      <c r="X22" s="48"/>
      <c r="Y22" s="48"/>
      <c r="Z22" s="48"/>
      <c r="AA22" s="48"/>
      <c r="AB22" s="45"/>
      <c r="AC22" s="45"/>
    </row>
    <row r="23" spans="1:29" s="46" customFormat="1" ht="14.25" customHeight="1">
      <c r="A23" s="47" t="s">
        <v>60</v>
      </c>
      <c r="B23" s="65">
        <f>C23+J23+K23+L23+M23+N23+O23+P23+Q23</f>
        <v>28</v>
      </c>
      <c r="C23" s="51">
        <v>17</v>
      </c>
      <c r="D23" s="52" t="s">
        <v>13</v>
      </c>
      <c r="E23" s="52" t="s">
        <v>13</v>
      </c>
      <c r="F23" s="52" t="s">
        <v>13</v>
      </c>
      <c r="G23" s="52" t="s">
        <v>13</v>
      </c>
      <c r="H23" s="52" t="s">
        <v>13</v>
      </c>
      <c r="I23" s="52" t="s">
        <v>13</v>
      </c>
      <c r="J23" s="52">
        <v>6</v>
      </c>
      <c r="K23" s="52">
        <v>0</v>
      </c>
      <c r="L23" s="52">
        <v>0</v>
      </c>
      <c r="M23" s="52">
        <v>0</v>
      </c>
      <c r="N23" s="52">
        <v>1</v>
      </c>
      <c r="O23" s="52">
        <v>4</v>
      </c>
      <c r="P23" s="52">
        <v>0</v>
      </c>
      <c r="Q23" s="48">
        <f>SUM(R23:U23)</f>
        <v>0</v>
      </c>
      <c r="R23" s="52">
        <v>0</v>
      </c>
      <c r="S23" s="52">
        <v>0</v>
      </c>
      <c r="T23" s="52">
        <v>0</v>
      </c>
      <c r="U23" s="52">
        <v>0</v>
      </c>
      <c r="V23" s="55">
        <f t="shared" si="2"/>
        <v>60.71428571428571</v>
      </c>
      <c r="W23" s="50">
        <f t="shared" si="3"/>
        <v>3.571428571428571</v>
      </c>
      <c r="X23" s="51"/>
      <c r="Y23" s="51"/>
      <c r="Z23" s="51"/>
      <c r="AA23" s="51"/>
      <c r="AB23" s="45"/>
      <c r="AC23" s="45"/>
    </row>
    <row r="24" spans="1:29" ht="7.5" customHeight="1">
      <c r="A24" s="27"/>
      <c r="B24" s="4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43"/>
      <c r="W24" s="43"/>
      <c r="X24" s="9"/>
      <c r="Y24" s="9"/>
      <c r="Z24" s="9"/>
      <c r="AA24" s="9"/>
      <c r="AB24" s="9"/>
      <c r="AC24" s="9"/>
    </row>
    <row r="27" spans="1:16" ht="15" customHeight="1">
      <c r="A27" s="153" t="s">
        <v>55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N27" s="10"/>
      <c r="O27" s="10"/>
      <c r="P27" s="10"/>
    </row>
    <row r="28" spans="1:24" ht="15" customHeight="1">
      <c r="A28" s="8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6" t="s">
        <v>36</v>
      </c>
      <c r="N28" s="6"/>
      <c r="P28" s="12"/>
      <c r="Q28" s="12"/>
      <c r="V28" s="13"/>
      <c r="W28" s="14"/>
      <c r="X28" s="14" t="s">
        <v>14</v>
      </c>
    </row>
    <row r="29" spans="1:24" ht="18.75" customHeight="1">
      <c r="A29" s="113" t="s">
        <v>67</v>
      </c>
      <c r="B29" s="118" t="s">
        <v>0</v>
      </c>
      <c r="C29" s="121" t="s">
        <v>34</v>
      </c>
      <c r="D29" s="122"/>
      <c r="E29" s="122"/>
      <c r="F29" s="122"/>
      <c r="G29" s="122"/>
      <c r="H29" s="122"/>
      <c r="I29" s="151"/>
      <c r="J29" s="86" t="s">
        <v>20</v>
      </c>
      <c r="K29" s="93" t="s">
        <v>39</v>
      </c>
      <c r="L29" s="94"/>
      <c r="M29" s="90" t="s">
        <v>21</v>
      </c>
      <c r="N29" s="86" t="s">
        <v>22</v>
      </c>
      <c r="O29" s="86" t="s">
        <v>23</v>
      </c>
      <c r="P29" s="83" t="s">
        <v>65</v>
      </c>
      <c r="Q29" s="104" t="s">
        <v>24</v>
      </c>
      <c r="R29" s="105"/>
      <c r="S29" s="105"/>
      <c r="T29" s="105"/>
      <c r="U29" s="106"/>
      <c r="V29" s="130" t="s">
        <v>25</v>
      </c>
      <c r="W29" s="100" t="s">
        <v>4</v>
      </c>
      <c r="X29" s="97" t="s">
        <v>46</v>
      </c>
    </row>
    <row r="30" spans="1:24" ht="19.5" customHeight="1">
      <c r="A30" s="114"/>
      <c r="B30" s="119"/>
      <c r="C30" s="86" t="s">
        <v>3</v>
      </c>
      <c r="D30" s="93" t="s">
        <v>5</v>
      </c>
      <c r="E30" s="125"/>
      <c r="F30" s="126"/>
      <c r="G30" s="133" t="s">
        <v>42</v>
      </c>
      <c r="H30" s="86" t="s">
        <v>6</v>
      </c>
      <c r="I30" s="78" t="s">
        <v>40</v>
      </c>
      <c r="J30" s="103"/>
      <c r="K30" s="95"/>
      <c r="L30" s="96"/>
      <c r="M30" s="91"/>
      <c r="N30" s="103"/>
      <c r="O30" s="103"/>
      <c r="P30" s="84"/>
      <c r="Q30" s="107"/>
      <c r="R30" s="108"/>
      <c r="S30" s="108"/>
      <c r="T30" s="108"/>
      <c r="U30" s="109"/>
      <c r="V30" s="131"/>
      <c r="W30" s="101"/>
      <c r="X30" s="98"/>
    </row>
    <row r="31" spans="1:24" ht="19.5" customHeight="1">
      <c r="A31" s="114"/>
      <c r="B31" s="119"/>
      <c r="C31" s="103"/>
      <c r="D31" s="127"/>
      <c r="E31" s="128"/>
      <c r="F31" s="129"/>
      <c r="G31" s="134"/>
      <c r="H31" s="103"/>
      <c r="I31" s="79"/>
      <c r="J31" s="103"/>
      <c r="K31" s="88" t="s">
        <v>16</v>
      </c>
      <c r="L31" s="86" t="s">
        <v>7</v>
      </c>
      <c r="M31" s="91"/>
      <c r="N31" s="103"/>
      <c r="O31" s="103"/>
      <c r="P31" s="84"/>
      <c r="Q31" s="110"/>
      <c r="R31" s="111"/>
      <c r="S31" s="111"/>
      <c r="T31" s="111"/>
      <c r="U31" s="112"/>
      <c r="V31" s="131"/>
      <c r="W31" s="101"/>
      <c r="X31" s="98"/>
    </row>
    <row r="32" spans="1:24" ht="18" customHeight="1">
      <c r="A32" s="115"/>
      <c r="B32" s="120"/>
      <c r="C32" s="87"/>
      <c r="D32" s="17" t="s">
        <v>1</v>
      </c>
      <c r="E32" s="5" t="s">
        <v>2</v>
      </c>
      <c r="F32" s="17" t="s">
        <v>8</v>
      </c>
      <c r="G32" s="135"/>
      <c r="H32" s="87"/>
      <c r="I32" s="80"/>
      <c r="J32" s="87"/>
      <c r="K32" s="89"/>
      <c r="L32" s="87"/>
      <c r="M32" s="92"/>
      <c r="N32" s="87"/>
      <c r="O32" s="87"/>
      <c r="P32" s="85"/>
      <c r="Q32" s="4" t="s">
        <v>3</v>
      </c>
      <c r="R32" s="1" t="s">
        <v>30</v>
      </c>
      <c r="S32" s="4" t="s">
        <v>31</v>
      </c>
      <c r="T32" s="1" t="s">
        <v>32</v>
      </c>
      <c r="U32" s="4" t="s">
        <v>33</v>
      </c>
      <c r="V32" s="132"/>
      <c r="W32" s="102"/>
      <c r="X32" s="99"/>
    </row>
    <row r="33" spans="1:24" ht="9" customHeight="1">
      <c r="A33" s="15"/>
      <c r="B33" s="35"/>
      <c r="C33" s="16"/>
      <c r="D33" s="16"/>
      <c r="E33" s="16"/>
      <c r="F33" s="16"/>
      <c r="G33" s="16"/>
      <c r="H33" s="16"/>
      <c r="I33" s="16"/>
      <c r="J33" s="18"/>
      <c r="K33" s="18"/>
      <c r="L33" s="18"/>
      <c r="M33" s="18"/>
      <c r="N33" s="16"/>
      <c r="O33" s="16"/>
      <c r="P33" s="16"/>
      <c r="Q33" s="3"/>
      <c r="R33" s="3"/>
      <c r="S33" s="3"/>
      <c r="T33" s="3"/>
      <c r="U33" s="19"/>
      <c r="V33" s="3"/>
      <c r="W33" s="20"/>
      <c r="X33" s="9"/>
    </row>
    <row r="34" spans="1:24" ht="15" customHeight="1">
      <c r="A34" s="30" t="s">
        <v>49</v>
      </c>
      <c r="B34" s="36">
        <v>181</v>
      </c>
      <c r="C34" s="26">
        <v>180</v>
      </c>
      <c r="D34" s="25">
        <v>17</v>
      </c>
      <c r="E34" s="26">
        <v>0</v>
      </c>
      <c r="F34" s="26">
        <v>2</v>
      </c>
      <c r="G34" s="26">
        <v>161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1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3</v>
      </c>
      <c r="W34" s="38">
        <v>99.4</v>
      </c>
      <c r="X34" s="26">
        <v>0</v>
      </c>
    </row>
    <row r="35" spans="1:24" s="23" customFormat="1" ht="15" customHeight="1">
      <c r="A35" s="29" t="s">
        <v>63</v>
      </c>
      <c r="B35" s="39">
        <f>B37+B41</f>
        <v>181</v>
      </c>
      <c r="C35" s="22">
        <f aca="true" t="shared" si="10" ref="C35:V35">C37+C41</f>
        <v>180</v>
      </c>
      <c r="D35" s="22">
        <f t="shared" si="10"/>
        <v>16</v>
      </c>
      <c r="E35" s="22">
        <f t="shared" si="10"/>
        <v>0</v>
      </c>
      <c r="F35" s="22">
        <f t="shared" si="10"/>
        <v>0</v>
      </c>
      <c r="G35" s="22">
        <f t="shared" si="10"/>
        <v>164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2">
        <f t="shared" si="10"/>
        <v>0</v>
      </c>
      <c r="L35" s="22">
        <f t="shared" si="10"/>
        <v>0</v>
      </c>
      <c r="M35" s="22">
        <f t="shared" si="10"/>
        <v>0</v>
      </c>
      <c r="N35" s="22">
        <f t="shared" si="10"/>
        <v>0</v>
      </c>
      <c r="O35" s="22">
        <f t="shared" si="10"/>
        <v>1</v>
      </c>
      <c r="P35" s="22">
        <f t="shared" si="10"/>
        <v>0</v>
      </c>
      <c r="Q35" s="22">
        <f t="shared" si="10"/>
        <v>0</v>
      </c>
      <c r="R35" s="22">
        <f t="shared" si="10"/>
        <v>0</v>
      </c>
      <c r="S35" s="22">
        <f t="shared" si="10"/>
        <v>0</v>
      </c>
      <c r="T35" s="22">
        <f t="shared" si="10"/>
        <v>0</v>
      </c>
      <c r="U35" s="31">
        <f t="shared" si="10"/>
        <v>0</v>
      </c>
      <c r="V35" s="22">
        <f t="shared" si="10"/>
        <v>1</v>
      </c>
      <c r="W35" s="40">
        <f>C35/B35*100</f>
        <v>99.4475138121547</v>
      </c>
      <c r="X35" s="31">
        <f>(N35+Q35)/B35*100</f>
        <v>0</v>
      </c>
    </row>
    <row r="36" spans="1:24" s="23" customFormat="1" ht="12.75" customHeight="1">
      <c r="A36" s="2"/>
      <c r="B36" s="3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31"/>
      <c r="V36" s="22"/>
      <c r="W36" s="40"/>
      <c r="X36" s="31"/>
    </row>
    <row r="37" spans="1:24" s="23" customFormat="1" ht="14.25" customHeight="1">
      <c r="A37" s="67" t="s">
        <v>61</v>
      </c>
      <c r="B37" s="36">
        <f>SUM(B38:B39)</f>
        <v>138</v>
      </c>
      <c r="C37" s="25">
        <f>SUM(C38:C39)</f>
        <v>137</v>
      </c>
      <c r="D37" s="25">
        <v>5</v>
      </c>
      <c r="E37" s="25">
        <v>0</v>
      </c>
      <c r="F37" s="25">
        <v>0</v>
      </c>
      <c r="G37" s="25">
        <v>132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1</v>
      </c>
      <c r="P37" s="25">
        <v>0</v>
      </c>
      <c r="Q37" s="25">
        <f>SUM(R37:U37)</f>
        <v>0</v>
      </c>
      <c r="R37" s="25">
        <v>0</v>
      </c>
      <c r="S37" s="25">
        <v>0</v>
      </c>
      <c r="T37" s="25">
        <v>0</v>
      </c>
      <c r="U37" s="25">
        <v>0</v>
      </c>
      <c r="V37" s="25">
        <v>1</v>
      </c>
      <c r="W37" s="38">
        <f>C37/B37*100</f>
        <v>99.27536231884058</v>
      </c>
      <c r="X37" s="26">
        <f>(N37+Q37)/B37*100</f>
        <v>0</v>
      </c>
    </row>
    <row r="38" spans="1:24" s="56" customFormat="1" ht="14.25" customHeight="1">
      <c r="A38" s="47" t="s">
        <v>59</v>
      </c>
      <c r="B38" s="61">
        <f>C38+J38+K38+L38+M38+N38+O38+P38+Q38</f>
        <v>61</v>
      </c>
      <c r="C38" s="47">
        <f>SUM(D38:I38)</f>
        <v>61</v>
      </c>
      <c r="D38" s="47">
        <v>1</v>
      </c>
      <c r="E38" s="48">
        <v>0</v>
      </c>
      <c r="F38" s="48">
        <v>0</v>
      </c>
      <c r="G38" s="48">
        <v>60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f>SUM(R38:U38)</f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68">
        <f>C38/B38*100</f>
        <v>100</v>
      </c>
      <c r="X38" s="48">
        <f>(N38+Q38)/B38*100</f>
        <v>0</v>
      </c>
    </row>
    <row r="39" spans="1:24" s="46" customFormat="1" ht="14.25" customHeight="1">
      <c r="A39" s="47" t="s">
        <v>60</v>
      </c>
      <c r="B39" s="61">
        <f>C39+J39+K39+L39+M39+N39+O39+P39+Q39</f>
        <v>77</v>
      </c>
      <c r="C39" s="47">
        <f>SUM(D39:I39)</f>
        <v>76</v>
      </c>
      <c r="D39" s="47">
        <f>D37-D38</f>
        <v>4</v>
      </c>
      <c r="E39" s="48">
        <f aca="true" t="shared" si="11" ref="E39:V39">E37-E38</f>
        <v>0</v>
      </c>
      <c r="F39" s="48">
        <f t="shared" si="11"/>
        <v>0</v>
      </c>
      <c r="G39" s="48">
        <f t="shared" si="11"/>
        <v>72</v>
      </c>
      <c r="H39" s="48">
        <f t="shared" si="11"/>
        <v>0</v>
      </c>
      <c r="I39" s="48">
        <f t="shared" si="11"/>
        <v>0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1</v>
      </c>
      <c r="P39" s="48">
        <f t="shared" si="11"/>
        <v>0</v>
      </c>
      <c r="Q39" s="48">
        <f t="shared" si="11"/>
        <v>0</v>
      </c>
      <c r="R39" s="48">
        <f t="shared" si="11"/>
        <v>0</v>
      </c>
      <c r="S39" s="48">
        <f t="shared" si="11"/>
        <v>0</v>
      </c>
      <c r="T39" s="48">
        <f t="shared" si="11"/>
        <v>0</v>
      </c>
      <c r="U39" s="48">
        <f t="shared" si="11"/>
        <v>0</v>
      </c>
      <c r="V39" s="48">
        <f t="shared" si="11"/>
        <v>1</v>
      </c>
      <c r="W39" s="68">
        <f>C39/B39*100</f>
        <v>98.7012987012987</v>
      </c>
      <c r="X39" s="48">
        <f>(N39+Q39)/B39*100</f>
        <v>0</v>
      </c>
    </row>
    <row r="40" spans="1:24" ht="14.25" customHeight="1">
      <c r="A40" s="2"/>
      <c r="B40" s="41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32"/>
      <c r="V40" s="24"/>
      <c r="W40" s="33"/>
      <c r="X40" s="33"/>
    </row>
    <row r="41" spans="1:24" ht="14.25" customHeight="1">
      <c r="A41" s="69" t="s">
        <v>62</v>
      </c>
      <c r="B41" s="36">
        <f>SUM(B42:B43)</f>
        <v>43</v>
      </c>
      <c r="C41" s="25">
        <f>SUM(C42:C43)</f>
        <v>43</v>
      </c>
      <c r="D41" s="25">
        <v>11</v>
      </c>
      <c r="E41" s="25">
        <v>0</v>
      </c>
      <c r="F41" s="25">
        <v>0</v>
      </c>
      <c r="G41" s="25">
        <v>32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f>SUM(Q42:Q43)</f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38">
        <f>C41/B41*100</f>
        <v>100</v>
      </c>
      <c r="X41" s="26">
        <f>(N41+Q41)/B41*100</f>
        <v>0</v>
      </c>
    </row>
    <row r="42" spans="1:24" s="46" customFormat="1" ht="14.25" customHeight="1">
      <c r="A42" s="47" t="s">
        <v>59</v>
      </c>
      <c r="B42" s="61">
        <f>C42+J42+K42+L42+M42+N42+O42+P42+Q42</f>
        <v>28</v>
      </c>
      <c r="C42" s="47">
        <f>SUM(D42:I42)</f>
        <v>28</v>
      </c>
      <c r="D42" s="47">
        <v>11</v>
      </c>
      <c r="E42" s="48">
        <v>0</v>
      </c>
      <c r="F42" s="48">
        <v>0</v>
      </c>
      <c r="G42" s="48">
        <v>17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f>SUM(R42:U42)</f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68">
        <f>C42/B42*100</f>
        <v>100</v>
      </c>
      <c r="X42" s="48">
        <f>(N42+Q42)/B42*100</f>
        <v>0</v>
      </c>
    </row>
    <row r="43" spans="1:24" s="46" customFormat="1" ht="14.25" customHeight="1">
      <c r="A43" s="47" t="s">
        <v>60</v>
      </c>
      <c r="B43" s="61">
        <f>C43+J43+K43+L43+M43+N43+O43+P43+Q43</f>
        <v>15</v>
      </c>
      <c r="C43" s="48">
        <f>SUM(D43:I43)</f>
        <v>15</v>
      </c>
      <c r="D43" s="47">
        <f aca="true" t="shared" si="12" ref="D43:P43">D41-D42</f>
        <v>0</v>
      </c>
      <c r="E43" s="48">
        <f t="shared" si="12"/>
        <v>0</v>
      </c>
      <c r="F43" s="48">
        <f t="shared" si="12"/>
        <v>0</v>
      </c>
      <c r="G43" s="48">
        <f t="shared" si="12"/>
        <v>15</v>
      </c>
      <c r="H43" s="48">
        <f t="shared" si="12"/>
        <v>0</v>
      </c>
      <c r="I43" s="48">
        <f t="shared" si="12"/>
        <v>0</v>
      </c>
      <c r="J43" s="48">
        <f t="shared" si="12"/>
        <v>0</v>
      </c>
      <c r="K43" s="48">
        <f t="shared" si="12"/>
        <v>0</v>
      </c>
      <c r="L43" s="48">
        <f t="shared" si="12"/>
        <v>0</v>
      </c>
      <c r="M43" s="48">
        <f t="shared" si="12"/>
        <v>0</v>
      </c>
      <c r="N43" s="48">
        <f t="shared" si="12"/>
        <v>0</v>
      </c>
      <c r="O43" s="48">
        <f t="shared" si="12"/>
        <v>0</v>
      </c>
      <c r="P43" s="48">
        <f t="shared" si="12"/>
        <v>0</v>
      </c>
      <c r="Q43" s="48">
        <f>SUM(R43:U43)</f>
        <v>0</v>
      </c>
      <c r="R43" s="48">
        <f>R41-R42</f>
        <v>0</v>
      </c>
      <c r="S43" s="48">
        <f>S41-S42</f>
        <v>0</v>
      </c>
      <c r="T43" s="48">
        <f>T41-T42</f>
        <v>0</v>
      </c>
      <c r="U43" s="48">
        <f>U41-U42</f>
        <v>0</v>
      </c>
      <c r="V43" s="48">
        <f>V41-V42</f>
        <v>0</v>
      </c>
      <c r="W43" s="68">
        <f>C43/B43*100</f>
        <v>100</v>
      </c>
      <c r="X43" s="48">
        <f>(N43+Q43)/B43*100</f>
        <v>0</v>
      </c>
    </row>
    <row r="44" spans="1:24" ht="7.5" customHeight="1">
      <c r="A44" s="28"/>
      <c r="B44" s="4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7" spans="1:16" ht="15" customHeight="1">
      <c r="A47" s="153" t="s">
        <v>56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N47" s="10"/>
      <c r="O47" s="10"/>
      <c r="P47" s="10"/>
    </row>
    <row r="48" spans="1:23" ht="15" customHeight="1">
      <c r="A48" s="8" t="s">
        <v>18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6" t="s">
        <v>36</v>
      </c>
      <c r="N48" s="6"/>
      <c r="P48" s="12"/>
      <c r="Q48" s="12"/>
      <c r="V48" s="13"/>
      <c r="W48" s="14" t="s">
        <v>14</v>
      </c>
    </row>
    <row r="49" spans="1:23" ht="17.25" customHeight="1">
      <c r="A49" s="113" t="s">
        <v>67</v>
      </c>
      <c r="B49" s="118" t="s">
        <v>0</v>
      </c>
      <c r="C49" s="121" t="s">
        <v>26</v>
      </c>
      <c r="D49" s="122"/>
      <c r="E49" s="122"/>
      <c r="F49" s="122"/>
      <c r="G49" s="122"/>
      <c r="H49" s="122"/>
      <c r="I49" s="123"/>
      <c r="J49" s="90" t="s">
        <v>38</v>
      </c>
      <c r="K49" s="93" t="s">
        <v>39</v>
      </c>
      <c r="L49" s="94"/>
      <c r="M49" s="78" t="s">
        <v>21</v>
      </c>
      <c r="N49" s="75" t="s">
        <v>22</v>
      </c>
      <c r="O49" s="141"/>
      <c r="P49" s="78" t="s">
        <v>28</v>
      </c>
      <c r="Q49" s="78" t="s">
        <v>29</v>
      </c>
      <c r="R49" s="75" t="s">
        <v>66</v>
      </c>
      <c r="S49" s="139" t="s">
        <v>27</v>
      </c>
      <c r="T49" s="140"/>
      <c r="U49" s="141"/>
      <c r="V49" s="136" t="s">
        <v>15</v>
      </c>
      <c r="W49" s="97" t="s">
        <v>50</v>
      </c>
    </row>
    <row r="50" spans="1:23" ht="18" customHeight="1">
      <c r="A50" s="114"/>
      <c r="B50" s="119"/>
      <c r="C50" s="88" t="s">
        <v>3</v>
      </c>
      <c r="D50" s="78" t="s">
        <v>9</v>
      </c>
      <c r="E50" s="81" t="s">
        <v>37</v>
      </c>
      <c r="F50" s="78" t="s">
        <v>10</v>
      </c>
      <c r="G50" s="78" t="s">
        <v>11</v>
      </c>
      <c r="H50" s="78" t="s">
        <v>12</v>
      </c>
      <c r="I50" s="116" t="s">
        <v>41</v>
      </c>
      <c r="J50" s="91"/>
      <c r="K50" s="95"/>
      <c r="L50" s="96"/>
      <c r="M50" s="79"/>
      <c r="N50" s="152"/>
      <c r="O50" s="144"/>
      <c r="P50" s="79"/>
      <c r="Q50" s="79"/>
      <c r="R50" s="76"/>
      <c r="S50" s="142"/>
      <c r="T50" s="143"/>
      <c r="U50" s="144"/>
      <c r="V50" s="137"/>
      <c r="W50" s="98"/>
    </row>
    <row r="51" spans="1:23" ht="18" customHeight="1">
      <c r="A51" s="114"/>
      <c r="B51" s="119"/>
      <c r="C51" s="124"/>
      <c r="D51" s="79"/>
      <c r="E51" s="81"/>
      <c r="F51" s="79"/>
      <c r="G51" s="79"/>
      <c r="H51" s="79"/>
      <c r="I51" s="116"/>
      <c r="J51" s="91"/>
      <c r="K51" s="88" t="s">
        <v>16</v>
      </c>
      <c r="L51" s="86" t="s">
        <v>7</v>
      </c>
      <c r="M51" s="79"/>
      <c r="N51" s="147" t="s">
        <v>47</v>
      </c>
      <c r="O51" s="149" t="s">
        <v>48</v>
      </c>
      <c r="P51" s="79"/>
      <c r="Q51" s="79"/>
      <c r="R51" s="76"/>
      <c r="S51" s="145" t="s">
        <v>3</v>
      </c>
      <c r="T51" s="147" t="s">
        <v>47</v>
      </c>
      <c r="U51" s="149" t="s">
        <v>48</v>
      </c>
      <c r="V51" s="137"/>
      <c r="W51" s="98"/>
    </row>
    <row r="52" spans="1:23" ht="19.5" customHeight="1">
      <c r="A52" s="115"/>
      <c r="B52" s="120"/>
      <c r="C52" s="89"/>
      <c r="D52" s="80"/>
      <c r="E52" s="82"/>
      <c r="F52" s="80"/>
      <c r="G52" s="80"/>
      <c r="H52" s="80"/>
      <c r="I52" s="117"/>
      <c r="J52" s="92"/>
      <c r="K52" s="89"/>
      <c r="L52" s="87"/>
      <c r="M52" s="80"/>
      <c r="N52" s="148"/>
      <c r="O52" s="150"/>
      <c r="P52" s="80"/>
      <c r="Q52" s="80"/>
      <c r="R52" s="77"/>
      <c r="S52" s="146"/>
      <c r="T52" s="148"/>
      <c r="U52" s="150"/>
      <c r="V52" s="138"/>
      <c r="W52" s="99"/>
    </row>
    <row r="53" spans="1:23" ht="9" customHeight="1">
      <c r="A53" s="15"/>
      <c r="B53" s="35"/>
      <c r="C53" s="16"/>
      <c r="D53" s="16"/>
      <c r="E53" s="16"/>
      <c r="F53" s="16"/>
      <c r="G53" s="16"/>
      <c r="H53" s="16"/>
      <c r="I53" s="16"/>
      <c r="J53" s="18"/>
      <c r="K53" s="18"/>
      <c r="L53" s="18"/>
      <c r="M53" s="18"/>
      <c r="N53" s="16"/>
      <c r="O53" s="16"/>
      <c r="P53" s="16"/>
      <c r="Q53" s="16"/>
      <c r="R53" s="16"/>
      <c r="S53" s="3"/>
      <c r="T53" s="3"/>
      <c r="U53" s="3"/>
      <c r="V53" s="19"/>
      <c r="W53" s="20"/>
    </row>
    <row r="54" spans="1:23" ht="15" customHeight="1">
      <c r="A54" s="30" t="s">
        <v>49</v>
      </c>
      <c r="B54" s="36">
        <v>162</v>
      </c>
      <c r="C54" s="26">
        <v>121</v>
      </c>
      <c r="D54" s="25">
        <v>119</v>
      </c>
      <c r="E54" s="26">
        <v>2</v>
      </c>
      <c r="F54" s="26">
        <v>0</v>
      </c>
      <c r="G54" s="26">
        <v>0</v>
      </c>
      <c r="H54" s="26">
        <v>0</v>
      </c>
      <c r="I54" s="26">
        <v>0</v>
      </c>
      <c r="J54" s="26">
        <v>9</v>
      </c>
      <c r="K54" s="26">
        <v>5</v>
      </c>
      <c r="L54" s="26">
        <v>22</v>
      </c>
      <c r="M54" s="26">
        <v>0</v>
      </c>
      <c r="N54" s="26">
        <v>3</v>
      </c>
      <c r="O54" s="26">
        <v>0</v>
      </c>
      <c r="P54" s="26">
        <v>0</v>
      </c>
      <c r="Q54" s="26">
        <v>2</v>
      </c>
      <c r="R54" s="26">
        <v>0</v>
      </c>
      <c r="S54" s="26">
        <v>0</v>
      </c>
      <c r="T54" s="26">
        <v>0</v>
      </c>
      <c r="U54" s="26">
        <v>0</v>
      </c>
      <c r="V54" s="38">
        <v>74.7</v>
      </c>
      <c r="W54" s="32">
        <v>1.9</v>
      </c>
    </row>
    <row r="55" spans="1:23" s="23" customFormat="1" ht="15" customHeight="1">
      <c r="A55" s="29" t="s">
        <v>63</v>
      </c>
      <c r="B55" s="39">
        <f>B57+B61</f>
        <v>161</v>
      </c>
      <c r="C55" s="22">
        <f>C57+C61</f>
        <v>125</v>
      </c>
      <c r="D55" s="22">
        <f aca="true" t="shared" si="13" ref="D55:U55">D57+D61</f>
        <v>123</v>
      </c>
      <c r="E55" s="22">
        <f t="shared" si="13"/>
        <v>2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5</v>
      </c>
      <c r="K55" s="22">
        <f t="shared" si="13"/>
        <v>3</v>
      </c>
      <c r="L55" s="22">
        <f t="shared" si="13"/>
        <v>21</v>
      </c>
      <c r="M55" s="22">
        <f t="shared" si="13"/>
        <v>0</v>
      </c>
      <c r="N55" s="22">
        <f t="shared" si="13"/>
        <v>2</v>
      </c>
      <c r="O55" s="22">
        <f t="shared" si="13"/>
        <v>0</v>
      </c>
      <c r="P55" s="22">
        <f t="shared" si="13"/>
        <v>0</v>
      </c>
      <c r="Q55" s="22">
        <f t="shared" si="13"/>
        <v>5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40">
        <f>C55/B55*100</f>
        <v>77.63975155279503</v>
      </c>
      <c r="W55" s="34">
        <f>(N55+O55+S55)/B55*100</f>
        <v>1.2422360248447204</v>
      </c>
    </row>
    <row r="56" spans="1:23" s="23" customFormat="1" ht="12.75" customHeight="1">
      <c r="A56" s="2"/>
      <c r="B56" s="3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40"/>
      <c r="W56" s="34"/>
    </row>
    <row r="57" spans="1:23" s="23" customFormat="1" ht="14.25" customHeight="1">
      <c r="A57" s="67" t="s">
        <v>61</v>
      </c>
      <c r="B57" s="39">
        <f>SUM(B58:B59)</f>
        <v>129</v>
      </c>
      <c r="C57" s="22">
        <f aca="true" t="shared" si="14" ref="C57:L57">SUM(C58:C59)</f>
        <v>99</v>
      </c>
      <c r="D57" s="22">
        <f t="shared" si="14"/>
        <v>98</v>
      </c>
      <c r="E57" s="22">
        <f t="shared" si="14"/>
        <v>1</v>
      </c>
      <c r="F57" s="22">
        <f t="shared" si="14"/>
        <v>0</v>
      </c>
      <c r="G57" s="22">
        <f t="shared" si="14"/>
        <v>0</v>
      </c>
      <c r="H57" s="22">
        <f t="shared" si="14"/>
        <v>0</v>
      </c>
      <c r="I57" s="22">
        <f t="shared" si="14"/>
        <v>0</v>
      </c>
      <c r="J57" s="22">
        <v>4</v>
      </c>
      <c r="K57" s="22">
        <f t="shared" si="14"/>
        <v>3</v>
      </c>
      <c r="L57" s="22">
        <f t="shared" si="14"/>
        <v>21</v>
      </c>
      <c r="M57" s="22">
        <v>0</v>
      </c>
      <c r="N57" s="22">
        <v>2</v>
      </c>
      <c r="O57" s="22">
        <v>0</v>
      </c>
      <c r="P57" s="22">
        <v>0</v>
      </c>
      <c r="Q57" s="22">
        <v>0</v>
      </c>
      <c r="R57" s="22">
        <v>0</v>
      </c>
      <c r="S57" s="22">
        <f>SUM(S58:S59)</f>
        <v>0</v>
      </c>
      <c r="T57" s="22">
        <v>0</v>
      </c>
      <c r="U57" s="22">
        <v>0</v>
      </c>
      <c r="V57" s="33">
        <f>C57/B57*100</f>
        <v>76.74418604651163</v>
      </c>
      <c r="W57" s="70">
        <f>(N57+O57+S57)/B57*100</f>
        <v>1.550387596899225</v>
      </c>
    </row>
    <row r="58" spans="1:23" s="56" customFormat="1" ht="14.25" customHeight="1">
      <c r="A58" s="47" t="s">
        <v>59</v>
      </c>
      <c r="B58" s="71">
        <f>C58+J58+K58+L58+M58+N58+O58+P58+Q58+R58+S58</f>
        <v>53</v>
      </c>
      <c r="C58" s="57">
        <f>SUM(D58:I58)</f>
        <v>38</v>
      </c>
      <c r="D58" s="51">
        <v>38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1</v>
      </c>
      <c r="L58" s="51">
        <v>14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7">
        <f>SUM(T58:U58)</f>
        <v>0</v>
      </c>
      <c r="T58" s="51">
        <v>0</v>
      </c>
      <c r="U58" s="51">
        <v>0</v>
      </c>
      <c r="V58" s="55">
        <f>C58/B58*100</f>
        <v>71.69811320754717</v>
      </c>
      <c r="W58" s="72">
        <f>(N58+O58+S58)/B58*100</f>
        <v>0</v>
      </c>
    </row>
    <row r="59" spans="1:23" s="46" customFormat="1" ht="14.25" customHeight="1">
      <c r="A59" s="47" t="s">
        <v>60</v>
      </c>
      <c r="B59" s="71">
        <f>C59+J59+K59+L59+M59+N59+O59+P59+Q59+R59+S59</f>
        <v>76</v>
      </c>
      <c r="C59" s="57">
        <f>SUM(D59:I59)</f>
        <v>61</v>
      </c>
      <c r="D59" s="51">
        <v>60</v>
      </c>
      <c r="E59" s="51">
        <v>1</v>
      </c>
      <c r="F59" s="51">
        <v>0</v>
      </c>
      <c r="G59" s="51">
        <v>0</v>
      </c>
      <c r="H59" s="51">
        <v>0</v>
      </c>
      <c r="I59" s="51">
        <v>0</v>
      </c>
      <c r="J59" s="51">
        <f>J57-J58</f>
        <v>4</v>
      </c>
      <c r="K59" s="51">
        <v>2</v>
      </c>
      <c r="L59" s="51">
        <v>7</v>
      </c>
      <c r="M59" s="51">
        <f aca="true" t="shared" si="15" ref="M59:R59">M57-M58</f>
        <v>0</v>
      </c>
      <c r="N59" s="51">
        <f t="shared" si="15"/>
        <v>2</v>
      </c>
      <c r="O59" s="51">
        <f t="shared" si="15"/>
        <v>0</v>
      </c>
      <c r="P59" s="51">
        <f t="shared" si="15"/>
        <v>0</v>
      </c>
      <c r="Q59" s="51">
        <f t="shared" si="15"/>
        <v>0</v>
      </c>
      <c r="R59" s="51">
        <f t="shared" si="15"/>
        <v>0</v>
      </c>
      <c r="S59" s="51">
        <f>SUM(T59:U59)</f>
        <v>0</v>
      </c>
      <c r="T59" s="51">
        <f>T57-T58</f>
        <v>0</v>
      </c>
      <c r="U59" s="51">
        <f>U57-U58</f>
        <v>0</v>
      </c>
      <c r="V59" s="55">
        <f>C59/B59*100</f>
        <v>80.26315789473685</v>
      </c>
      <c r="W59" s="72">
        <f>(N59+O59+S59)/B59*100</f>
        <v>2.631578947368421</v>
      </c>
    </row>
    <row r="60" spans="1:23" ht="14.25" customHeight="1">
      <c r="A60" s="2"/>
      <c r="B60" s="4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3"/>
      <c r="W60" s="33"/>
    </row>
    <row r="61" spans="1:23" ht="14.25" customHeight="1">
      <c r="A61" s="69" t="s">
        <v>62</v>
      </c>
      <c r="B61" s="39">
        <f aca="true" t="shared" si="16" ref="B61:I61">SUM(B62:B63)</f>
        <v>32</v>
      </c>
      <c r="C61" s="25">
        <f t="shared" si="16"/>
        <v>26</v>
      </c>
      <c r="D61" s="25">
        <f t="shared" si="16"/>
        <v>25</v>
      </c>
      <c r="E61" s="25">
        <f t="shared" si="16"/>
        <v>1</v>
      </c>
      <c r="F61" s="25">
        <f t="shared" si="16"/>
        <v>0</v>
      </c>
      <c r="G61" s="25">
        <f t="shared" si="16"/>
        <v>0</v>
      </c>
      <c r="H61" s="25">
        <f t="shared" si="16"/>
        <v>0</v>
      </c>
      <c r="I61" s="25">
        <f t="shared" si="16"/>
        <v>0</v>
      </c>
      <c r="J61" s="25">
        <v>1</v>
      </c>
      <c r="K61" s="25">
        <f>SUM(K62:K63)</f>
        <v>0</v>
      </c>
      <c r="L61" s="25">
        <f>SUM(L62:L63)</f>
        <v>0</v>
      </c>
      <c r="M61" s="25">
        <v>0</v>
      </c>
      <c r="N61" s="25">
        <v>0</v>
      </c>
      <c r="O61" s="25">
        <v>0</v>
      </c>
      <c r="P61" s="25">
        <v>0</v>
      </c>
      <c r="Q61" s="25">
        <v>5</v>
      </c>
      <c r="R61" s="25">
        <v>0</v>
      </c>
      <c r="S61" s="26">
        <f>SUM(T61:U61)</f>
        <v>0</v>
      </c>
      <c r="T61" s="25">
        <v>0</v>
      </c>
      <c r="U61" s="25">
        <v>0</v>
      </c>
      <c r="V61" s="38">
        <f>C61/B61*100</f>
        <v>81.25</v>
      </c>
      <c r="W61" s="73">
        <f>(N61+O61+S61)/B61*100</f>
        <v>0</v>
      </c>
    </row>
    <row r="62" spans="1:23" s="46" customFormat="1" ht="14.25" customHeight="1">
      <c r="A62" s="47" t="s">
        <v>59</v>
      </c>
      <c r="B62" s="71">
        <f>C62+J62+K62+L62+M62+N62+O62+P62+Q62+R62+S62</f>
        <v>20</v>
      </c>
      <c r="C62" s="57">
        <f>SUM(D62:I62)</f>
        <v>15</v>
      </c>
      <c r="D62" s="47">
        <v>15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5</v>
      </c>
      <c r="R62" s="48">
        <v>0</v>
      </c>
      <c r="S62" s="48">
        <f>SUM(T62:U62)</f>
        <v>0</v>
      </c>
      <c r="T62" s="48">
        <v>0</v>
      </c>
      <c r="U62" s="48">
        <v>0</v>
      </c>
      <c r="V62" s="68">
        <f>C62/B62*100</f>
        <v>75</v>
      </c>
      <c r="W62" s="74">
        <f>(N62+O62+S62)/B62*100</f>
        <v>0</v>
      </c>
    </row>
    <row r="63" spans="1:23" s="46" customFormat="1" ht="14.25" customHeight="1">
      <c r="A63" s="47" t="s">
        <v>60</v>
      </c>
      <c r="B63" s="71">
        <f>C63+J63+K63+L63+M63+N63+O63+P63+Q63+R63+S63</f>
        <v>12</v>
      </c>
      <c r="C63" s="57">
        <f>SUM(D63:I63)</f>
        <v>11</v>
      </c>
      <c r="D63" s="51">
        <v>10</v>
      </c>
      <c r="E63" s="51">
        <v>1</v>
      </c>
      <c r="F63" s="51">
        <v>0</v>
      </c>
      <c r="G63" s="51">
        <v>0</v>
      </c>
      <c r="H63" s="51">
        <v>0</v>
      </c>
      <c r="I63" s="51">
        <v>0</v>
      </c>
      <c r="J63" s="51">
        <f>J61-J62</f>
        <v>1</v>
      </c>
      <c r="K63" s="51">
        <v>0</v>
      </c>
      <c r="L63" s="51">
        <v>0</v>
      </c>
      <c r="M63" s="51">
        <f>M61-M62</f>
        <v>0</v>
      </c>
      <c r="N63" s="51">
        <f aca="true" t="shared" si="17" ref="N63:U63">N61-N62</f>
        <v>0</v>
      </c>
      <c r="O63" s="51">
        <f t="shared" si="17"/>
        <v>0</v>
      </c>
      <c r="P63" s="51">
        <f t="shared" si="17"/>
        <v>0</v>
      </c>
      <c r="Q63" s="51">
        <f t="shared" si="17"/>
        <v>0</v>
      </c>
      <c r="R63" s="51">
        <f t="shared" si="17"/>
        <v>0</v>
      </c>
      <c r="S63" s="48">
        <f t="shared" si="17"/>
        <v>0</v>
      </c>
      <c r="T63" s="51">
        <f t="shared" si="17"/>
        <v>0</v>
      </c>
      <c r="U63" s="51">
        <f t="shared" si="17"/>
        <v>0</v>
      </c>
      <c r="V63" s="68">
        <f>C63/B63*100</f>
        <v>91.66666666666666</v>
      </c>
      <c r="W63" s="74">
        <f>(N63+O63+S63)/B63*100</f>
        <v>0</v>
      </c>
    </row>
    <row r="64" spans="1:23" ht="7.5" customHeight="1">
      <c r="A64" s="27"/>
      <c r="B64" s="4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43"/>
      <c r="W64" s="43"/>
    </row>
  </sheetData>
  <sheetProtection/>
  <mergeCells count="71">
    <mergeCell ref="A1:L1"/>
    <mergeCell ref="A27:L27"/>
    <mergeCell ref="A47:L47"/>
    <mergeCell ref="K49:L50"/>
    <mergeCell ref="M49:M52"/>
    <mergeCell ref="G50:G52"/>
    <mergeCell ref="H50:H52"/>
    <mergeCell ref="I50:I52"/>
    <mergeCell ref="K3:L4"/>
    <mergeCell ref="H4:H6"/>
    <mergeCell ref="Q49:Q52"/>
    <mergeCell ref="A29:A32"/>
    <mergeCell ref="B29:B32"/>
    <mergeCell ref="C29:I29"/>
    <mergeCell ref="J29:J32"/>
    <mergeCell ref="P49:P52"/>
    <mergeCell ref="B49:B52"/>
    <mergeCell ref="N49:O50"/>
    <mergeCell ref="N51:N52"/>
    <mergeCell ref="O51:O52"/>
    <mergeCell ref="W49:W52"/>
    <mergeCell ref="C50:C52"/>
    <mergeCell ref="D50:D52"/>
    <mergeCell ref="E50:E52"/>
    <mergeCell ref="F50:F52"/>
    <mergeCell ref="K51:K52"/>
    <mergeCell ref="S49:U50"/>
    <mergeCell ref="S51:S52"/>
    <mergeCell ref="T51:T52"/>
    <mergeCell ref="U51:U52"/>
    <mergeCell ref="A49:A52"/>
    <mergeCell ref="C49:I49"/>
    <mergeCell ref="J49:J52"/>
    <mergeCell ref="W29:W32"/>
    <mergeCell ref="X29:X32"/>
    <mergeCell ref="V49:V52"/>
    <mergeCell ref="L51:L52"/>
    <mergeCell ref="I30:I32"/>
    <mergeCell ref="K31:K32"/>
    <mergeCell ref="L31:L32"/>
    <mergeCell ref="N29:N32"/>
    <mergeCell ref="O29:O32"/>
    <mergeCell ref="C30:C32"/>
    <mergeCell ref="D30:F31"/>
    <mergeCell ref="V29:V32"/>
    <mergeCell ref="Q29:U31"/>
    <mergeCell ref="G30:G32"/>
    <mergeCell ref="H30:H32"/>
    <mergeCell ref="A3:A6"/>
    <mergeCell ref="G4:G6"/>
    <mergeCell ref="I4:I6"/>
    <mergeCell ref="B3:B6"/>
    <mergeCell ref="C3:I3"/>
    <mergeCell ref="C4:C6"/>
    <mergeCell ref="W3:W6"/>
    <mergeCell ref="P3:P6"/>
    <mergeCell ref="V3:V6"/>
    <mergeCell ref="M3:M6"/>
    <mergeCell ref="N3:N6"/>
    <mergeCell ref="O3:O6"/>
    <mergeCell ref="Q3:U5"/>
    <mergeCell ref="R49:R52"/>
    <mergeCell ref="D4:D6"/>
    <mergeCell ref="E4:E6"/>
    <mergeCell ref="F4:F6"/>
    <mergeCell ref="P29:P32"/>
    <mergeCell ref="L5:L6"/>
    <mergeCell ref="K5:K6"/>
    <mergeCell ref="J3:J6"/>
    <mergeCell ref="K29:L30"/>
    <mergeCell ref="M29:M32"/>
  </mergeCells>
  <conditionalFormatting sqref="A7:W24">
    <cfRule type="expression" priority="3" dxfId="0" stopIfTrue="1">
      <formula>MOD(ROW(),2)=1</formula>
    </cfRule>
  </conditionalFormatting>
  <conditionalFormatting sqref="A33:X44">
    <cfRule type="expression" priority="2" dxfId="0" stopIfTrue="1">
      <formula>MOD(ROW(),2)=1</formula>
    </cfRule>
  </conditionalFormatting>
  <conditionalFormatting sqref="A53:W64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Width="0" horizontalDpi="600" verticalDpi="600" orientation="portrait" paperSize="9" scale="80" r:id="rId1"/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2018-01-15T04:47:18Z</cp:lastPrinted>
  <dcterms:created xsi:type="dcterms:W3CDTF">2003-10-06T02:49:04Z</dcterms:created>
  <dcterms:modified xsi:type="dcterms:W3CDTF">2018-01-26T08:31:15Z</dcterms:modified>
  <cp:category/>
  <cp:version/>
  <cp:contentType/>
  <cp:contentStatus/>
</cp:coreProperties>
</file>