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939" activeTab="0"/>
  </bookViews>
  <sheets>
    <sheet name="第６４表a" sheetId="1" r:id="rId1"/>
    <sheet name="第６４表b" sheetId="2" r:id="rId2"/>
    <sheet name="第６４表c" sheetId="3" r:id="rId3"/>
    <sheet name="第６５・６６表" sheetId="4" r:id="rId4"/>
    <sheet name="第６７表" sheetId="5" r:id="rId5"/>
    <sheet name="第６８表" sheetId="6" r:id="rId6"/>
    <sheet name="第６９・７０表" sheetId="7" r:id="rId7"/>
  </sheets>
  <externalReferences>
    <externalReference r:id="rId10"/>
    <externalReference r:id="rId11"/>
  </externalReferences>
  <definedNames>
    <definedName name="_1NEN" localSheetId="0">'第６４表a'!#REF!</definedName>
    <definedName name="_1NEN" localSheetId="1">'第６４表b'!#REF!</definedName>
    <definedName name="_1NEN" localSheetId="2">'第６４表c'!#REF!</definedName>
    <definedName name="_1NEN" localSheetId="4">'第６７表'!#REF!</definedName>
    <definedName name="_1NEN" localSheetId="5">'第６８表'!#REF!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xlfn.RANK.EQ" hidden="1">#NAME?</definedName>
    <definedName name="a">#REF!</definedName>
    <definedName name="_xlnm.Print_Area" localSheetId="0">'第６４表a'!$A$1:$AE$66</definedName>
    <definedName name="_xlnm.Print_Area" localSheetId="1">'第６４表b'!$A$1:$AE$66</definedName>
    <definedName name="_xlnm.Print_Area" localSheetId="2">'第６４表c'!$A$1:$AE$67</definedName>
    <definedName name="_xlnm.Print_Area" localSheetId="3">'第６５・６６表'!$A$4:$AI$70</definedName>
    <definedName name="_xlnm.Print_Area" localSheetId="4">'第６７表'!$A$1:$AW$63</definedName>
    <definedName name="_xlnm.Print_Area" localSheetId="5">'第６８表'!$A$1:$F$59</definedName>
    <definedName name="_xlnm.Print_Area" localSheetId="6">'第６９・７０表'!$A$1:$S$58</definedName>
    <definedName name="Print_Area_MI" localSheetId="0">'第６４表a'!$A$8:$S$65</definedName>
    <definedName name="Print_Area_MI" localSheetId="1">'第６４表b'!$A$8:$S$65</definedName>
    <definedName name="Print_Area_MI" localSheetId="2">'第６４表c'!$A$8:$S$65</definedName>
    <definedName name="Print_Area_MI" localSheetId="3">'第６５・６６表'!$A$4:$AA$30</definedName>
    <definedName name="Print_Area_MI" localSheetId="4">'第６７表'!$A$8:$U$62</definedName>
    <definedName name="Print_Area_MI" localSheetId="5">'第６８表'!$B$7:$E$58</definedName>
    <definedName name="Print_Area_MI" localSheetId="6">'第６９・７０表'!$A$1:$S$29</definedName>
    <definedName name="Print_Area_MI">'[1]第１表'!$B$1:$N$59</definedName>
    <definedName name="_xlnm.Print_Titles" localSheetId="0">'第６４表a'!$1:$8</definedName>
    <definedName name="_xlnm.Print_Titles" localSheetId="1">'第６４表b'!$1:$8</definedName>
    <definedName name="_xlnm.Print_Titles" localSheetId="2">'第６４表c'!$1:$8</definedName>
    <definedName name="_xlnm.Print_Titles" localSheetId="4">'第６７表'!$1:$8</definedName>
    <definedName name="_xlnm.Print_Titles" localSheetId="5">'第６８表'!$1:$7</definedName>
    <definedName name="Print_Titles_MI" localSheetId="0">'第６４表a'!$1:$8</definedName>
    <definedName name="Print_Titles_MI" localSheetId="1">'第６４表b'!$1:$8</definedName>
    <definedName name="Print_Titles_MI" localSheetId="2">'第６４表c'!$1:$8</definedName>
    <definedName name="Print_Titles_MI" localSheetId="4">'第６７表'!$1:$8</definedName>
    <definedName name="Print_Titles_MI" localSheetId="5">'第６８表'!$1:$7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<sst xmlns="http://schemas.openxmlformats.org/spreadsheetml/2006/main" count="1294" uniqueCount="323">
  <si>
    <t>計</t>
  </si>
  <si>
    <t>女</t>
  </si>
  <si>
    <t>(単位：人)</t>
  </si>
  <si>
    <t>定時制</t>
  </si>
  <si>
    <t>〈高等学校〉</t>
  </si>
  <si>
    <t>(単位：人，％)</t>
  </si>
  <si>
    <t>全      日      制</t>
  </si>
  <si>
    <t>定      時      制</t>
  </si>
  <si>
    <t>男</t>
  </si>
  <si>
    <t>専門的･技術的職業従事者</t>
  </si>
  <si>
    <t>&lt;高等学校&gt;</t>
  </si>
  <si>
    <t>(単位：人,％)</t>
  </si>
  <si>
    <t>電気･ガス･熱供給･水道業</t>
  </si>
  <si>
    <t xml:space="preserve"> </t>
  </si>
  <si>
    <t>入     学     志     願     者</t>
  </si>
  <si>
    <t>大学・短期大学</t>
  </si>
  <si>
    <t xml:space="preserve"> 区    分</t>
  </si>
  <si>
    <t>全 日 制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</si>
  <si>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</si>
  <si>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</si>
  <si>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</si>
  <si>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</si>
  <si>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</si>
  <si>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</si>
  <si>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</si>
  <si>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</si>
  <si>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　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</si>
  <si>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</si>
  <si>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</si>
  <si>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</si>
  <si>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</si>
  <si>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</si>
  <si>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</si>
  <si>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</si>
  <si>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</si>
  <si>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</si>
  <si>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</si>
  <si>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</si>
  <si>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</si>
  <si>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</si>
  <si>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</si>
  <si>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</si>
  <si>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</si>
  <si>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</si>
  <si>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</si>
  <si>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</si>
  <si>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</si>
  <si>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</si>
  <si>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</si>
  <si>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</si>
  <si>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</si>
  <si>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</si>
  <si>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</si>
  <si>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</si>
  <si>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</si>
  <si>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</si>
  <si>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</si>
  <si>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</si>
  <si>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</si>
  <si>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</si>
  <si>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</si>
  <si>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</si>
  <si>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情報通信業</t>
  </si>
  <si>
    <t>漁業</t>
  </si>
  <si>
    <t>建設業</t>
  </si>
  <si>
    <t>製造業</t>
  </si>
  <si>
    <t>事務従事者</t>
  </si>
  <si>
    <t>販売従事者</t>
  </si>
  <si>
    <t>保安職業従事者</t>
  </si>
  <si>
    <t>加美町</t>
  </si>
  <si>
    <t>複合サービス事業</t>
  </si>
  <si>
    <t>男</t>
  </si>
  <si>
    <t>女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</si>
  <si>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</si>
  <si>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</si>
  <si>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</si>
  <si>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</si>
  <si>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</si>
  <si>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</si>
  <si>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</si>
  <si>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</si>
  <si>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公　　立</t>
  </si>
  <si>
    <t>私　　立</t>
  </si>
  <si>
    <t>各種学校</t>
  </si>
  <si>
    <t>公　　立</t>
  </si>
  <si>
    <t>私　　立</t>
  </si>
  <si>
    <t>大学
(学部）</t>
  </si>
  <si>
    <t>短期大学
(本科）</t>
  </si>
  <si>
    <t>大学・短期大学の通信教育部</t>
  </si>
  <si>
    <t>大学・短期大学（別科）</t>
  </si>
  <si>
    <t>高等学校（専攻科）</t>
  </si>
  <si>
    <t>左記（E+I）
のうち県外
就職者
（再掲）</t>
  </si>
  <si>
    <t>&lt;高等学校&gt;（男女計）</t>
  </si>
  <si>
    <t>大学</t>
  </si>
  <si>
    <t>短期大学</t>
  </si>
  <si>
    <t>&lt;高等学校&gt;（男）</t>
  </si>
  <si>
    <t>&lt;高等学校&gt;（女）</t>
  </si>
  <si>
    <t>当該年３月卒業者</t>
  </si>
  <si>
    <t>漁業</t>
  </si>
  <si>
    <t>建設業</t>
  </si>
  <si>
    <t>製造業</t>
  </si>
  <si>
    <t>電気・ガス
熱供給・水道業</t>
  </si>
  <si>
    <t>情報通信業</t>
  </si>
  <si>
    <t>医療・福祉</t>
  </si>
  <si>
    <t>教育・学習支援業</t>
  </si>
  <si>
    <t>&lt;高等学校&gt;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</si>
  <si>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</si>
  <si>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</si>
  <si>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</si>
  <si>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</si>
  <si>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</si>
  <si>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</si>
  <si>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</si>
  <si>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</si>
  <si>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</si>
  <si>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</si>
  <si>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</si>
  <si>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</si>
  <si>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</si>
  <si>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</si>
  <si>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</si>
  <si>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</si>
  <si>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</si>
  <si>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</si>
  <si>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</si>
  <si>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</si>
  <si>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</si>
  <si>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</si>
  <si>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</si>
  <si>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</si>
  <si>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</si>
  <si>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</si>
  <si>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</si>
  <si>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</si>
  <si>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</si>
  <si>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</si>
  <si>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</si>
  <si>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</si>
  <si>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</si>
  <si>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</si>
  <si>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</si>
  <si>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</si>
  <si>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</si>
  <si>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</si>
  <si>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</si>
  <si>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</si>
  <si>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</si>
  <si>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</si>
  <si>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</si>
  <si>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</si>
  <si>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</si>
  <si>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</si>
  <si>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当該年３月卒業</t>
  </si>
  <si>
    <t>専修学校
（一般課程等）</t>
  </si>
  <si>
    <t>大学等
進学率
（％）</t>
  </si>
  <si>
    <t>開発施設等入学者</t>
  </si>
  <si>
    <t>専修学校
（一般課程）等</t>
  </si>
  <si>
    <t>仙台市計</t>
  </si>
  <si>
    <t>塩竈市</t>
  </si>
  <si>
    <t>Ｄ
公共職業能力開発施設等入学者</t>
  </si>
  <si>
    <t>Ｅ
就職者</t>
  </si>
  <si>
    <t>Ａ　大学等進学者</t>
  </si>
  <si>
    <t>Ｂ
専修学校
（専門課程）
進学者</t>
  </si>
  <si>
    <t>Ｃ　専修学校
（一般課程）等入学者</t>
  </si>
  <si>
    <t>Ｇ
左記以外の者</t>
  </si>
  <si>
    <t>Ｉ　左記ＡＢＣＤのうち
就職している者（再掲）</t>
  </si>
  <si>
    <t>前年３月以前卒業</t>
  </si>
  <si>
    <t>Ｄ　公共職業能力</t>
  </si>
  <si>
    <t>Ｆ　一時的な
仕事に就いた者</t>
  </si>
  <si>
    <t>Ｇ　左記以外の者</t>
  </si>
  <si>
    <t xml:space="preserve"> Ａ　大学等進学者</t>
  </si>
  <si>
    <t>Ａ　大学等進学者</t>
  </si>
  <si>
    <t>Ｂ　専修学校（一般課程）等入学者</t>
  </si>
  <si>
    <t>前年３月以前卒業者</t>
  </si>
  <si>
    <t>（つづき）</t>
  </si>
  <si>
    <t>〈高等学校〉</t>
  </si>
  <si>
    <t xml:space="preserve"> </t>
  </si>
  <si>
    <t>（つづき）</t>
  </si>
  <si>
    <t xml:space="preserve">　 Ｂ　専 修 学 校 </t>
  </si>
  <si>
    <t>Ｃ　専修学校等</t>
  </si>
  <si>
    <t>Ｅ　就   職   者</t>
  </si>
  <si>
    <t>全日制</t>
  </si>
  <si>
    <t>大       学</t>
  </si>
  <si>
    <t>短 期 大 学</t>
  </si>
  <si>
    <t>高 等 学 校</t>
  </si>
  <si>
    <t xml:space="preserve"> ( 学   部 )</t>
  </si>
  <si>
    <t>( 本   科 )</t>
  </si>
  <si>
    <t>の通信教育部</t>
  </si>
  <si>
    <t>( 別   科 )</t>
  </si>
  <si>
    <t>専  攻  科</t>
  </si>
  <si>
    <t xml:space="preserve"> </t>
  </si>
  <si>
    <t>(つづき）</t>
  </si>
  <si>
    <t>（つづき）</t>
  </si>
  <si>
    <t>上記以外のもの</t>
  </si>
  <si>
    <t>Ａ　大学（学部），短大（本科）
への入学志願者</t>
  </si>
  <si>
    <t>大崎市</t>
  </si>
  <si>
    <t>美里町</t>
  </si>
  <si>
    <t>南三陸町</t>
  </si>
  <si>
    <t>美里町</t>
  </si>
  <si>
    <t>情　報</t>
  </si>
  <si>
    <t>福　祉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</si>
  <si>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</si>
  <si>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</si>
  <si>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</si>
  <si>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</si>
  <si>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</si>
  <si>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</si>
  <si>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</si>
  <si>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</si>
  <si>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</si>
  <si>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</si>
  <si>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市 部 計</t>
  </si>
  <si>
    <t>定時制</t>
  </si>
  <si>
    <t>市 部 計</t>
  </si>
  <si>
    <t>仙台市計</t>
  </si>
  <si>
    <t>（つづき）　</t>
  </si>
  <si>
    <t>サービス職業従事者</t>
  </si>
  <si>
    <t>Ｉ　左記ＡＢＣＤのうち
就職している者（再掲）</t>
  </si>
  <si>
    <t>特別支援学校高等部（専攻科）</t>
  </si>
  <si>
    <t>Ｆ
一時的な仕事に就いた者</t>
  </si>
  <si>
    <t>農業・林業</t>
  </si>
  <si>
    <t>運輸業・郵便業</t>
  </si>
  <si>
    <t>卸売業・小売業</t>
  </si>
  <si>
    <t>金融業・保険業</t>
  </si>
  <si>
    <t>学術研究・専門・技術サービス業</t>
  </si>
  <si>
    <t>宿泊業・飲食サービス業</t>
  </si>
  <si>
    <t>生活関連サービス業・娯楽業</t>
  </si>
  <si>
    <t>複合サービス業事業</t>
  </si>
  <si>
    <t>公務(他に分類
されるものを除く）</t>
  </si>
  <si>
    <t>農業・林業</t>
  </si>
  <si>
    <t>鉱業・採石業・砂利採取業</t>
  </si>
  <si>
    <t>運輸業・郵便業</t>
  </si>
  <si>
    <t>卸売業・小売業</t>
  </si>
  <si>
    <t>金融業・保険業</t>
  </si>
  <si>
    <t>不動産業・物品賃貸業</t>
  </si>
  <si>
    <t>学術研究・専門・技術サービス業</t>
  </si>
  <si>
    <t>公務(他に分類されるものを除く)</t>
  </si>
  <si>
    <t>サービス業（他に分類されないもの）</t>
  </si>
  <si>
    <t>鉱業・採石業・
砂利採取業</t>
  </si>
  <si>
    <t>教育・
学習支援業</t>
  </si>
  <si>
    <t>サービス業（他に分類されないもの）</t>
  </si>
  <si>
    <t>不動産業・
物品賃貸業</t>
  </si>
  <si>
    <t>左記以外のもの</t>
  </si>
  <si>
    <t>上記以外のもの</t>
  </si>
  <si>
    <t>宿泊業・飲食
サービス業</t>
  </si>
  <si>
    <t>区　　分
市町村名</t>
  </si>
  <si>
    <t>区    分</t>
  </si>
  <si>
    <t>区            分</t>
  </si>
  <si>
    <t>区              分</t>
  </si>
  <si>
    <t>Ｈ
不詳・死亡の者</t>
  </si>
  <si>
    <t>　Ｈ　不詳・死亡
の者</t>
  </si>
  <si>
    <t>千葉</t>
  </si>
  <si>
    <t>農林業従事者</t>
  </si>
  <si>
    <t>漁業従事者</t>
  </si>
  <si>
    <t>生産工程従事者</t>
  </si>
  <si>
    <t>輸送・機械運転従事者</t>
  </si>
  <si>
    <t>建設・採掘従事者</t>
  </si>
  <si>
    <t>運搬・清掃等従事者</t>
  </si>
  <si>
    <t/>
  </si>
  <si>
    <t>正規の職員等</t>
  </si>
  <si>
    <t>正規の職員等でない者</t>
  </si>
  <si>
    <t>平成28年3月</t>
  </si>
  <si>
    <t>計</t>
  </si>
  <si>
    <t>男</t>
  </si>
  <si>
    <t>女</t>
  </si>
  <si>
    <t>計</t>
  </si>
  <si>
    <t>Ａ　大　学　等
　　進　学　者</t>
  </si>
  <si>
    <t>Ｂ　専修学校
　　(専門課程)
　　進　学　者</t>
  </si>
  <si>
    <t>一時的な仕事
についた者</t>
  </si>
  <si>
    <t>Ａのうち通信
教育部を除く
進　学　者</t>
  </si>
  <si>
    <t>大　学　等
進　学　率
(％)</t>
  </si>
  <si>
    <t>専修学校
(専門課程)
進学率(％)</t>
  </si>
  <si>
    <t>通信教育部
を除く
進学率(％)</t>
  </si>
  <si>
    <t>正規の職員等</t>
  </si>
  <si>
    <t>正規の職員等でない者</t>
  </si>
  <si>
    <t>（一般課程）等入学者</t>
  </si>
  <si>
    <t xml:space="preserve"> (専門課程)進学者</t>
  </si>
  <si>
    <t xml:space="preserve">特別支援学校高等部
</t>
  </si>
  <si>
    <t>（専攻科）</t>
  </si>
  <si>
    <t>Ｃ　専修学校
　　(一般課程)
　　等入学者</t>
  </si>
  <si>
    <t>Ｄ　公共職業能
　　力開発施設
　　等入学者</t>
  </si>
  <si>
    <t>就　職　者</t>
  </si>
  <si>
    <t>左記以外の者</t>
  </si>
  <si>
    <t>不詳・死亡</t>
  </si>
  <si>
    <t>左記Ａ，Ｂ，Ｃ，Ｄのうち就職している者(再掲)</t>
  </si>
  <si>
    <t>卒業者に占める就職者の割合(％)</t>
  </si>
  <si>
    <t>一時的な仕事
についた者</t>
  </si>
  <si>
    <t>卒業者に占める　就職者の割合
(％)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</si>
  <si>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</si>
  <si>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</si>
  <si>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</si>
  <si>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</si>
  <si>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</si>
  <si>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</si>
  <si>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</si>
  <si>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</si>
  <si>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</si>
  <si>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</si>
  <si>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</si>
  <si>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全日制</t>
  </si>
  <si>
    <t>大学・短期大学の通信教育部</t>
  </si>
  <si>
    <t>大　　学
（学　部）</t>
  </si>
  <si>
    <t>短期大学
（本　科）</t>
  </si>
  <si>
    <t>大学短大
の別科</t>
  </si>
  <si>
    <t>高等学校
専攻科</t>
  </si>
  <si>
    <t>特別支援学校高等部専攻科</t>
  </si>
  <si>
    <t>大学 (学部)</t>
  </si>
  <si>
    <t>短期大学(本科)</t>
  </si>
  <si>
    <t>平成27年3月</t>
  </si>
  <si>
    <t>平成27年3月</t>
  </si>
  <si>
    <t>平成27年3月</t>
  </si>
  <si>
    <t>第６４表　　　市　町　村　別　進　路　別　卒　業　者　数　（３－２）</t>
  </si>
  <si>
    <t>第６４表　　　市　町　村　別　進　路　別　卒　業　者　数　（３－３）</t>
  </si>
  <si>
    <t>第６５表　　　学　科　別　進　路　別　卒　業　者　数</t>
  </si>
  <si>
    <t xml:space="preserve"> 第６６表         学科別大学・短期大学・専修学校等への進入学者数及び学科別大学・短期大学への入学志願者数</t>
  </si>
  <si>
    <t xml:space="preserve">第６７表　　　市　町　村　別　産　業　別　就　職　者　数 </t>
  </si>
  <si>
    <t>第６８表　　　就職先別県外就職者数</t>
  </si>
  <si>
    <t>　　第６９表　　　産　業　別　就　職　者　数　及　び　割　合</t>
  </si>
  <si>
    <t xml:space="preserve">     　第７０表　　　職　業　別　就　職　者　数　及　び　割　合　</t>
  </si>
  <si>
    <t>第６４表　　　市　町　村　別　進　路　別　卒　業　者　数　（３－１）</t>
  </si>
  <si>
    <t>卒業者に占める
就職者の割合
（Ｅ+Ｉ）/総数
（％）</t>
  </si>
  <si>
    <t>都道府県名</t>
  </si>
  <si>
    <t>区　　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</si>
</sst>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</numFmts>
  <fonts count="7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b/>
      <sz val="14"/>
      <name val="書院細明朝体"/>
      <family val="1"/>
    </font>
    <font>
      <b/>
      <sz val="12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7.5"/>
      <name val="書院細明朝体"/>
      <family val="1"/>
    </font>
    <font>
      <sz val="9"/>
      <name val="ＭＳ ゴシック"/>
      <family val="3"/>
    </font>
    <font>
      <b/>
      <sz val="12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8"/>
      <name val="Terminal"/>
      <family val="0"/>
    </font>
    <font>
      <sz val="9"/>
      <name val="Terminal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1"/>
      <color indexed="10"/>
      <name val="書院細明朝体"/>
      <family val="1"/>
    </font>
    <font>
      <b/>
      <sz val="11"/>
      <color indexed="10"/>
      <name val="ＭＳ Ｐゴシック"/>
      <family val="3"/>
    </font>
    <font>
      <b/>
      <sz val="12"/>
      <color indexed="10"/>
      <name val="書院細明朝体"/>
      <family val="1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1"/>
      <color rgb="FFFF0000"/>
      <name val="書院細明朝体"/>
      <family val="1"/>
    </font>
    <font>
      <b/>
      <sz val="11"/>
      <color rgb="FFFF0000"/>
      <name val="ＭＳ Ｐゴシック"/>
      <family val="3"/>
    </font>
    <font>
      <b/>
      <sz val="12"/>
      <color rgb="FFFF0000"/>
      <name val="書院細明朝体"/>
      <family val="1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6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176" fontId="11" fillId="0" borderId="0" xfId="65" applyNumberFormat="1" applyFont="1" applyFill="1" applyAlignment="1" applyProtection="1">
      <alignment horizontal="center" vertical="center"/>
      <protection/>
    </xf>
    <xf numFmtId="176" fontId="11" fillId="0" borderId="0" xfId="65" applyNumberFormat="1" applyFont="1" applyFill="1" applyAlignment="1">
      <alignment horizontal="centerContinuous" vertical="center"/>
      <protection/>
    </xf>
    <xf numFmtId="176" fontId="11" fillId="0" borderId="0" xfId="65" applyNumberFormat="1" applyFont="1" applyFill="1" applyBorder="1" applyAlignment="1" applyProtection="1">
      <alignment horizontal="left" vertical="center"/>
      <protection/>
    </xf>
    <xf numFmtId="189" fontId="11" fillId="0" borderId="0" xfId="65" applyNumberFormat="1" applyFont="1" applyFill="1" applyAlignment="1">
      <alignment horizontal="centerContinuous" vertical="center"/>
      <protection/>
    </xf>
    <xf numFmtId="176" fontId="11" fillId="0" borderId="0" xfId="65" applyNumberFormat="1" applyFont="1" applyFill="1" applyAlignment="1">
      <alignment vertical="center"/>
      <protection/>
    </xf>
    <xf numFmtId="176" fontId="11" fillId="0" borderId="10" xfId="65" applyNumberFormat="1" applyFont="1" applyFill="1" applyBorder="1" applyAlignment="1">
      <alignment vertical="center"/>
      <protection/>
    </xf>
    <xf numFmtId="177" fontId="11" fillId="0" borderId="11" xfId="66" applyNumberFormat="1" applyFont="1" applyFill="1" applyBorder="1" applyAlignment="1">
      <alignment horizontal="left" vertical="center"/>
      <protection/>
    </xf>
    <xf numFmtId="176" fontId="11" fillId="0" borderId="0" xfId="65" applyNumberFormat="1" applyFont="1" applyFill="1" applyBorder="1" applyAlignment="1">
      <alignment vertical="center"/>
      <protection/>
    </xf>
    <xf numFmtId="189" fontId="11" fillId="0" borderId="0" xfId="65" applyNumberFormat="1" applyFont="1" applyFill="1" applyBorder="1" applyAlignment="1">
      <alignment vertical="center"/>
      <protection/>
    </xf>
    <xf numFmtId="176" fontId="11" fillId="0" borderId="10" xfId="65" applyNumberFormat="1" applyFont="1" applyFill="1" applyBorder="1" applyAlignment="1" applyProtection="1">
      <alignment horizontal="right" vertical="center"/>
      <protection/>
    </xf>
    <xf numFmtId="176" fontId="11" fillId="0" borderId="12" xfId="65" applyNumberFormat="1" applyFont="1" applyFill="1" applyBorder="1" applyAlignment="1" applyProtection="1">
      <alignment horizontal="center" vertical="center"/>
      <protection/>
    </xf>
    <xf numFmtId="176" fontId="11" fillId="0" borderId="13" xfId="65" applyNumberFormat="1" applyFont="1" applyFill="1" applyBorder="1" applyAlignment="1">
      <alignment vertical="center"/>
      <protection/>
    </xf>
    <xf numFmtId="176" fontId="11" fillId="0" borderId="14" xfId="64" applyNumberFormat="1" applyFont="1" applyFill="1" applyBorder="1" applyAlignment="1">
      <alignment vertical="center"/>
      <protection/>
    </xf>
    <xf numFmtId="176" fontId="11" fillId="0" borderId="15" xfId="64" applyNumberFormat="1" applyFont="1" applyFill="1" applyBorder="1" applyAlignment="1">
      <alignment vertical="center"/>
      <protection/>
    </xf>
    <xf numFmtId="176" fontId="11" fillId="0" borderId="0" xfId="64" applyNumberFormat="1" applyFont="1" applyFill="1" applyBorder="1" applyAlignment="1">
      <alignment vertical="center"/>
      <protection/>
    </xf>
    <xf numFmtId="176" fontId="11" fillId="0" borderId="16" xfId="64" applyNumberFormat="1" applyFont="1" applyFill="1" applyBorder="1" applyAlignment="1">
      <alignment vertical="center"/>
      <protection/>
    </xf>
    <xf numFmtId="176" fontId="11" fillId="0" borderId="13" xfId="65" applyNumberFormat="1" applyFont="1" applyFill="1" applyBorder="1" applyAlignment="1">
      <alignment horizontal="center" vertical="center"/>
      <protection/>
    </xf>
    <xf numFmtId="176" fontId="11" fillId="0" borderId="17" xfId="65" applyNumberFormat="1" applyFont="1" applyFill="1" applyBorder="1" applyAlignment="1">
      <alignment vertical="center"/>
      <protection/>
    </xf>
    <xf numFmtId="176" fontId="11" fillId="0" borderId="18" xfId="65" applyNumberFormat="1" applyFont="1" applyFill="1" applyBorder="1" applyAlignment="1">
      <alignment vertical="center"/>
      <protection/>
    </xf>
    <xf numFmtId="177" fontId="11" fillId="0" borderId="10" xfId="67" applyNumberFormat="1" applyFont="1" applyFill="1" applyBorder="1" applyAlignment="1">
      <alignment vertical="center"/>
      <protection/>
    </xf>
    <xf numFmtId="176" fontId="11" fillId="0" borderId="0" xfId="65" applyNumberFormat="1" applyFont="1" applyFill="1" applyBorder="1" applyAlignment="1" applyProtection="1">
      <alignment horizontal="center" vertical="center"/>
      <protection/>
    </xf>
    <xf numFmtId="176" fontId="16" fillId="0" borderId="0" xfId="65" applyNumberFormat="1" applyFont="1" applyFill="1" applyBorder="1" applyAlignment="1">
      <alignment vertical="center"/>
      <protection/>
    </xf>
    <xf numFmtId="176" fontId="11" fillId="0" borderId="16" xfId="65" applyNumberFormat="1" applyFont="1" applyFill="1" applyBorder="1" applyAlignment="1">
      <alignment vertical="center"/>
      <protection/>
    </xf>
    <xf numFmtId="177" fontId="11" fillId="0" borderId="0" xfId="68" applyNumberFormat="1" applyFont="1" applyFill="1" applyAlignment="1">
      <alignment horizontal="centerContinuous" vertical="center"/>
      <protection/>
    </xf>
    <xf numFmtId="177" fontId="11" fillId="0" borderId="0" xfId="68" applyNumberFormat="1" applyFont="1" applyFill="1" applyAlignment="1">
      <alignment vertical="center"/>
      <protection/>
    </xf>
    <xf numFmtId="177" fontId="11" fillId="0" borderId="0" xfId="68" applyNumberFormat="1" applyFont="1" applyFill="1" applyBorder="1" applyAlignment="1" applyProtection="1">
      <alignment horizontal="left" vertical="center"/>
      <protection locked="0"/>
    </xf>
    <xf numFmtId="177" fontId="11" fillId="0" borderId="0" xfId="68" applyNumberFormat="1" applyFont="1" applyFill="1" applyBorder="1" applyAlignment="1">
      <alignment vertical="center"/>
      <protection/>
    </xf>
    <xf numFmtId="177" fontId="11" fillId="0" borderId="0" xfId="68" applyNumberFormat="1" applyFont="1" applyFill="1" applyBorder="1" applyAlignment="1" applyProtection="1">
      <alignment horizontal="left" vertical="center"/>
      <protection/>
    </xf>
    <xf numFmtId="177" fontId="11" fillId="0" borderId="0" xfId="68" applyNumberFormat="1" applyFont="1" applyFill="1" applyBorder="1" applyAlignment="1" applyProtection="1">
      <alignment horizontal="right" vertical="center"/>
      <protection/>
    </xf>
    <xf numFmtId="177" fontId="11" fillId="0" borderId="19" xfId="68" applyNumberFormat="1" applyFont="1" applyFill="1" applyBorder="1" applyAlignment="1">
      <alignment horizontal="centerContinuous" vertical="center"/>
      <protection/>
    </xf>
    <xf numFmtId="177" fontId="11" fillId="0" borderId="20" xfId="68" applyNumberFormat="1" applyFont="1" applyFill="1" applyBorder="1" applyAlignment="1" applyProtection="1">
      <alignment horizontal="centerContinuous" vertical="center"/>
      <protection/>
    </xf>
    <xf numFmtId="177" fontId="11" fillId="0" borderId="20" xfId="68" applyNumberFormat="1" applyFont="1" applyFill="1" applyBorder="1" applyAlignment="1">
      <alignment horizontal="centerContinuous" vertical="center"/>
      <protection/>
    </xf>
    <xf numFmtId="177" fontId="11" fillId="0" borderId="19" xfId="68" applyNumberFormat="1" applyFont="1" applyFill="1" applyBorder="1" applyAlignment="1" applyProtection="1">
      <alignment horizontal="centerContinuous" vertical="center"/>
      <protection/>
    </xf>
    <xf numFmtId="177" fontId="11" fillId="0" borderId="21" xfId="68" applyNumberFormat="1" applyFont="1" applyFill="1" applyBorder="1" applyAlignment="1">
      <alignment horizontal="centerContinuous" vertical="center"/>
      <protection/>
    </xf>
    <xf numFmtId="177" fontId="11" fillId="0" borderId="17" xfId="68" applyNumberFormat="1" applyFont="1" applyFill="1" applyBorder="1" applyAlignment="1" applyProtection="1">
      <alignment horizontal="center" vertical="center"/>
      <protection/>
    </xf>
    <xf numFmtId="177" fontId="11" fillId="0" borderId="12" xfId="68" applyNumberFormat="1" applyFont="1" applyFill="1" applyBorder="1" applyAlignment="1" applyProtection="1">
      <alignment horizontal="center" vertical="center"/>
      <protection/>
    </xf>
    <xf numFmtId="177" fontId="11" fillId="0" borderId="10" xfId="68" applyNumberFormat="1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13" fillId="0" borderId="0" xfId="0" applyNumberFormat="1" applyFont="1" applyFill="1" applyBorder="1" applyAlignment="1" applyProtection="1">
      <alignment horizontal="distributed" vertical="center"/>
      <protection/>
    </xf>
    <xf numFmtId="177" fontId="12" fillId="0" borderId="0" xfId="0" applyNumberFormat="1" applyFont="1" applyFill="1" applyBorder="1" applyAlignment="1" applyProtection="1">
      <alignment horizontal="distributed" vertical="center"/>
      <protection/>
    </xf>
    <xf numFmtId="177" fontId="20" fillId="0" borderId="0" xfId="0" applyNumberFormat="1" applyFont="1" applyFill="1" applyBorder="1" applyAlignment="1" applyProtection="1">
      <alignment horizontal="distributed" vertical="center"/>
      <protection/>
    </xf>
    <xf numFmtId="177" fontId="11" fillId="0" borderId="10" xfId="68" applyNumberFormat="1" applyFont="1" applyFill="1" applyBorder="1" applyAlignment="1">
      <alignment vertical="center"/>
      <protection/>
    </xf>
    <xf numFmtId="177" fontId="11" fillId="0" borderId="0" xfId="0" applyNumberFormat="1" applyFont="1" applyFill="1" applyAlignment="1">
      <alignment horizontal="centerContinuous" vertical="center"/>
    </xf>
    <xf numFmtId="177" fontId="11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centerContinuous" vertical="center"/>
      <protection/>
    </xf>
    <xf numFmtId="177" fontId="11" fillId="0" borderId="15" xfId="0" applyNumberFormat="1" applyFont="1" applyFill="1" applyBorder="1" applyAlignment="1">
      <alignment horizontal="centerContinuous" vertical="center"/>
    </xf>
    <xf numFmtId="177" fontId="11" fillId="0" borderId="22" xfId="0" applyNumberFormat="1" applyFont="1" applyFill="1" applyBorder="1" applyAlignment="1">
      <alignment horizontal="centerContinuous" vertical="center"/>
    </xf>
    <xf numFmtId="177" fontId="11" fillId="0" borderId="12" xfId="0" applyNumberFormat="1" applyFont="1" applyFill="1" applyBorder="1" applyAlignment="1" applyProtection="1">
      <alignment horizontal="center" vertical="center"/>
      <protection/>
    </xf>
    <xf numFmtId="177" fontId="11" fillId="0" borderId="20" xfId="0" applyNumberFormat="1" applyFont="1" applyFill="1" applyBorder="1" applyAlignment="1" applyProtection="1">
      <alignment horizontal="center" vertical="center"/>
      <protection/>
    </xf>
    <xf numFmtId="177" fontId="11" fillId="0" borderId="21" xfId="0" applyNumberFormat="1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 wrapText="1"/>
      <protection/>
    </xf>
    <xf numFmtId="177" fontId="11" fillId="0" borderId="10" xfId="0" applyNumberFormat="1" applyFont="1" applyFill="1" applyBorder="1" applyAlignment="1" applyProtection="1">
      <alignment horizontal="distributed" vertical="center"/>
      <protection/>
    </xf>
    <xf numFmtId="177" fontId="11" fillId="0" borderId="0" xfId="66" applyNumberFormat="1" applyFont="1" applyFill="1" applyBorder="1" applyAlignment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6" fontId="16" fillId="0" borderId="0" xfId="65" applyNumberFormat="1" applyFont="1" applyFill="1" applyAlignment="1" applyProtection="1">
      <alignment horizontal="center" vertical="center"/>
      <protection/>
    </xf>
    <xf numFmtId="176" fontId="11" fillId="0" borderId="0" xfId="65" applyNumberFormat="1" applyFont="1" applyFill="1" applyBorder="1" applyAlignment="1">
      <alignment horizontal="right" vertical="center"/>
      <protection/>
    </xf>
    <xf numFmtId="176" fontId="16" fillId="0" borderId="10" xfId="65" applyNumberFormat="1" applyFont="1" applyFill="1" applyBorder="1" applyAlignment="1">
      <alignment vertical="center"/>
      <protection/>
    </xf>
    <xf numFmtId="176" fontId="16" fillId="0" borderId="0" xfId="65" applyNumberFormat="1" applyFont="1" applyFill="1" applyAlignment="1">
      <alignment vertical="center"/>
      <protection/>
    </xf>
    <xf numFmtId="176" fontId="11" fillId="0" borderId="0" xfId="65" applyNumberFormat="1" applyFont="1" applyFill="1" applyBorder="1" applyAlignment="1" applyProtection="1">
      <alignment horizontal="right" vertical="center"/>
      <protection locked="0"/>
    </xf>
    <xf numFmtId="176" fontId="17" fillId="0" borderId="0" xfId="65" applyNumberFormat="1" applyFont="1" applyFill="1" applyBorder="1" applyAlignment="1">
      <alignment horizontal="right" vertical="center"/>
      <protection/>
    </xf>
    <xf numFmtId="176" fontId="17" fillId="0" borderId="0" xfId="65" applyNumberFormat="1" applyFont="1" applyFill="1" applyBorder="1" applyAlignment="1" applyProtection="1">
      <alignment horizontal="right" vertical="center"/>
      <protection locked="0"/>
    </xf>
    <xf numFmtId="176" fontId="11" fillId="0" borderId="10" xfId="65" applyNumberFormat="1" applyFont="1" applyFill="1" applyBorder="1" applyAlignment="1" applyProtection="1">
      <alignment vertical="center"/>
      <protection locked="0"/>
    </xf>
    <xf numFmtId="176" fontId="11" fillId="0" borderId="0" xfId="65" applyNumberFormat="1" applyFont="1" applyFill="1" applyBorder="1" applyAlignment="1" applyProtection="1">
      <alignment vertical="center"/>
      <protection locked="0"/>
    </xf>
    <xf numFmtId="176" fontId="17" fillId="0" borderId="0" xfId="65" applyNumberFormat="1" applyFont="1" applyFill="1" applyBorder="1" applyAlignment="1">
      <alignment vertical="center"/>
      <protection/>
    </xf>
    <xf numFmtId="176" fontId="11" fillId="0" borderId="0" xfId="65" applyNumberFormat="1" applyFont="1" applyFill="1" applyAlignment="1" applyProtection="1">
      <alignment vertical="center"/>
      <protection locked="0"/>
    </xf>
    <xf numFmtId="176" fontId="17" fillId="0" borderId="10" xfId="65" applyNumberFormat="1" applyFont="1" applyFill="1" applyBorder="1" applyAlignment="1">
      <alignment vertical="center"/>
      <protection/>
    </xf>
    <xf numFmtId="176" fontId="17" fillId="0" borderId="0" xfId="65" applyNumberFormat="1" applyFont="1" applyFill="1" applyAlignment="1">
      <alignment vertical="center"/>
      <protection/>
    </xf>
    <xf numFmtId="176" fontId="17" fillId="0" borderId="0" xfId="65" applyNumberFormat="1" applyFont="1" applyFill="1" applyBorder="1" applyAlignment="1" applyProtection="1">
      <alignment vertical="center"/>
      <protection locked="0"/>
    </xf>
    <xf numFmtId="176" fontId="11" fillId="0" borderId="0" xfId="65" applyNumberFormat="1" applyFont="1" applyFill="1" applyBorder="1" applyAlignment="1" applyProtection="1">
      <alignment horizontal="left" vertical="center"/>
      <protection locked="0"/>
    </xf>
    <xf numFmtId="176" fontId="12" fillId="0" borderId="0" xfId="65" applyNumberFormat="1" applyFont="1" applyFill="1" applyBorder="1" applyAlignment="1" applyProtection="1">
      <alignment vertical="center"/>
      <protection/>
    </xf>
    <xf numFmtId="177" fontId="11" fillId="0" borderId="0" xfId="66" applyNumberFormat="1" applyFont="1" applyFill="1" applyAlignment="1">
      <alignment horizontal="centerContinuous" vertical="center"/>
      <protection/>
    </xf>
    <xf numFmtId="177" fontId="11" fillId="0" borderId="0" xfId="66" applyNumberFormat="1" applyFont="1" applyFill="1" applyAlignment="1">
      <alignment horizontal="left" vertical="center"/>
      <protection/>
    </xf>
    <xf numFmtId="177" fontId="11" fillId="0" borderId="0" xfId="66" applyNumberFormat="1" applyFont="1" applyFill="1" applyBorder="1" applyAlignment="1" applyProtection="1" quotePrefix="1">
      <alignment horizontal="left" vertical="center"/>
      <protection/>
    </xf>
    <xf numFmtId="177" fontId="11" fillId="0" borderId="0" xfId="66" applyNumberFormat="1" applyFont="1" applyFill="1" applyBorder="1" applyAlignment="1" applyProtection="1">
      <alignment horizontal="left" vertical="center"/>
      <protection/>
    </xf>
    <xf numFmtId="177" fontId="11" fillId="0" borderId="0" xfId="66" applyNumberFormat="1" applyFont="1" applyFill="1" applyBorder="1" applyAlignment="1">
      <alignment horizontal="right" vertical="center"/>
      <protection/>
    </xf>
    <xf numFmtId="177" fontId="11" fillId="0" borderId="15" xfId="66" applyNumberFormat="1" applyFont="1" applyFill="1" applyBorder="1" applyAlignment="1">
      <alignment horizontal="left" vertical="center"/>
      <protection/>
    </xf>
    <xf numFmtId="177" fontId="11" fillId="0" borderId="0" xfId="66" applyNumberFormat="1" applyFont="1" applyFill="1" applyBorder="1" applyAlignment="1">
      <alignment horizontal="center" vertical="center"/>
      <protection/>
    </xf>
    <xf numFmtId="177" fontId="11" fillId="0" borderId="10" xfId="66" applyNumberFormat="1" applyFont="1" applyFill="1" applyBorder="1" applyAlignment="1" applyProtection="1">
      <alignment horizontal="center" vertical="center"/>
      <protection/>
    </xf>
    <xf numFmtId="177" fontId="11" fillId="0" borderId="17" xfId="66" applyNumberFormat="1" applyFont="1" applyFill="1" applyBorder="1" applyAlignment="1" applyProtection="1">
      <alignment horizontal="center" vertical="center"/>
      <protection/>
    </xf>
    <xf numFmtId="177" fontId="11" fillId="0" borderId="10" xfId="66" applyNumberFormat="1" applyFont="1" applyFill="1" applyBorder="1" applyAlignment="1" applyProtection="1">
      <alignment horizontal="left" vertical="center"/>
      <protection/>
    </xf>
    <xf numFmtId="177" fontId="11" fillId="0" borderId="12" xfId="66" applyNumberFormat="1" applyFont="1" applyFill="1" applyBorder="1" applyAlignment="1" applyProtection="1">
      <alignment horizontal="center" vertical="center"/>
      <protection/>
    </xf>
    <xf numFmtId="177" fontId="11" fillId="0" borderId="23" xfId="66" applyNumberFormat="1" applyFont="1" applyFill="1" applyBorder="1" applyAlignment="1" applyProtection="1">
      <alignment horizontal="center" vertical="center"/>
      <protection/>
    </xf>
    <xf numFmtId="177" fontId="11" fillId="0" borderId="0" xfId="66" applyNumberFormat="1" applyFont="1" applyFill="1" applyAlignment="1">
      <alignment vertical="center"/>
      <protection/>
    </xf>
    <xf numFmtId="177" fontId="11" fillId="0" borderId="0" xfId="66" applyNumberFormat="1" applyFont="1" applyFill="1" applyBorder="1" applyAlignment="1">
      <alignment vertical="center"/>
      <protection/>
    </xf>
    <xf numFmtId="177" fontId="11" fillId="0" borderId="0" xfId="67" applyNumberFormat="1" applyFont="1" applyFill="1" applyBorder="1" applyAlignment="1">
      <alignment horizontal="left" vertical="center"/>
      <protection/>
    </xf>
    <xf numFmtId="177" fontId="11" fillId="0" borderId="0" xfId="66" applyNumberFormat="1" applyFont="1" applyFill="1" applyBorder="1" applyAlignment="1" applyProtection="1">
      <alignment horizontal="center" vertical="center"/>
      <protection/>
    </xf>
    <xf numFmtId="177" fontId="11" fillId="0" borderId="0" xfId="66" applyNumberFormat="1" applyFont="1" applyFill="1" applyBorder="1" applyAlignment="1" applyProtection="1">
      <alignment vertical="center"/>
      <protection locked="0"/>
    </xf>
    <xf numFmtId="177" fontId="11" fillId="0" borderId="10" xfId="66" applyNumberFormat="1" applyFont="1" applyFill="1" applyBorder="1" applyAlignment="1">
      <alignment vertical="center"/>
      <protection/>
    </xf>
    <xf numFmtId="177" fontId="11" fillId="0" borderId="0" xfId="67" applyNumberFormat="1" applyFont="1" applyFill="1" applyBorder="1" applyAlignment="1">
      <alignment vertical="center"/>
      <protection/>
    </xf>
    <xf numFmtId="0" fontId="21" fillId="0" borderId="0" xfId="0" applyFont="1" applyFill="1" applyAlignment="1">
      <alignment vertical="center" shrinkToFit="1"/>
    </xf>
    <xf numFmtId="177" fontId="11" fillId="0" borderId="0" xfId="67" applyNumberFormat="1" applyFont="1" applyFill="1" applyAlignment="1">
      <alignment horizontal="centerContinuous" vertical="center"/>
      <protection/>
    </xf>
    <xf numFmtId="177" fontId="11" fillId="0" borderId="0" xfId="67" applyNumberFormat="1" applyFont="1" applyFill="1" applyAlignment="1">
      <alignment horizontal="left" vertical="center"/>
      <protection/>
    </xf>
    <xf numFmtId="177" fontId="11" fillId="0" borderId="0" xfId="67" applyNumberFormat="1" applyFont="1" applyFill="1" applyBorder="1" applyAlignment="1" applyProtection="1">
      <alignment horizontal="left" vertical="center"/>
      <protection/>
    </xf>
    <xf numFmtId="177" fontId="11" fillId="0" borderId="0" xfId="67" applyNumberFormat="1" applyFont="1" applyFill="1" applyBorder="1" applyAlignment="1">
      <alignment horizontal="right" vertical="center"/>
      <protection/>
    </xf>
    <xf numFmtId="177" fontId="11" fillId="0" borderId="0" xfId="67" applyNumberFormat="1" applyFont="1" applyFill="1" applyBorder="1" applyAlignment="1" applyProtection="1">
      <alignment horizontal="center" vertical="center"/>
      <protection/>
    </xf>
    <xf numFmtId="177" fontId="11" fillId="0" borderId="18" xfId="67" applyNumberFormat="1" applyFont="1" applyFill="1" applyBorder="1" applyAlignment="1" applyProtection="1">
      <alignment horizontal="center" vertical="center"/>
      <protection/>
    </xf>
    <xf numFmtId="177" fontId="11" fillId="0" borderId="10" xfId="67" applyNumberFormat="1" applyFont="1" applyFill="1" applyBorder="1" applyAlignment="1" applyProtection="1">
      <alignment horizontal="center" vertical="center"/>
      <protection/>
    </xf>
    <xf numFmtId="177" fontId="11" fillId="0" borderId="17" xfId="67" applyNumberFormat="1" applyFont="1" applyFill="1" applyBorder="1" applyAlignment="1" applyProtection="1">
      <alignment horizontal="center" vertical="center"/>
      <protection/>
    </xf>
    <xf numFmtId="177" fontId="11" fillId="0" borderId="19" xfId="67" applyNumberFormat="1" applyFont="1" applyFill="1" applyBorder="1" applyAlignment="1" applyProtection="1">
      <alignment horizontal="center" vertical="center"/>
      <protection/>
    </xf>
    <xf numFmtId="177" fontId="11" fillId="0" borderId="12" xfId="67" applyNumberFormat="1" applyFont="1" applyFill="1" applyBorder="1" applyAlignment="1" applyProtection="1">
      <alignment horizontal="center" vertical="center"/>
      <protection/>
    </xf>
    <xf numFmtId="177" fontId="11" fillId="0" borderId="0" xfId="67" applyNumberFormat="1" applyFont="1" applyFill="1" applyBorder="1" applyAlignment="1" applyProtection="1">
      <alignment vertical="center"/>
      <protection locked="0"/>
    </xf>
    <xf numFmtId="177" fontId="11" fillId="0" borderId="0" xfId="66" applyNumberFormat="1" applyFont="1" applyFill="1" applyBorder="1" applyAlignment="1" applyProtection="1">
      <alignment horizontal="left" vertical="center"/>
      <protection locked="0"/>
    </xf>
    <xf numFmtId="176" fontId="16" fillId="0" borderId="0" xfId="65" applyNumberFormat="1" applyFont="1" applyFill="1" applyAlignment="1">
      <alignment horizontal="right" vertical="center"/>
      <protection/>
    </xf>
    <xf numFmtId="176" fontId="17" fillId="0" borderId="17" xfId="65" applyNumberFormat="1" applyFont="1" applyFill="1" applyBorder="1" applyAlignment="1">
      <alignment vertical="center"/>
      <protection/>
    </xf>
    <xf numFmtId="176" fontId="16" fillId="0" borderId="0" xfId="65" applyNumberFormat="1" applyFont="1" applyFill="1" applyBorder="1" applyAlignment="1" applyProtection="1">
      <alignment vertical="center"/>
      <protection locked="0"/>
    </xf>
    <xf numFmtId="176" fontId="16" fillId="0" borderId="13" xfId="65" applyNumberFormat="1" applyFont="1" applyFill="1" applyBorder="1" applyAlignment="1" applyProtection="1">
      <alignment vertical="center"/>
      <protection locked="0"/>
    </xf>
    <xf numFmtId="176" fontId="16" fillId="0" borderId="0" xfId="65" applyNumberFormat="1" applyFont="1" applyFill="1" applyBorder="1" applyAlignment="1" applyProtection="1">
      <alignment horizontal="right" vertical="center"/>
      <protection locked="0"/>
    </xf>
    <xf numFmtId="176" fontId="16" fillId="0" borderId="0" xfId="65" applyNumberFormat="1" applyFont="1" applyFill="1" applyAlignment="1" applyProtection="1">
      <alignment vertical="center"/>
      <protection locked="0"/>
    </xf>
    <xf numFmtId="177" fontId="11" fillId="0" borderId="10" xfId="68" applyNumberFormat="1" applyFont="1" applyFill="1" applyBorder="1" applyAlignment="1" applyProtection="1">
      <alignment vertical="center"/>
      <protection/>
    </xf>
    <xf numFmtId="177" fontId="11" fillId="0" borderId="0" xfId="68" applyNumberFormat="1" applyFont="1" applyFill="1" applyAlignment="1" applyProtection="1">
      <alignment horizontal="centerContinuous" vertical="center"/>
      <protection locked="0"/>
    </xf>
    <xf numFmtId="177" fontId="11" fillId="0" borderId="0" xfId="68" applyNumberFormat="1" applyFont="1" applyFill="1" applyBorder="1" applyAlignment="1" applyProtection="1">
      <alignment vertical="center"/>
      <protection locked="0"/>
    </xf>
    <xf numFmtId="177" fontId="11" fillId="0" borderId="10" xfId="0" applyNumberFormat="1" applyFont="1" applyFill="1" applyBorder="1" applyAlignment="1" applyProtection="1">
      <alignment vertical="center"/>
      <protection locked="0"/>
    </xf>
    <xf numFmtId="176" fontId="9" fillId="0" borderId="0" xfId="65" applyNumberFormat="1" applyFont="1" applyFill="1" applyAlignment="1">
      <alignment vertical="center"/>
      <protection/>
    </xf>
    <xf numFmtId="177" fontId="9" fillId="0" borderId="0" xfId="68" applyNumberFormat="1" applyFont="1" applyFill="1" applyAlignment="1">
      <alignment vertical="center"/>
      <protection/>
    </xf>
    <xf numFmtId="177" fontId="11" fillId="0" borderId="0" xfId="68" applyNumberFormat="1" applyFont="1" applyFill="1" applyBorder="1" applyAlignment="1" applyProtection="1">
      <alignment vertical="center"/>
      <protection/>
    </xf>
    <xf numFmtId="178" fontId="11" fillId="0" borderId="0" xfId="68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176" fontId="16" fillId="0" borderId="16" xfId="65" applyNumberFormat="1" applyFont="1" applyFill="1" applyBorder="1" applyAlignment="1" applyProtection="1">
      <alignment horizontal="right" vertical="center"/>
      <protection locked="0"/>
    </xf>
    <xf numFmtId="176" fontId="16" fillId="0" borderId="13" xfId="65" applyNumberFormat="1" applyFont="1" applyFill="1" applyBorder="1" applyAlignment="1" applyProtection="1">
      <alignment horizontal="right" vertical="center"/>
      <protection locked="0"/>
    </xf>
    <xf numFmtId="177" fontId="11" fillId="0" borderId="0" xfId="66" applyNumberFormat="1" applyFont="1" applyFill="1" applyBorder="1" applyAlignment="1" applyProtection="1">
      <alignment vertical="center"/>
      <protection/>
    </xf>
    <xf numFmtId="177" fontId="11" fillId="0" borderId="0" xfId="66" applyNumberFormat="1" applyFont="1" applyFill="1" applyBorder="1" applyAlignment="1" applyProtection="1">
      <alignment horizontal="right" vertical="center"/>
      <protection/>
    </xf>
    <xf numFmtId="177" fontId="9" fillId="0" borderId="0" xfId="66" applyNumberFormat="1" applyFont="1" applyFill="1" applyAlignment="1">
      <alignment vertical="center"/>
      <protection/>
    </xf>
    <xf numFmtId="177" fontId="11" fillId="0" borderId="0" xfId="67" applyNumberFormat="1" applyFont="1" applyFill="1" applyBorder="1" applyAlignment="1" applyProtection="1">
      <alignment vertical="center"/>
      <protection/>
    </xf>
    <xf numFmtId="177" fontId="11" fillId="0" borderId="24" xfId="66" applyNumberFormat="1" applyFont="1" applyFill="1" applyBorder="1" applyAlignment="1" applyProtection="1">
      <alignment horizontal="center" vertical="center" wrapText="1"/>
      <protection/>
    </xf>
    <xf numFmtId="177" fontId="11" fillId="0" borderId="0" xfId="66" applyNumberFormat="1" applyFont="1" applyFill="1" applyAlignment="1">
      <alignment horizontal="right" vertical="center"/>
      <protection/>
    </xf>
    <xf numFmtId="177" fontId="11" fillId="0" borderId="18" xfId="66" applyNumberFormat="1" applyFont="1" applyFill="1" applyBorder="1" applyAlignment="1" applyProtection="1">
      <alignment horizontal="center" vertical="center"/>
      <protection/>
    </xf>
    <xf numFmtId="189" fontId="11" fillId="0" borderId="0" xfId="65" applyNumberFormat="1" applyFont="1" applyFill="1" applyBorder="1" applyAlignment="1" applyProtection="1">
      <alignment vertical="center"/>
      <protection locked="0"/>
    </xf>
    <xf numFmtId="176" fontId="9" fillId="0" borderId="0" xfId="65" applyNumberFormat="1" applyFont="1" applyFill="1" applyBorder="1" applyAlignment="1" applyProtection="1">
      <alignment vertical="center"/>
      <protection locked="0"/>
    </xf>
    <xf numFmtId="176" fontId="9" fillId="0" borderId="0" xfId="64" applyNumberFormat="1" applyFont="1" applyFill="1" applyBorder="1" applyAlignment="1">
      <alignment vertical="center"/>
      <protection/>
    </xf>
    <xf numFmtId="189" fontId="11" fillId="0" borderId="10" xfId="65" applyNumberFormat="1" applyFont="1" applyFill="1" applyBorder="1" applyAlignment="1">
      <alignment vertical="center"/>
      <protection/>
    </xf>
    <xf numFmtId="189" fontId="11" fillId="0" borderId="0" xfId="65" applyNumberFormat="1" applyFont="1" applyFill="1" applyAlignment="1" applyProtection="1">
      <alignment vertical="center"/>
      <protection locked="0"/>
    </xf>
    <xf numFmtId="189" fontId="11" fillId="0" borderId="0" xfId="65" applyNumberFormat="1" applyFont="1" applyFill="1" applyAlignment="1">
      <alignment vertical="center"/>
      <protection/>
    </xf>
    <xf numFmtId="176" fontId="12" fillId="0" borderId="0" xfId="65" applyNumberFormat="1" applyFont="1" applyFill="1" applyBorder="1" applyAlignment="1" applyProtection="1">
      <alignment vertical="center"/>
      <protection locked="0"/>
    </xf>
    <xf numFmtId="176" fontId="17" fillId="0" borderId="0" xfId="65" applyNumberFormat="1" applyFont="1" applyFill="1" applyBorder="1" applyAlignment="1" applyProtection="1">
      <alignment horizontal="right" vertical="center"/>
      <protection/>
    </xf>
    <xf numFmtId="189" fontId="17" fillId="0" borderId="0" xfId="65" applyNumberFormat="1" applyFont="1" applyFill="1" applyBorder="1" applyAlignment="1" applyProtection="1">
      <alignment vertical="center"/>
      <protection locked="0"/>
    </xf>
    <xf numFmtId="189" fontId="17" fillId="0" borderId="0" xfId="65" applyNumberFormat="1" applyFont="1" applyFill="1" applyBorder="1" applyAlignment="1">
      <alignment vertical="center"/>
      <protection/>
    </xf>
    <xf numFmtId="177" fontId="11" fillId="0" borderId="16" xfId="66" applyNumberFormat="1" applyFont="1" applyFill="1" applyBorder="1" applyAlignment="1">
      <alignment vertical="center"/>
      <protection/>
    </xf>
    <xf numFmtId="177" fontId="11" fillId="0" borderId="16" xfId="66" applyNumberFormat="1" applyFont="1" applyFill="1" applyBorder="1" applyAlignment="1" applyProtection="1">
      <alignment vertical="center"/>
      <protection/>
    </xf>
    <xf numFmtId="177" fontId="11" fillId="0" borderId="16" xfId="67" applyNumberFormat="1" applyFont="1" applyFill="1" applyBorder="1" applyAlignment="1">
      <alignment horizontal="left" vertical="center"/>
      <protection/>
    </xf>
    <xf numFmtId="177" fontId="11" fillId="0" borderId="18" xfId="66" applyNumberFormat="1" applyFont="1" applyFill="1" applyBorder="1" applyAlignment="1">
      <alignment vertical="center"/>
      <protection/>
    </xf>
    <xf numFmtId="177" fontId="11" fillId="0" borderId="16" xfId="67" applyNumberFormat="1" applyFont="1" applyFill="1" applyBorder="1" applyAlignment="1">
      <alignment vertical="center"/>
      <protection/>
    </xf>
    <xf numFmtId="177" fontId="11" fillId="0" borderId="16" xfId="67" applyNumberFormat="1" applyFont="1" applyFill="1" applyBorder="1" applyAlignment="1" applyProtection="1">
      <alignment vertical="center"/>
      <protection/>
    </xf>
    <xf numFmtId="177" fontId="19" fillId="0" borderId="0" xfId="66" applyNumberFormat="1" applyFont="1" applyFill="1" applyAlignment="1">
      <alignment horizontal="center" vertical="center"/>
      <protection/>
    </xf>
    <xf numFmtId="177" fontId="11" fillId="0" borderId="18" xfId="67" applyNumberFormat="1" applyFont="1" applyFill="1" applyBorder="1" applyAlignment="1">
      <alignment vertical="center"/>
      <protection/>
    </xf>
    <xf numFmtId="177" fontId="11" fillId="0" borderId="0" xfId="67" applyNumberFormat="1" applyFont="1" applyFill="1" applyAlignment="1">
      <alignment vertical="center"/>
      <protection/>
    </xf>
    <xf numFmtId="176" fontId="16" fillId="0" borderId="0" xfId="65" applyNumberFormat="1" applyFont="1" applyFill="1" applyBorder="1" applyAlignment="1" applyProtection="1">
      <alignment horizontal="center" vertical="center"/>
      <protection/>
    </xf>
    <xf numFmtId="177" fontId="11" fillId="0" borderId="18" xfId="68" applyNumberFormat="1" applyFont="1" applyFill="1" applyBorder="1" applyAlignment="1" applyProtection="1">
      <alignment horizontal="center" vertical="center"/>
      <protection/>
    </xf>
    <xf numFmtId="177" fontId="11" fillId="0" borderId="16" xfId="68" applyNumberFormat="1" applyFont="1" applyFill="1" applyBorder="1" applyAlignment="1">
      <alignment vertical="center"/>
      <protection/>
    </xf>
    <xf numFmtId="177" fontId="11" fillId="0" borderId="18" xfId="68" applyNumberFormat="1" applyFont="1" applyFill="1" applyBorder="1" applyAlignment="1" applyProtection="1">
      <alignment vertical="center"/>
      <protection/>
    </xf>
    <xf numFmtId="177" fontId="11" fillId="0" borderId="14" xfId="0" applyNumberFormat="1" applyFont="1" applyFill="1" applyBorder="1" applyAlignment="1" applyProtection="1">
      <alignment horizontal="centerContinuous" vertical="center"/>
      <protection/>
    </xf>
    <xf numFmtId="177" fontId="11" fillId="0" borderId="16" xfId="0" applyNumberFormat="1" applyFont="1" applyFill="1" applyBorder="1" applyAlignment="1">
      <alignment vertical="center"/>
    </xf>
    <xf numFmtId="177" fontId="9" fillId="0" borderId="0" xfId="68" applyNumberFormat="1" applyFont="1" applyFill="1" applyBorder="1" applyAlignment="1">
      <alignment vertical="center"/>
      <protection/>
    </xf>
    <xf numFmtId="177" fontId="11" fillId="0" borderId="18" xfId="0" applyNumberFormat="1" applyFont="1" applyFill="1" applyBorder="1" applyAlignment="1" applyProtection="1">
      <alignment vertical="center"/>
      <protection/>
    </xf>
    <xf numFmtId="177" fontId="11" fillId="0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49" fontId="21" fillId="0" borderId="0" xfId="62" applyNumberFormat="1" applyFont="1" applyAlignment="1">
      <alignment vertical="center" shrinkToFit="1"/>
      <protection/>
    </xf>
    <xf numFmtId="0" fontId="21" fillId="0" borderId="0" xfId="62" applyFont="1" applyAlignment="1">
      <alignment vertical="center" shrinkToFit="1"/>
      <protection/>
    </xf>
    <xf numFmtId="49" fontId="21" fillId="0" borderId="0" xfId="62" applyNumberFormat="1" applyFont="1" applyFill="1" applyAlignment="1">
      <alignment vertical="center" shrinkToFit="1"/>
      <protection/>
    </xf>
    <xf numFmtId="176" fontId="68" fillId="0" borderId="0" xfId="65" applyNumberFormat="1" applyFont="1" applyFill="1" applyBorder="1" applyAlignment="1">
      <alignment horizontal="right" vertical="center"/>
      <protection/>
    </xf>
    <xf numFmtId="176" fontId="68" fillId="0" borderId="0" xfId="65" applyNumberFormat="1" applyFont="1" applyFill="1" applyBorder="1" applyAlignment="1">
      <alignment vertical="center"/>
      <protection/>
    </xf>
    <xf numFmtId="176" fontId="69" fillId="0" borderId="0" xfId="65" applyNumberFormat="1" applyFont="1" applyFill="1" applyBorder="1" applyAlignment="1">
      <alignment horizontal="right" vertical="center"/>
      <protection/>
    </xf>
    <xf numFmtId="176" fontId="68" fillId="0" borderId="16" xfId="64" applyNumberFormat="1" applyFont="1" applyFill="1" applyBorder="1" applyAlignment="1">
      <alignment vertical="center"/>
      <protection/>
    </xf>
    <xf numFmtId="176" fontId="68" fillId="0" borderId="0" xfId="64" applyNumberFormat="1" applyFont="1" applyFill="1" applyBorder="1" applyAlignment="1">
      <alignment vertical="center"/>
      <protection/>
    </xf>
    <xf numFmtId="176" fontId="68" fillId="0" borderId="0" xfId="65" applyNumberFormat="1" applyFont="1" applyFill="1" applyAlignment="1">
      <alignment vertical="center"/>
      <protection/>
    </xf>
    <xf numFmtId="176" fontId="11" fillId="0" borderId="16" xfId="65" applyNumberFormat="1" applyFont="1" applyFill="1" applyBorder="1" applyAlignment="1" applyProtection="1">
      <alignment horizontal="left" vertical="center"/>
      <protection locked="0"/>
    </xf>
    <xf numFmtId="49" fontId="21" fillId="0" borderId="0" xfId="62" applyNumberFormat="1" applyFont="1" applyFill="1">
      <alignment vertical="center"/>
      <protection/>
    </xf>
    <xf numFmtId="0" fontId="21" fillId="0" borderId="0" xfId="62" applyFont="1" applyFill="1" applyAlignment="1">
      <alignment vertical="center"/>
      <protection/>
    </xf>
    <xf numFmtId="182" fontId="21" fillId="0" borderId="0" xfId="62" applyNumberFormat="1" applyFont="1" applyFill="1" applyAlignment="1">
      <alignment vertical="center"/>
      <protection/>
    </xf>
    <xf numFmtId="0" fontId="21" fillId="0" borderId="0" xfId="62" applyFont="1" applyFill="1" applyAlignment="1">
      <alignment vertical="center" shrinkToFit="1"/>
      <protection/>
    </xf>
    <xf numFmtId="176" fontId="68" fillId="0" borderId="13" xfId="65" applyNumberFormat="1" applyFont="1" applyFill="1" applyBorder="1" applyAlignment="1">
      <alignment vertical="center"/>
      <protection/>
    </xf>
    <xf numFmtId="176" fontId="69" fillId="0" borderId="0" xfId="65" applyNumberFormat="1" applyFont="1" applyFill="1" applyBorder="1" applyAlignment="1">
      <alignment vertical="center"/>
      <protection/>
    </xf>
    <xf numFmtId="189" fontId="69" fillId="0" borderId="0" xfId="65" applyNumberFormat="1" applyFont="1" applyFill="1" applyBorder="1" applyAlignment="1">
      <alignment vertical="center"/>
      <protection/>
    </xf>
    <xf numFmtId="189" fontId="70" fillId="0" borderId="0" xfId="65" applyNumberFormat="1" applyFont="1" applyFill="1" applyBorder="1" applyAlignment="1" applyProtection="1">
      <alignment vertical="center"/>
      <protection/>
    </xf>
    <xf numFmtId="176" fontId="69" fillId="0" borderId="0" xfId="65" applyNumberFormat="1" applyFont="1" applyFill="1" applyAlignment="1">
      <alignment vertical="center"/>
      <protection/>
    </xf>
    <xf numFmtId="189" fontId="69" fillId="0" borderId="0" xfId="65" applyNumberFormat="1" applyFont="1" applyFill="1" applyAlignment="1">
      <alignment vertical="center"/>
      <protection/>
    </xf>
    <xf numFmtId="0" fontId="21" fillId="0" borderId="0" xfId="62" applyNumberFormat="1" applyFont="1" applyFill="1" applyAlignment="1">
      <alignment vertical="center"/>
      <protection/>
    </xf>
    <xf numFmtId="49" fontId="21" fillId="12" borderId="0" xfId="62" applyNumberFormat="1" applyFont="1" applyFill="1" applyAlignment="1">
      <alignment vertical="center" shrinkToFit="1"/>
      <protection/>
    </xf>
    <xf numFmtId="0" fontId="21" fillId="12" borderId="0" xfId="62" applyFont="1" applyFill="1" applyAlignment="1">
      <alignment vertical="center"/>
      <protection/>
    </xf>
    <xf numFmtId="182" fontId="21" fillId="12" borderId="0" xfId="62" applyNumberFormat="1" applyFont="1" applyFill="1" applyAlignment="1">
      <alignment vertical="center"/>
      <protection/>
    </xf>
    <xf numFmtId="0" fontId="21" fillId="12" borderId="0" xfId="62" applyNumberFormat="1" applyFont="1" applyFill="1" applyAlignment="1">
      <alignment vertical="center"/>
      <protection/>
    </xf>
    <xf numFmtId="49" fontId="21" fillId="9" borderId="0" xfId="62" applyNumberFormat="1" applyFont="1" applyFill="1" applyAlignment="1">
      <alignment vertical="center" shrinkToFit="1"/>
      <protection/>
    </xf>
    <xf numFmtId="0" fontId="21" fillId="9" borderId="0" xfId="62" applyFont="1" applyFill="1" applyAlignment="1">
      <alignment vertical="center"/>
      <protection/>
    </xf>
    <xf numFmtId="182" fontId="21" fillId="9" borderId="0" xfId="62" applyNumberFormat="1" applyFont="1" applyFill="1" applyAlignment="1">
      <alignment vertical="center"/>
      <protection/>
    </xf>
    <xf numFmtId="0" fontId="21" fillId="9" borderId="0" xfId="62" applyNumberFormat="1" applyFont="1" applyFill="1" applyAlignment="1">
      <alignment vertical="center"/>
      <protection/>
    </xf>
    <xf numFmtId="177" fontId="68" fillId="0" borderId="16" xfId="67" applyNumberFormat="1" applyFont="1" applyFill="1" applyBorder="1" applyAlignment="1">
      <alignment horizontal="left" vertical="center"/>
      <protection/>
    </xf>
    <xf numFmtId="177" fontId="68" fillId="0" borderId="0" xfId="67" applyNumberFormat="1" applyFont="1" applyFill="1" applyBorder="1" applyAlignment="1">
      <alignment horizontal="left" vertical="center"/>
      <protection/>
    </xf>
    <xf numFmtId="0" fontId="21" fillId="12" borderId="0" xfId="62" applyFont="1" applyFill="1" applyAlignment="1">
      <alignment vertical="center" shrinkToFit="1"/>
      <protection/>
    </xf>
    <xf numFmtId="0" fontId="21" fillId="9" borderId="0" xfId="62" applyFont="1" applyFill="1" applyAlignment="1">
      <alignment vertical="center" shrinkToFit="1"/>
      <protection/>
    </xf>
    <xf numFmtId="177" fontId="68" fillId="0" borderId="0" xfId="67" applyNumberFormat="1" applyFont="1" applyFill="1" applyBorder="1" applyAlignment="1">
      <alignment vertical="center"/>
      <protection/>
    </xf>
    <xf numFmtId="177" fontId="11" fillId="0" borderId="0" xfId="67" applyNumberFormat="1" applyFont="1" applyFill="1" applyAlignment="1">
      <alignment horizontal="right" vertical="center"/>
      <protection/>
    </xf>
    <xf numFmtId="176" fontId="71" fillId="0" borderId="0" xfId="65" applyNumberFormat="1" applyFont="1" applyFill="1" applyBorder="1" applyAlignment="1">
      <alignment horizontal="right" vertical="center"/>
      <protection/>
    </xf>
    <xf numFmtId="176" fontId="71" fillId="0" borderId="13" xfId="65" applyNumberFormat="1" applyFont="1" applyFill="1" applyBorder="1" applyAlignment="1">
      <alignment horizontal="right" vertical="center"/>
      <protection/>
    </xf>
    <xf numFmtId="176" fontId="71" fillId="0" borderId="16" xfId="65" applyNumberFormat="1" applyFont="1" applyFill="1" applyBorder="1" applyAlignment="1">
      <alignment horizontal="right" vertical="center"/>
      <protection/>
    </xf>
    <xf numFmtId="176" fontId="11" fillId="0" borderId="15" xfId="65" applyNumberFormat="1" applyFont="1" applyFill="1" applyBorder="1" applyAlignment="1">
      <alignment vertical="center"/>
      <protection/>
    </xf>
    <xf numFmtId="176" fontId="71" fillId="0" borderId="0" xfId="65" applyNumberFormat="1" applyFont="1" applyFill="1" applyBorder="1" applyAlignment="1">
      <alignment vertical="center"/>
      <protection/>
    </xf>
    <xf numFmtId="0" fontId="72" fillId="0" borderId="0" xfId="0" applyFont="1" applyFill="1" applyAlignment="1">
      <alignment vertical="center" shrinkToFit="1"/>
    </xf>
    <xf numFmtId="177" fontId="68" fillId="0" borderId="0" xfId="68" applyNumberFormat="1" applyFont="1" applyFill="1" applyBorder="1" applyAlignment="1">
      <alignment vertical="center"/>
      <protection/>
    </xf>
    <xf numFmtId="177" fontId="68" fillId="0" borderId="0" xfId="68" applyNumberFormat="1" applyFont="1" applyFill="1" applyBorder="1" applyAlignment="1" applyProtection="1">
      <alignment vertical="center"/>
      <protection locked="0"/>
    </xf>
    <xf numFmtId="178" fontId="68" fillId="0" borderId="0" xfId="68" applyNumberFormat="1" applyFont="1" applyFill="1" applyBorder="1" applyAlignment="1" applyProtection="1">
      <alignment vertical="center"/>
      <protection/>
    </xf>
    <xf numFmtId="177" fontId="68" fillId="0" borderId="0" xfId="68" applyNumberFormat="1" applyFont="1" applyFill="1" applyAlignment="1">
      <alignment vertical="center"/>
      <protection/>
    </xf>
    <xf numFmtId="177" fontId="68" fillId="0" borderId="0" xfId="0" applyNumberFormat="1" applyFont="1" applyFill="1" applyBorder="1" applyAlignment="1">
      <alignment vertical="center"/>
    </xf>
    <xf numFmtId="177" fontId="68" fillId="0" borderId="0" xfId="0" applyNumberFormat="1" applyFont="1" applyFill="1" applyBorder="1" applyAlignment="1" applyProtection="1">
      <alignment vertical="center"/>
      <protection/>
    </xf>
    <xf numFmtId="178" fontId="68" fillId="0" borderId="0" xfId="0" applyNumberFormat="1" applyFont="1" applyFill="1" applyBorder="1" applyAlignment="1" applyProtection="1">
      <alignment vertical="center"/>
      <protection/>
    </xf>
    <xf numFmtId="176" fontId="11" fillId="0" borderId="16" xfId="65" applyNumberFormat="1" applyFont="1" applyFill="1" applyBorder="1" applyAlignment="1" applyProtection="1">
      <alignment vertical="center"/>
      <protection locked="0"/>
    </xf>
    <xf numFmtId="176" fontId="17" fillId="0" borderId="16" xfId="65" applyNumberFormat="1" applyFont="1" applyFill="1" applyBorder="1" applyAlignment="1" applyProtection="1">
      <alignment horizontal="right" vertical="center"/>
      <protection locked="0"/>
    </xf>
    <xf numFmtId="176" fontId="18" fillId="0" borderId="16" xfId="65" applyNumberFormat="1" applyFont="1" applyFill="1" applyBorder="1" applyAlignment="1" applyProtection="1">
      <alignment horizontal="right" vertical="center"/>
      <protection/>
    </xf>
    <xf numFmtId="176" fontId="18" fillId="0" borderId="0" xfId="65" applyNumberFormat="1" applyFont="1" applyFill="1" applyBorder="1" applyAlignment="1" applyProtection="1">
      <alignment horizontal="right" vertical="center"/>
      <protection/>
    </xf>
    <xf numFmtId="176" fontId="11" fillId="0" borderId="16" xfId="65" applyNumberFormat="1" applyFont="1" applyFill="1" applyBorder="1" applyAlignment="1">
      <alignment horizontal="left" vertical="center"/>
      <protection/>
    </xf>
    <xf numFmtId="176" fontId="69" fillId="0" borderId="16" xfId="65" applyNumberFormat="1" applyFont="1" applyFill="1" applyBorder="1" applyAlignment="1">
      <alignment horizontal="right" vertical="center"/>
      <protection/>
    </xf>
    <xf numFmtId="177" fontId="11" fillId="0" borderId="16" xfId="0" applyNumberFormat="1" applyFont="1" applyFill="1" applyBorder="1" applyAlignment="1" applyProtection="1">
      <alignment vertical="center"/>
      <protection/>
    </xf>
    <xf numFmtId="176" fontId="11" fillId="0" borderId="12" xfId="65" applyNumberFormat="1" applyFont="1" applyFill="1" applyBorder="1" applyAlignment="1" applyProtection="1">
      <alignment horizontal="center" vertical="center" shrinkToFit="1"/>
      <protection/>
    </xf>
    <xf numFmtId="176" fontId="12" fillId="0" borderId="12" xfId="65" applyNumberFormat="1" applyFont="1" applyFill="1" applyBorder="1" applyAlignment="1" applyProtection="1">
      <alignment horizontal="center" vertical="center" shrinkToFit="1"/>
      <protection/>
    </xf>
    <xf numFmtId="176" fontId="17" fillId="0" borderId="16" xfId="65" applyNumberFormat="1" applyFont="1" applyFill="1" applyBorder="1" applyAlignment="1" applyProtection="1">
      <alignment vertical="center"/>
      <protection locked="0"/>
    </xf>
    <xf numFmtId="176" fontId="18" fillId="0" borderId="16" xfId="65" applyNumberFormat="1" applyFont="1" applyFill="1" applyBorder="1" applyAlignment="1" applyProtection="1">
      <alignment vertical="center"/>
      <protection/>
    </xf>
    <xf numFmtId="176" fontId="18" fillId="0" borderId="0" xfId="65" applyNumberFormat="1" applyFont="1" applyFill="1" applyBorder="1" applyAlignment="1" applyProtection="1">
      <alignment vertical="center"/>
      <protection/>
    </xf>
    <xf numFmtId="189" fontId="18" fillId="0" borderId="0" xfId="65" applyNumberFormat="1" applyFont="1" applyFill="1" applyBorder="1" applyAlignment="1" applyProtection="1">
      <alignment vertical="center"/>
      <protection/>
    </xf>
    <xf numFmtId="176" fontId="11" fillId="0" borderId="13" xfId="65" applyNumberFormat="1" applyFont="1" applyFill="1" applyBorder="1" applyAlignment="1">
      <alignment horizontal="right" vertical="center"/>
      <protection/>
    </xf>
    <xf numFmtId="176" fontId="68" fillId="0" borderId="13" xfId="65" applyNumberFormat="1" applyFont="1" applyFill="1" applyBorder="1" applyAlignment="1">
      <alignment horizontal="right" vertical="center"/>
      <protection/>
    </xf>
    <xf numFmtId="176" fontId="12" fillId="0" borderId="12" xfId="65" applyNumberFormat="1" applyFont="1" applyFill="1" applyBorder="1" applyAlignment="1" applyProtection="1">
      <alignment horizontal="center" vertical="center"/>
      <protection/>
    </xf>
    <xf numFmtId="176" fontId="70" fillId="0" borderId="16" xfId="65" applyNumberFormat="1" applyFont="1" applyFill="1" applyBorder="1" applyAlignment="1" applyProtection="1">
      <alignment vertical="center"/>
      <protection/>
    </xf>
    <xf numFmtId="176" fontId="70" fillId="0" borderId="0" xfId="65" applyNumberFormat="1" applyFont="1" applyFill="1" applyBorder="1" applyAlignment="1" applyProtection="1">
      <alignment vertical="center"/>
      <protection/>
    </xf>
    <xf numFmtId="177" fontId="9" fillId="0" borderId="16" xfId="67" applyNumberFormat="1" applyFont="1" applyFill="1" applyBorder="1" applyAlignment="1" applyProtection="1">
      <alignment vertical="center"/>
      <protection/>
    </xf>
    <xf numFmtId="177" fontId="9" fillId="0" borderId="0" xfId="67" applyNumberFormat="1" applyFont="1" applyFill="1" applyBorder="1" applyAlignment="1" applyProtection="1">
      <alignment vertical="center"/>
      <protection/>
    </xf>
    <xf numFmtId="177" fontId="11" fillId="0" borderId="0" xfId="67" applyNumberFormat="1" applyFont="1" applyFill="1" applyBorder="1" applyAlignment="1" applyProtection="1">
      <alignment horizontal="distributed" vertical="center"/>
      <protection/>
    </xf>
    <xf numFmtId="176" fontId="11" fillId="0" borderId="0" xfId="65" applyNumberFormat="1" applyFont="1" applyFill="1" applyBorder="1" applyAlignment="1">
      <alignment horizontal="left" vertical="center"/>
      <protection/>
    </xf>
    <xf numFmtId="176" fontId="17" fillId="0" borderId="16" xfId="65" applyNumberFormat="1" applyFont="1" applyFill="1" applyBorder="1" applyAlignment="1">
      <alignment vertical="center"/>
      <protection/>
    </xf>
    <xf numFmtId="176" fontId="22" fillId="0" borderId="0" xfId="65" applyNumberFormat="1" applyFont="1" applyFill="1" applyBorder="1" applyAlignment="1" applyProtection="1">
      <alignment horizontal="right" vertical="center"/>
      <protection/>
    </xf>
    <xf numFmtId="176" fontId="22" fillId="0" borderId="13" xfId="65" applyNumberFormat="1" applyFont="1" applyFill="1" applyBorder="1" applyAlignment="1" applyProtection="1">
      <alignment horizontal="right" vertical="center"/>
      <protection/>
    </xf>
    <xf numFmtId="177" fontId="11" fillId="0" borderId="16" xfId="68" applyNumberFormat="1" applyFont="1" applyFill="1" applyBorder="1" applyAlignment="1" applyProtection="1">
      <alignment vertical="center"/>
      <protection/>
    </xf>
    <xf numFmtId="177" fontId="9" fillId="0" borderId="16" xfId="68" applyNumberFormat="1" applyFont="1" applyFill="1" applyBorder="1" applyAlignment="1" applyProtection="1">
      <alignment vertical="center"/>
      <protection/>
    </xf>
    <xf numFmtId="177" fontId="9" fillId="0" borderId="0" xfId="68" applyNumberFormat="1" applyFont="1" applyFill="1" applyBorder="1" applyAlignment="1" applyProtection="1">
      <alignment vertical="center"/>
      <protection/>
    </xf>
    <xf numFmtId="178" fontId="9" fillId="0" borderId="0" xfId="68" applyNumberFormat="1" applyFont="1" applyFill="1" applyBorder="1" applyAlignment="1" applyProtection="1">
      <alignment vertical="center"/>
      <protection/>
    </xf>
    <xf numFmtId="177" fontId="68" fillId="0" borderId="16" xfId="68" applyNumberFormat="1" applyFont="1" applyFill="1" applyBorder="1" applyAlignment="1">
      <alignment vertical="center"/>
      <protection/>
    </xf>
    <xf numFmtId="177" fontId="11" fillId="0" borderId="14" xfId="0" applyNumberFormat="1" applyFont="1" applyFill="1" applyBorder="1" applyAlignment="1">
      <alignment horizontal="centerContinuous" vertical="center"/>
    </xf>
    <xf numFmtId="177" fontId="11" fillId="0" borderId="19" xfId="0" applyNumberFormat="1" applyFont="1" applyFill="1" applyBorder="1" applyAlignment="1" applyProtection="1">
      <alignment horizontal="center" vertical="center"/>
      <protection/>
    </xf>
    <xf numFmtId="177" fontId="9" fillId="0" borderId="16" xfId="0" applyNumberFormat="1" applyFont="1" applyFill="1" applyBorder="1" applyAlignment="1" applyProtection="1">
      <alignment vertical="center"/>
      <protection/>
    </xf>
    <xf numFmtId="177" fontId="9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vertical="center"/>
      <protection/>
    </xf>
    <xf numFmtId="177" fontId="68" fillId="0" borderId="16" xfId="0" applyNumberFormat="1" applyFont="1" applyFill="1" applyBorder="1" applyAlignment="1" applyProtection="1">
      <alignment vertical="center"/>
      <protection/>
    </xf>
    <xf numFmtId="177" fontId="11" fillId="0" borderId="19" xfId="66" applyNumberFormat="1" applyFont="1" applyFill="1" applyBorder="1" applyAlignment="1" applyProtection="1">
      <alignment horizontal="center" vertical="center"/>
      <protection/>
    </xf>
    <xf numFmtId="177" fontId="11" fillId="0" borderId="24" xfId="66" applyNumberFormat="1" applyFont="1" applyFill="1" applyBorder="1" applyAlignment="1" applyProtection="1">
      <alignment horizontal="center" vertical="center"/>
      <protection/>
    </xf>
    <xf numFmtId="177" fontId="9" fillId="0" borderId="16" xfId="66" applyNumberFormat="1" applyFont="1" applyFill="1" applyBorder="1" applyAlignment="1" applyProtection="1">
      <alignment vertical="center"/>
      <protection/>
    </xf>
    <xf numFmtId="177" fontId="9" fillId="0" borderId="0" xfId="66" applyNumberFormat="1" applyFont="1" applyFill="1" applyBorder="1" applyAlignment="1" applyProtection="1">
      <alignment vertical="center"/>
      <protection/>
    </xf>
    <xf numFmtId="177" fontId="11" fillId="0" borderId="0" xfId="66" applyNumberFormat="1" applyFont="1" applyFill="1" applyBorder="1" applyAlignment="1" applyProtection="1">
      <alignment horizontal="distributed" vertical="center"/>
      <protection/>
    </xf>
    <xf numFmtId="176" fontId="11" fillId="0" borderId="13" xfId="65" applyNumberFormat="1" applyFont="1" applyFill="1" applyBorder="1" applyAlignment="1" applyProtection="1">
      <alignment horizontal="right" vertical="center"/>
      <protection locked="0"/>
    </xf>
    <xf numFmtId="176" fontId="9" fillId="0" borderId="0" xfId="65" applyNumberFormat="1" applyFont="1" applyFill="1" applyAlignment="1">
      <alignment/>
      <protection/>
    </xf>
    <xf numFmtId="176" fontId="9" fillId="0" borderId="0" xfId="64" applyNumberFormat="1" applyFont="1" applyFill="1" applyBorder="1" applyAlignment="1">
      <alignment/>
      <protection/>
    </xf>
    <xf numFmtId="176" fontId="9" fillId="0" borderId="0" xfId="64" applyNumberFormat="1" applyFont="1" applyFill="1" applyBorder="1" applyAlignment="1" applyProtection="1">
      <alignment horizontal="distributed"/>
      <protection/>
    </xf>
    <xf numFmtId="176" fontId="9" fillId="0" borderId="16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Fill="1" applyBorder="1" applyAlignment="1">
      <alignment horizontal="right"/>
      <protection/>
    </xf>
    <xf numFmtId="176" fontId="11" fillId="0" borderId="0" xfId="64" applyNumberFormat="1" applyFont="1" applyFill="1" applyBorder="1" applyAlignment="1" applyProtection="1">
      <alignment horizontal="right"/>
      <protection/>
    </xf>
    <xf numFmtId="176" fontId="17" fillId="0" borderId="0" xfId="65" applyNumberFormat="1" applyFont="1" applyFill="1" applyBorder="1" applyAlignment="1">
      <alignment/>
      <protection/>
    </xf>
    <xf numFmtId="176" fontId="11" fillId="0" borderId="16" xfId="64" applyNumberFormat="1" applyFont="1" applyFill="1" applyBorder="1" applyAlignment="1" applyProtection="1">
      <alignment horizontal="left"/>
      <protection/>
    </xf>
    <xf numFmtId="176" fontId="11" fillId="0" borderId="0" xfId="64" applyNumberFormat="1" applyFont="1" applyFill="1" applyBorder="1" applyAlignment="1">
      <alignment/>
      <protection/>
    </xf>
    <xf numFmtId="176" fontId="11" fillId="0" borderId="0" xfId="65" applyNumberFormat="1" applyFont="1" applyFill="1" applyAlignment="1">
      <alignment/>
      <protection/>
    </xf>
    <xf numFmtId="176" fontId="11" fillId="0" borderId="0" xfId="64" applyNumberFormat="1" applyFont="1" applyFill="1" applyBorder="1" applyAlignment="1" applyProtection="1">
      <alignment horizontal="distributed"/>
      <protection/>
    </xf>
    <xf numFmtId="176" fontId="11" fillId="0" borderId="16" xfId="64" applyNumberFormat="1" applyFont="1" applyFill="1" applyBorder="1" applyAlignment="1" applyProtection="1">
      <alignment horizontal="distributed"/>
      <protection/>
    </xf>
    <xf numFmtId="176" fontId="9" fillId="0" borderId="0" xfId="65" applyNumberFormat="1" applyFont="1" applyFill="1" applyBorder="1" applyAlignment="1">
      <alignment/>
      <protection/>
    </xf>
    <xf numFmtId="176" fontId="11" fillId="0" borderId="0" xfId="65" applyNumberFormat="1" applyFont="1" applyFill="1" applyBorder="1" applyAlignment="1">
      <alignment/>
      <protection/>
    </xf>
    <xf numFmtId="176" fontId="11" fillId="0" borderId="0" xfId="64" applyNumberFormat="1" applyFont="1" applyFill="1" applyBorder="1" applyAlignment="1">
      <alignment horizontal="left"/>
      <protection/>
    </xf>
    <xf numFmtId="176" fontId="11" fillId="0" borderId="13" xfId="64" applyNumberFormat="1" applyFont="1" applyFill="1" applyBorder="1" applyAlignment="1" applyProtection="1">
      <alignment horizontal="distributed"/>
      <protection/>
    </xf>
    <xf numFmtId="176" fontId="18" fillId="0" borderId="16" xfId="65" applyNumberFormat="1" applyFont="1" applyFill="1" applyBorder="1" applyAlignment="1" applyProtection="1">
      <alignment/>
      <protection/>
    </xf>
    <xf numFmtId="176" fontId="18" fillId="0" borderId="0" xfId="65" applyNumberFormat="1" applyFont="1" applyFill="1" applyBorder="1" applyAlignment="1" applyProtection="1">
      <alignment/>
      <protection/>
    </xf>
    <xf numFmtId="189" fontId="18" fillId="0" borderId="0" xfId="65" applyNumberFormat="1" applyFont="1" applyFill="1" applyBorder="1" applyAlignment="1" applyProtection="1">
      <alignment/>
      <protection/>
    </xf>
    <xf numFmtId="176" fontId="17" fillId="0" borderId="16" xfId="65" applyNumberFormat="1" applyFont="1" applyFill="1" applyBorder="1" applyAlignment="1" applyProtection="1">
      <alignment/>
      <protection/>
    </xf>
    <xf numFmtId="176" fontId="17" fillId="0" borderId="0" xfId="65" applyNumberFormat="1" applyFont="1" applyFill="1" applyBorder="1" applyAlignment="1" applyProtection="1">
      <alignment/>
      <protection locked="0"/>
    </xf>
    <xf numFmtId="189" fontId="17" fillId="0" borderId="0" xfId="65" applyNumberFormat="1" applyFont="1" applyFill="1" applyBorder="1" applyAlignment="1" applyProtection="1">
      <alignment/>
      <protection/>
    </xf>
    <xf numFmtId="189" fontId="17" fillId="0" borderId="0" xfId="65" applyNumberFormat="1" applyFont="1" applyFill="1" applyBorder="1" applyAlignment="1">
      <alignment/>
      <protection/>
    </xf>
    <xf numFmtId="176" fontId="18" fillId="0" borderId="0" xfId="65" applyNumberFormat="1" applyFont="1" applyFill="1" applyBorder="1" applyAlignment="1" applyProtection="1">
      <alignment/>
      <protection locked="0"/>
    </xf>
    <xf numFmtId="189" fontId="17" fillId="0" borderId="0" xfId="65" applyNumberFormat="1" applyFont="1" applyFill="1" applyBorder="1" applyAlignment="1" applyProtection="1">
      <alignment/>
      <protection locked="0"/>
    </xf>
    <xf numFmtId="185" fontId="17" fillId="0" borderId="0" xfId="49" applyNumberFormat="1" applyFont="1" applyFill="1" applyBorder="1" applyAlignment="1" applyProtection="1">
      <alignment/>
      <protection/>
    </xf>
    <xf numFmtId="176" fontId="17" fillId="0" borderId="0" xfId="65" applyNumberFormat="1" applyFont="1" applyFill="1" applyBorder="1" applyAlignment="1" applyProtection="1">
      <alignment horizontal="left" vertical="center"/>
      <protection/>
    </xf>
    <xf numFmtId="176" fontId="17" fillId="0" borderId="13" xfId="65" applyNumberFormat="1" applyFont="1" applyFill="1" applyBorder="1" applyAlignment="1" applyProtection="1">
      <alignment vertical="center"/>
      <protection/>
    </xf>
    <xf numFmtId="176" fontId="17" fillId="0" borderId="22" xfId="65" applyNumberFormat="1" applyFont="1" applyFill="1" applyBorder="1" applyAlignment="1" applyProtection="1">
      <alignment horizontal="center" wrapText="1"/>
      <protection/>
    </xf>
    <xf numFmtId="176" fontId="17" fillId="0" borderId="0" xfId="64" applyNumberFormat="1" applyFont="1" applyFill="1" applyBorder="1" applyAlignment="1" applyProtection="1">
      <alignment horizontal="distributed" vertical="center"/>
      <protection/>
    </xf>
    <xf numFmtId="0" fontId="28" fillId="0" borderId="0" xfId="0" applyFont="1" applyFill="1" applyAlignment="1">
      <alignment vertical="center" shrinkToFit="1"/>
    </xf>
    <xf numFmtId="176" fontId="17" fillId="0" borderId="17" xfId="65" applyNumberFormat="1" applyFont="1" applyFill="1" applyBorder="1" applyAlignment="1" applyProtection="1">
      <alignment horizontal="center" vertical="top"/>
      <protection/>
    </xf>
    <xf numFmtId="176" fontId="9" fillId="0" borderId="13" xfId="64" applyNumberFormat="1" applyFont="1" applyFill="1" applyBorder="1" applyAlignment="1" applyProtection="1">
      <alignment horizontal="distributed" vertical="center"/>
      <protection/>
    </xf>
    <xf numFmtId="176" fontId="9" fillId="0" borderId="16" xfId="64" applyNumberFormat="1" applyFont="1" applyFill="1" applyBorder="1" applyAlignment="1" applyProtection="1">
      <alignment horizontal="distributed" vertical="center"/>
      <protection/>
    </xf>
    <xf numFmtId="176" fontId="11" fillId="0" borderId="0" xfId="64" applyNumberFormat="1" applyFont="1" applyFill="1" applyBorder="1" applyAlignment="1">
      <alignment horizontal="right" vertical="center"/>
      <protection/>
    </xf>
    <xf numFmtId="176" fontId="11" fillId="0" borderId="13" xfId="64" applyNumberFormat="1" applyFont="1" applyFill="1" applyBorder="1" applyAlignment="1" applyProtection="1">
      <alignment horizontal="right" vertical="center"/>
      <protection/>
    </xf>
    <xf numFmtId="176" fontId="17" fillId="0" borderId="16" xfId="65" applyNumberFormat="1" applyFont="1" applyFill="1" applyBorder="1" applyAlignment="1" applyProtection="1">
      <alignment horizontal="right" vertical="center"/>
      <protection/>
    </xf>
    <xf numFmtId="176" fontId="16" fillId="0" borderId="0" xfId="65" applyNumberFormat="1" applyFont="1" applyFill="1" applyBorder="1" applyAlignment="1" applyProtection="1">
      <alignment horizontal="right" vertical="center"/>
      <protection/>
    </xf>
    <xf numFmtId="176" fontId="16" fillId="0" borderId="13" xfId="65" applyNumberFormat="1" applyFont="1" applyFill="1" applyBorder="1" applyAlignment="1" applyProtection="1">
      <alignment horizontal="right" vertical="center"/>
      <protection/>
    </xf>
    <xf numFmtId="176" fontId="11" fillId="0" borderId="16" xfId="64" applyNumberFormat="1" applyFont="1" applyFill="1" applyBorder="1" applyAlignment="1" applyProtection="1">
      <alignment horizontal="left" vertical="center"/>
      <protection/>
    </xf>
    <xf numFmtId="176" fontId="16" fillId="0" borderId="16" xfId="65" applyNumberFormat="1" applyFont="1" applyFill="1" applyBorder="1" applyAlignment="1" applyProtection="1">
      <alignment horizontal="right" vertical="center"/>
      <protection/>
    </xf>
    <xf numFmtId="176" fontId="11" fillId="0" borderId="13" xfId="64" applyNumberFormat="1" applyFont="1" applyFill="1" applyBorder="1" applyAlignment="1" applyProtection="1">
      <alignment horizontal="distributed" vertical="center"/>
      <protection/>
    </xf>
    <xf numFmtId="176" fontId="11" fillId="0" borderId="16" xfId="64" applyNumberFormat="1" applyFont="1" applyFill="1" applyBorder="1" applyAlignment="1" applyProtection="1">
      <alignment horizontal="distributed" vertical="center"/>
      <protection/>
    </xf>
    <xf numFmtId="176" fontId="11" fillId="0" borderId="0" xfId="64" applyNumberFormat="1" applyFont="1" applyFill="1" applyBorder="1" applyAlignment="1" applyProtection="1">
      <alignment horizontal="distributed" vertical="center"/>
      <protection/>
    </xf>
    <xf numFmtId="176" fontId="9" fillId="0" borderId="0" xfId="65" applyNumberFormat="1" applyFont="1" applyFill="1" applyBorder="1" applyAlignment="1">
      <alignment vertical="center"/>
      <protection/>
    </xf>
    <xf numFmtId="176" fontId="11" fillId="0" borderId="0" xfId="64" applyNumberFormat="1" applyFont="1" applyFill="1" applyBorder="1" applyAlignment="1">
      <alignment horizontal="left" vertical="center"/>
      <protection/>
    </xf>
    <xf numFmtId="176" fontId="9" fillId="0" borderId="0" xfId="64" applyNumberFormat="1" applyFont="1" applyFill="1" applyBorder="1" applyAlignment="1" applyProtection="1">
      <alignment horizontal="distributed" vertical="center"/>
      <protection/>
    </xf>
    <xf numFmtId="176" fontId="11" fillId="0" borderId="0" xfId="64" applyNumberFormat="1" applyFont="1" applyFill="1" applyBorder="1" applyAlignment="1" applyProtection="1">
      <alignment horizontal="right" vertical="center"/>
      <protection/>
    </xf>
    <xf numFmtId="189" fontId="17" fillId="0" borderId="0" xfId="65" applyNumberFormat="1" applyFont="1" applyFill="1" applyBorder="1" applyAlignment="1" applyProtection="1">
      <alignment vertical="center"/>
      <protection/>
    </xf>
    <xf numFmtId="176" fontId="18" fillId="0" borderId="0" xfId="65" applyNumberFormat="1" applyFont="1" applyFill="1" applyBorder="1" applyAlignment="1" applyProtection="1">
      <alignment vertical="center"/>
      <protection locked="0"/>
    </xf>
    <xf numFmtId="176" fontId="11" fillId="0" borderId="25" xfId="65" applyNumberFormat="1" applyFont="1" applyFill="1" applyBorder="1" applyAlignment="1" applyProtection="1">
      <alignment horizontal="center" vertical="center" wrapText="1"/>
      <protection/>
    </xf>
    <xf numFmtId="176" fontId="11" fillId="0" borderId="26" xfId="65" applyNumberFormat="1" applyFont="1" applyFill="1" applyBorder="1" applyAlignment="1" applyProtection="1">
      <alignment horizontal="center" vertical="center" wrapText="1"/>
      <protection/>
    </xf>
    <xf numFmtId="176" fontId="11" fillId="0" borderId="27" xfId="65" applyNumberFormat="1" applyFont="1" applyFill="1" applyBorder="1" applyAlignment="1" applyProtection="1">
      <alignment horizontal="center" vertical="center" wrapText="1"/>
      <protection/>
    </xf>
    <xf numFmtId="176" fontId="12" fillId="0" borderId="18" xfId="65" applyNumberFormat="1" applyFont="1" applyFill="1" applyBorder="1" applyAlignment="1" applyProtection="1">
      <alignment horizontal="center" vertical="center" shrinkToFit="1"/>
      <protection/>
    </xf>
    <xf numFmtId="176" fontId="12" fillId="0" borderId="17" xfId="65" applyNumberFormat="1" applyFont="1" applyFill="1" applyBorder="1" applyAlignment="1" applyProtection="1">
      <alignment horizontal="center" vertical="center" shrinkToFit="1"/>
      <protection/>
    </xf>
    <xf numFmtId="176" fontId="17" fillId="0" borderId="0" xfId="65" applyNumberFormat="1" applyFont="1" applyFill="1" applyBorder="1" applyAlignment="1">
      <alignment horizontal="right" vertical="center"/>
      <protection/>
    </xf>
    <xf numFmtId="176" fontId="11" fillId="0" borderId="28" xfId="65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11" fillId="0" borderId="30" xfId="65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176" fontId="13" fillId="0" borderId="12" xfId="65" applyNumberFormat="1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176" fontId="9" fillId="0" borderId="16" xfId="64" applyNumberFormat="1" applyFont="1" applyFill="1" applyBorder="1" applyAlignment="1" applyProtection="1">
      <alignment horizontal="right"/>
      <protection/>
    </xf>
    <xf numFmtId="176" fontId="9" fillId="0" borderId="0" xfId="64" applyNumberFormat="1" applyFont="1" applyFill="1" applyBorder="1" applyAlignment="1" applyProtection="1">
      <alignment horizontal="right"/>
      <protection/>
    </xf>
    <xf numFmtId="176" fontId="9" fillId="0" borderId="16" xfId="64" applyNumberFormat="1" applyFont="1" applyFill="1" applyBorder="1" applyAlignment="1">
      <alignment horizontal="right"/>
      <protection/>
    </xf>
    <xf numFmtId="176" fontId="9" fillId="0" borderId="0" xfId="64" applyNumberFormat="1" applyFont="1" applyFill="1" applyBorder="1" applyAlignment="1">
      <alignment horizontal="right"/>
      <protection/>
    </xf>
    <xf numFmtId="176" fontId="9" fillId="0" borderId="0" xfId="64" applyNumberFormat="1" applyFont="1" applyFill="1" applyBorder="1" applyAlignment="1" applyProtection="1">
      <alignment horizontal="left"/>
      <protection/>
    </xf>
    <xf numFmtId="176" fontId="9" fillId="0" borderId="0" xfId="64" applyNumberFormat="1" applyFont="1" applyFill="1" applyBorder="1" applyAlignment="1" applyProtection="1">
      <alignment/>
      <protection/>
    </xf>
    <xf numFmtId="37" fontId="9" fillId="0" borderId="0" xfId="64" applyFont="1" applyFill="1" applyBorder="1" applyAlignment="1">
      <alignment horizontal="right"/>
      <protection/>
    </xf>
    <xf numFmtId="37" fontId="9" fillId="0" borderId="0" xfId="64" applyFont="1" applyFill="1" applyBorder="1" applyAlignment="1">
      <alignment horizontal="left"/>
      <protection/>
    </xf>
    <xf numFmtId="37" fontId="10" fillId="0" borderId="0" xfId="64" applyFont="1" applyFill="1" applyBorder="1" applyAlignment="1">
      <alignment/>
      <protection/>
    </xf>
    <xf numFmtId="176" fontId="11" fillId="0" borderId="25" xfId="65" applyNumberFormat="1" applyFont="1" applyFill="1" applyBorder="1" applyAlignment="1">
      <alignment horizontal="center" vertical="center" wrapText="1"/>
      <protection/>
    </xf>
    <xf numFmtId="176" fontId="11" fillId="0" borderId="26" xfId="65" applyNumberFormat="1" applyFont="1" applyFill="1" applyBorder="1" applyAlignment="1">
      <alignment horizontal="center" vertical="center" wrapText="1"/>
      <protection/>
    </xf>
    <xf numFmtId="176" fontId="11" fillId="0" borderId="27" xfId="65" applyNumberFormat="1" applyFont="1" applyFill="1" applyBorder="1" applyAlignment="1">
      <alignment horizontal="center" vertical="center" wrapText="1"/>
      <protection/>
    </xf>
    <xf numFmtId="37" fontId="9" fillId="0" borderId="13" xfId="64" applyFont="1" applyFill="1" applyBorder="1" applyAlignment="1">
      <alignment horizontal="left"/>
      <protection/>
    </xf>
    <xf numFmtId="176" fontId="11" fillId="0" borderId="14" xfId="65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176" fontId="11" fillId="0" borderId="12" xfId="65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76" fontId="11" fillId="0" borderId="0" xfId="65" applyNumberFormat="1" applyFont="1" applyFill="1" applyAlignment="1" applyProtection="1">
      <alignment horizontal="center" vertical="center"/>
      <protection/>
    </xf>
    <xf numFmtId="176" fontId="11" fillId="0" borderId="19" xfId="65" applyNumberFormat="1" applyFont="1" applyFill="1" applyBorder="1" applyAlignment="1">
      <alignment horizontal="center" vertical="center" wrapText="1"/>
      <protection/>
    </xf>
    <xf numFmtId="176" fontId="11" fillId="0" borderId="25" xfId="65" applyNumberFormat="1" applyFont="1" applyFill="1" applyBorder="1" applyAlignment="1" applyProtection="1">
      <alignment horizontal="center" vertical="center"/>
      <protection/>
    </xf>
    <xf numFmtId="176" fontId="11" fillId="0" borderId="26" xfId="65" applyNumberFormat="1" applyFont="1" applyFill="1" applyBorder="1" applyAlignment="1" applyProtection="1">
      <alignment horizontal="center" vertical="center"/>
      <protection/>
    </xf>
    <xf numFmtId="176" fontId="11" fillId="0" borderId="27" xfId="65" applyNumberFormat="1" applyFont="1" applyFill="1" applyBorder="1" applyAlignment="1" applyProtection="1">
      <alignment horizontal="center" vertical="center"/>
      <protection/>
    </xf>
    <xf numFmtId="176" fontId="11" fillId="0" borderId="22" xfId="65" applyNumberFormat="1" applyFont="1" applyFill="1" applyBorder="1" applyAlignment="1">
      <alignment horizontal="center" vertical="center"/>
      <protection/>
    </xf>
    <xf numFmtId="176" fontId="11" fillId="0" borderId="18" xfId="65" applyNumberFormat="1" applyFont="1" applyFill="1" applyBorder="1" applyAlignment="1">
      <alignment horizontal="center" vertical="center"/>
      <protection/>
    </xf>
    <xf numFmtId="176" fontId="11" fillId="0" borderId="17" xfId="65" applyNumberFormat="1" applyFont="1" applyFill="1" applyBorder="1" applyAlignment="1">
      <alignment horizontal="center" vertical="center"/>
      <protection/>
    </xf>
    <xf numFmtId="176" fontId="12" fillId="0" borderId="26" xfId="65" applyNumberFormat="1" applyFont="1" applyFill="1" applyBorder="1" applyAlignment="1">
      <alignment horizontal="center" vertical="center" wrapText="1"/>
      <protection/>
    </xf>
    <xf numFmtId="176" fontId="12" fillId="0" borderId="27" xfId="65" applyNumberFormat="1" applyFont="1" applyFill="1" applyBorder="1" applyAlignment="1">
      <alignment horizontal="center" vertical="center" wrapText="1"/>
      <protection/>
    </xf>
    <xf numFmtId="176" fontId="11" fillId="0" borderId="15" xfId="65" applyNumberFormat="1" applyFont="1" applyFill="1" applyBorder="1" applyAlignment="1" applyProtection="1">
      <alignment horizontal="center" vertical="center" wrapText="1"/>
      <protection/>
    </xf>
    <xf numFmtId="176" fontId="11" fillId="0" borderId="22" xfId="65" applyNumberFormat="1" applyFont="1" applyFill="1" applyBorder="1" applyAlignment="1" applyProtection="1">
      <alignment horizontal="center" vertical="center"/>
      <protection/>
    </xf>
    <xf numFmtId="176" fontId="11" fillId="0" borderId="0" xfId="65" applyNumberFormat="1" applyFont="1" applyFill="1" applyBorder="1" applyAlignment="1" applyProtection="1">
      <alignment horizontal="center" vertical="center"/>
      <protection/>
    </xf>
    <xf numFmtId="176" fontId="11" fillId="0" borderId="13" xfId="65" applyNumberFormat="1" applyFont="1" applyFill="1" applyBorder="1" applyAlignment="1" applyProtection="1">
      <alignment horizontal="center" vertical="center"/>
      <protection/>
    </xf>
    <xf numFmtId="176" fontId="11" fillId="0" borderId="10" xfId="65" applyNumberFormat="1" applyFont="1" applyFill="1" applyBorder="1" applyAlignment="1" applyProtection="1">
      <alignment horizontal="center" vertical="center"/>
      <protection/>
    </xf>
    <xf numFmtId="176" fontId="11" fillId="0" borderId="17" xfId="65" applyNumberFormat="1" applyFont="1" applyFill="1" applyBorder="1" applyAlignment="1" applyProtection="1">
      <alignment horizontal="center" vertical="center"/>
      <protection/>
    </xf>
    <xf numFmtId="37" fontId="10" fillId="0" borderId="0" xfId="64" applyFont="1" applyFill="1" applyBorder="1" applyAlignment="1">
      <alignment horizontal="right"/>
      <protection/>
    </xf>
    <xf numFmtId="176" fontId="11" fillId="0" borderId="14" xfId="65" applyNumberFormat="1" applyFont="1" applyFill="1" applyBorder="1" applyAlignment="1" applyProtection="1">
      <alignment horizontal="center" vertical="center" wrapText="1"/>
      <protection/>
    </xf>
    <xf numFmtId="176" fontId="11" fillId="0" borderId="15" xfId="65" applyNumberFormat="1" applyFont="1" applyFill="1" applyBorder="1" applyAlignment="1" applyProtection="1">
      <alignment horizontal="center" vertical="center"/>
      <protection/>
    </xf>
    <xf numFmtId="176" fontId="11" fillId="0" borderId="16" xfId="65" applyNumberFormat="1" applyFont="1" applyFill="1" applyBorder="1" applyAlignment="1" applyProtection="1">
      <alignment horizontal="center" vertical="center"/>
      <protection/>
    </xf>
    <xf numFmtId="176" fontId="11" fillId="0" borderId="18" xfId="65" applyNumberFormat="1" applyFont="1" applyFill="1" applyBorder="1" applyAlignment="1" applyProtection="1">
      <alignment horizontal="center" vertical="center"/>
      <protection/>
    </xf>
    <xf numFmtId="186" fontId="13" fillId="0" borderId="31" xfId="65" applyNumberFormat="1" applyFont="1" applyFill="1" applyBorder="1" applyAlignment="1">
      <alignment horizontal="center" vertical="center" wrapText="1"/>
      <protection/>
    </xf>
    <xf numFmtId="186" fontId="13" fillId="0" borderId="32" xfId="65" applyNumberFormat="1" applyFont="1" applyFill="1" applyBorder="1" applyAlignment="1">
      <alignment horizontal="center" vertical="center"/>
      <protection/>
    </xf>
    <xf numFmtId="186" fontId="13" fillId="0" borderId="33" xfId="65" applyNumberFormat="1" applyFont="1" applyFill="1" applyBorder="1" applyAlignment="1">
      <alignment horizontal="center" vertical="center"/>
      <protection/>
    </xf>
    <xf numFmtId="176" fontId="11" fillId="0" borderId="22" xfId="65" applyNumberFormat="1" applyFont="1" applyFill="1" applyBorder="1" applyAlignment="1" applyProtection="1">
      <alignment horizontal="center" vertical="center" wrapText="1"/>
      <protection/>
    </xf>
    <xf numFmtId="176" fontId="11" fillId="0" borderId="18" xfId="65" applyNumberFormat="1" applyFont="1" applyFill="1" applyBorder="1" applyAlignment="1" applyProtection="1">
      <alignment horizontal="center" vertical="center" wrapText="1"/>
      <protection/>
    </xf>
    <xf numFmtId="176" fontId="11" fillId="0" borderId="10" xfId="65" applyNumberFormat="1" applyFont="1" applyFill="1" applyBorder="1" applyAlignment="1" applyProtection="1">
      <alignment horizontal="center" vertical="center" wrapText="1"/>
      <protection/>
    </xf>
    <xf numFmtId="176" fontId="11" fillId="0" borderId="17" xfId="65" applyNumberFormat="1" applyFont="1" applyFill="1" applyBorder="1" applyAlignment="1" applyProtection="1">
      <alignment horizontal="center" vertical="center" wrapText="1"/>
      <protection/>
    </xf>
    <xf numFmtId="189" fontId="11" fillId="0" borderId="25" xfId="65" applyNumberFormat="1" applyFont="1" applyFill="1" applyBorder="1" applyAlignment="1" applyProtection="1">
      <alignment horizontal="center" vertical="center" wrapText="1"/>
      <protection/>
    </xf>
    <xf numFmtId="189" fontId="11" fillId="0" borderId="26" xfId="65" applyNumberFormat="1" applyFont="1" applyFill="1" applyBorder="1" applyAlignment="1" applyProtection="1">
      <alignment horizontal="center" vertical="center" wrapText="1"/>
      <protection/>
    </xf>
    <xf numFmtId="189" fontId="11" fillId="0" borderId="27" xfId="65" applyNumberFormat="1" applyFont="1" applyFill="1" applyBorder="1" applyAlignment="1" applyProtection="1">
      <alignment horizontal="center" vertical="center" wrapText="1"/>
      <protection/>
    </xf>
    <xf numFmtId="176" fontId="11" fillId="0" borderId="16" xfId="65" applyNumberFormat="1" applyFont="1" applyFill="1" applyBorder="1" applyAlignment="1">
      <alignment horizontal="center" vertical="center" wrapText="1"/>
      <protection/>
    </xf>
    <xf numFmtId="176" fontId="11" fillId="0" borderId="18" xfId="65" applyNumberFormat="1" applyFont="1" applyFill="1" applyBorder="1" applyAlignment="1">
      <alignment horizontal="center" vertical="center" wrapText="1"/>
      <protection/>
    </xf>
    <xf numFmtId="176" fontId="11" fillId="0" borderId="19" xfId="65" applyNumberFormat="1" applyFont="1" applyFill="1" applyBorder="1" applyAlignment="1" applyProtection="1">
      <alignment horizontal="center" vertical="center" shrinkToFit="1"/>
      <protection/>
    </xf>
    <xf numFmtId="176" fontId="11" fillId="0" borderId="21" xfId="65" applyNumberFormat="1" applyFont="1" applyFill="1" applyBorder="1" applyAlignment="1" applyProtection="1">
      <alignment horizontal="center" vertical="center" shrinkToFit="1"/>
      <protection/>
    </xf>
    <xf numFmtId="176" fontId="17" fillId="0" borderId="0" xfId="65" applyNumberFormat="1" applyFont="1" applyFill="1" applyBorder="1" applyAlignment="1">
      <alignment vertical="center"/>
      <protection/>
    </xf>
    <xf numFmtId="176" fontId="9" fillId="0" borderId="16" xfId="64" applyNumberFormat="1" applyFont="1" applyFill="1" applyBorder="1" applyAlignment="1" applyProtection="1">
      <alignment horizontal="right" vertical="center"/>
      <protection/>
    </xf>
    <xf numFmtId="176" fontId="9" fillId="0" borderId="0" xfId="64" applyNumberFormat="1" applyFont="1" applyFill="1" applyBorder="1" applyAlignment="1" applyProtection="1">
      <alignment horizontal="right" vertical="center"/>
      <protection/>
    </xf>
    <xf numFmtId="37" fontId="10" fillId="0" borderId="0" xfId="64" applyFont="1" applyFill="1" applyBorder="1" applyAlignment="1">
      <alignment horizontal="right" vertical="center"/>
      <protection/>
    </xf>
    <xf numFmtId="176" fontId="9" fillId="0" borderId="16" xfId="64" applyNumberFormat="1" applyFont="1" applyFill="1" applyBorder="1" applyAlignment="1">
      <alignment horizontal="right" vertical="center"/>
      <protection/>
    </xf>
    <xf numFmtId="176" fontId="9" fillId="0" borderId="0" xfId="64" applyNumberFormat="1" applyFont="1" applyFill="1" applyBorder="1" applyAlignment="1">
      <alignment horizontal="right" vertical="center"/>
      <protection/>
    </xf>
    <xf numFmtId="176" fontId="9" fillId="0" borderId="0" xfId="64" applyNumberFormat="1" applyFont="1" applyFill="1" applyBorder="1" applyAlignment="1" applyProtection="1">
      <alignment horizontal="left" vertical="center"/>
      <protection/>
    </xf>
    <xf numFmtId="37" fontId="9" fillId="0" borderId="13" xfId="64" applyFont="1" applyFill="1" applyBorder="1" applyAlignment="1">
      <alignment horizontal="left" vertical="center"/>
      <protection/>
    </xf>
    <xf numFmtId="37" fontId="9" fillId="0" borderId="0" xfId="64" applyFont="1" applyFill="1" applyBorder="1" applyAlignment="1">
      <alignment horizontal="left" vertical="center"/>
      <protection/>
    </xf>
    <xf numFmtId="37" fontId="9" fillId="0" borderId="0" xfId="64" applyFont="1" applyFill="1" applyBorder="1" applyAlignment="1">
      <alignment horizontal="right" vertical="center"/>
      <protection/>
    </xf>
    <xf numFmtId="176" fontId="9" fillId="0" borderId="0" xfId="64" applyNumberFormat="1" applyFont="1" applyFill="1" applyBorder="1" applyAlignment="1" applyProtection="1">
      <alignment vertical="center"/>
      <protection/>
    </xf>
    <xf numFmtId="37" fontId="10" fillId="0" borderId="0" xfId="64" applyFont="1" applyFill="1" applyBorder="1" applyAlignment="1">
      <alignment vertical="center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6" fontId="12" fillId="0" borderId="18" xfId="65" applyNumberFormat="1" applyFont="1" applyFill="1" applyBorder="1" applyAlignment="1" applyProtection="1">
      <alignment horizontal="center" vertical="center" wrapText="1"/>
      <protection/>
    </xf>
    <xf numFmtId="176" fontId="12" fillId="0" borderId="17" xfId="65" applyNumberFormat="1" applyFont="1" applyFill="1" applyBorder="1" applyAlignment="1" applyProtection="1">
      <alignment horizontal="center" vertical="center" wrapText="1"/>
      <protection/>
    </xf>
    <xf numFmtId="176" fontId="11" fillId="0" borderId="19" xfId="65" applyNumberFormat="1" applyFont="1" applyFill="1" applyBorder="1" applyAlignment="1" applyProtection="1">
      <alignment horizontal="center" vertical="center" wrapText="1"/>
      <protection/>
    </xf>
    <xf numFmtId="176" fontId="11" fillId="0" borderId="21" xfId="65" applyNumberFormat="1" applyFont="1" applyFill="1" applyBorder="1" applyAlignment="1" applyProtection="1">
      <alignment horizontal="center" vertical="center" wrapText="1"/>
      <protection/>
    </xf>
    <xf numFmtId="0" fontId="21" fillId="0" borderId="25" xfId="62" applyFont="1" applyFill="1" applyBorder="1" applyAlignment="1">
      <alignment horizontal="center" vertical="center" wrapText="1"/>
      <protection/>
    </xf>
    <xf numFmtId="0" fontId="21" fillId="0" borderId="26" xfId="62" applyFont="1" applyFill="1" applyBorder="1" applyAlignment="1">
      <alignment horizontal="center" vertical="center" wrapText="1"/>
      <protection/>
    </xf>
    <xf numFmtId="0" fontId="21" fillId="0" borderId="27" xfId="62" applyFont="1" applyFill="1" applyBorder="1" applyAlignment="1">
      <alignment horizontal="center" vertical="center" wrapText="1"/>
      <protection/>
    </xf>
    <xf numFmtId="0" fontId="21" fillId="0" borderId="12" xfId="62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20" xfId="62" applyFont="1" applyFill="1" applyBorder="1" applyAlignment="1">
      <alignment horizontal="center" vertical="center" wrapText="1"/>
      <protection/>
    </xf>
    <xf numFmtId="177" fontId="11" fillId="0" borderId="14" xfId="66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11" fillId="0" borderId="26" xfId="66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21" fillId="0" borderId="21" xfId="62" applyFont="1" applyFill="1" applyBorder="1" applyAlignment="1">
      <alignment horizontal="center" vertical="center" wrapText="1"/>
      <protection/>
    </xf>
    <xf numFmtId="177" fontId="11" fillId="0" borderId="14" xfId="67" applyNumberFormat="1" applyFont="1" applyFill="1" applyBorder="1" applyAlignment="1" applyProtection="1" quotePrefix="1">
      <alignment horizontal="center" vertical="center"/>
      <protection/>
    </xf>
    <xf numFmtId="177" fontId="11" fillId="0" borderId="22" xfId="67" applyNumberFormat="1" applyFont="1" applyFill="1" applyBorder="1" applyAlignment="1" applyProtection="1" quotePrefix="1">
      <alignment horizontal="center" vertical="center"/>
      <protection/>
    </xf>
    <xf numFmtId="177" fontId="11" fillId="0" borderId="14" xfId="67" applyNumberFormat="1" applyFont="1" applyFill="1" applyBorder="1" applyAlignment="1" applyProtection="1">
      <alignment horizontal="center" vertical="center" shrinkToFit="1"/>
      <protection/>
    </xf>
    <xf numFmtId="177" fontId="11" fillId="0" borderId="22" xfId="67" applyNumberFormat="1" applyFont="1" applyFill="1" applyBorder="1" applyAlignment="1" applyProtection="1">
      <alignment horizontal="center" vertical="center" shrinkToFit="1"/>
      <protection/>
    </xf>
    <xf numFmtId="177" fontId="12" fillId="0" borderId="18" xfId="67" applyNumberFormat="1" applyFont="1" applyFill="1" applyBorder="1" applyAlignment="1" applyProtection="1" quotePrefix="1">
      <alignment horizontal="center" vertical="center" wrapText="1"/>
      <protection/>
    </xf>
    <xf numFmtId="177" fontId="12" fillId="0" borderId="17" xfId="67" applyNumberFormat="1" applyFont="1" applyFill="1" applyBorder="1" applyAlignment="1" applyProtection="1" quotePrefix="1">
      <alignment horizontal="center" vertical="center" wrapText="1"/>
      <protection/>
    </xf>
    <xf numFmtId="177" fontId="11" fillId="0" borderId="18" xfId="66" applyNumberFormat="1" applyFont="1" applyFill="1" applyBorder="1" applyAlignment="1" applyProtection="1">
      <alignment horizontal="center" vertical="center" shrinkToFit="1"/>
      <protection/>
    </xf>
    <xf numFmtId="177" fontId="11" fillId="0" borderId="10" xfId="66" applyNumberFormat="1" applyFont="1" applyFill="1" applyBorder="1" applyAlignment="1" applyProtection="1">
      <alignment horizontal="center" vertical="center" shrinkToFit="1"/>
      <protection/>
    </xf>
    <xf numFmtId="177" fontId="11" fillId="0" borderId="17" xfId="66" applyNumberFormat="1" applyFont="1" applyFill="1" applyBorder="1" applyAlignment="1" applyProtection="1">
      <alignment horizontal="center" vertical="center" shrinkToFit="1"/>
      <protection/>
    </xf>
    <xf numFmtId="177" fontId="11" fillId="0" borderId="28" xfId="66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>
      <alignment vertical="center" shrinkToFit="1"/>
    </xf>
    <xf numFmtId="177" fontId="12" fillId="0" borderId="19" xfId="66" applyNumberFormat="1" applyFont="1" applyFill="1" applyBorder="1" applyAlignment="1" applyProtection="1">
      <alignment horizontal="center" vertical="center" shrinkToFit="1"/>
      <protection/>
    </xf>
    <xf numFmtId="0" fontId="26" fillId="0" borderId="21" xfId="0" applyFont="1" applyFill="1" applyBorder="1" applyAlignment="1">
      <alignment horizontal="center" vertical="center" shrinkToFit="1"/>
    </xf>
    <xf numFmtId="177" fontId="11" fillId="0" borderId="14" xfId="67" applyNumberFormat="1" applyFont="1" applyFill="1" applyBorder="1" applyAlignment="1">
      <alignment horizontal="center" vertical="center" wrapText="1"/>
      <protection/>
    </xf>
    <xf numFmtId="177" fontId="11" fillId="0" borderId="15" xfId="67" applyNumberFormat="1" applyFont="1" applyFill="1" applyBorder="1" applyAlignment="1">
      <alignment horizontal="center" vertical="center"/>
      <protection/>
    </xf>
    <xf numFmtId="177" fontId="11" fillId="0" borderId="18" xfId="67" applyNumberFormat="1" applyFont="1" applyFill="1" applyBorder="1" applyAlignment="1">
      <alignment horizontal="center" vertical="center"/>
      <protection/>
    </xf>
    <xf numFmtId="177" fontId="11" fillId="0" borderId="10" xfId="67" applyNumberFormat="1" applyFont="1" applyFill="1" applyBorder="1" applyAlignment="1">
      <alignment horizontal="center" vertical="center"/>
      <protection/>
    </xf>
    <xf numFmtId="177" fontId="11" fillId="0" borderId="14" xfId="67" applyNumberFormat="1" applyFont="1" applyFill="1" applyBorder="1" applyAlignment="1" applyProtection="1">
      <alignment horizontal="center" vertical="center"/>
      <protection/>
    </xf>
    <xf numFmtId="177" fontId="11" fillId="0" borderId="15" xfId="67" applyNumberFormat="1" applyFont="1" applyFill="1" applyBorder="1" applyAlignment="1" applyProtection="1">
      <alignment horizontal="center" vertical="center"/>
      <protection/>
    </xf>
    <xf numFmtId="177" fontId="11" fillId="0" borderId="22" xfId="67" applyNumberFormat="1" applyFont="1" applyFill="1" applyBorder="1" applyAlignment="1" applyProtection="1">
      <alignment horizontal="center" vertical="center"/>
      <protection/>
    </xf>
    <xf numFmtId="177" fontId="11" fillId="0" borderId="18" xfId="67" applyNumberFormat="1" applyFont="1" applyFill="1" applyBorder="1" applyAlignment="1" applyProtection="1">
      <alignment horizontal="center" vertical="center"/>
      <protection/>
    </xf>
    <xf numFmtId="177" fontId="11" fillId="0" borderId="10" xfId="67" applyNumberFormat="1" applyFont="1" applyFill="1" applyBorder="1" applyAlignment="1" applyProtection="1">
      <alignment horizontal="center" vertical="center"/>
      <protection/>
    </xf>
    <xf numFmtId="177" fontId="11" fillId="0" borderId="17" xfId="67" applyNumberFormat="1" applyFont="1" applyFill="1" applyBorder="1" applyAlignment="1" applyProtection="1">
      <alignment horizontal="center" vertical="center"/>
      <protection/>
    </xf>
    <xf numFmtId="177" fontId="11" fillId="0" borderId="34" xfId="67" applyNumberFormat="1" applyFont="1" applyFill="1" applyBorder="1" applyAlignment="1" applyProtection="1">
      <alignment horizontal="center" vertical="center"/>
      <protection/>
    </xf>
    <xf numFmtId="177" fontId="11" fillId="0" borderId="35" xfId="67" applyNumberFormat="1" applyFont="1" applyFill="1" applyBorder="1" applyAlignment="1" applyProtection="1">
      <alignment horizontal="center" vertical="center"/>
      <protection/>
    </xf>
    <xf numFmtId="177" fontId="11" fillId="0" borderId="36" xfId="67" applyNumberFormat="1" applyFont="1" applyFill="1" applyBorder="1" applyAlignment="1" applyProtection="1">
      <alignment horizontal="center" vertical="center"/>
      <protection/>
    </xf>
    <xf numFmtId="177" fontId="11" fillId="0" borderId="19" xfId="67" applyNumberFormat="1" applyFont="1" applyFill="1" applyBorder="1" applyAlignment="1" applyProtection="1">
      <alignment horizontal="center" vertical="center" shrinkToFit="1"/>
      <protection/>
    </xf>
    <xf numFmtId="177" fontId="11" fillId="0" borderId="21" xfId="67" applyNumberFormat="1" applyFont="1" applyFill="1" applyBorder="1" applyAlignment="1" applyProtection="1">
      <alignment horizontal="center" vertical="center" shrinkToFit="1"/>
      <protection/>
    </xf>
    <xf numFmtId="177" fontId="11" fillId="0" borderId="20" xfId="67" applyNumberFormat="1" applyFont="1" applyFill="1" applyBorder="1" applyAlignment="1" applyProtection="1">
      <alignment horizontal="center" vertical="center" shrinkToFit="1"/>
      <protection/>
    </xf>
    <xf numFmtId="177" fontId="11" fillId="0" borderId="34" xfId="67" applyNumberFormat="1" applyFont="1" applyFill="1" applyBorder="1" applyAlignment="1" applyProtection="1">
      <alignment horizontal="center" vertical="center" wrapText="1"/>
      <protection/>
    </xf>
    <xf numFmtId="177" fontId="11" fillId="0" borderId="35" xfId="67" applyNumberFormat="1" applyFont="1" applyFill="1" applyBorder="1" applyAlignment="1" applyProtection="1">
      <alignment horizontal="center" vertical="center" wrapText="1"/>
      <protection/>
    </xf>
    <xf numFmtId="177" fontId="11" fillId="0" borderId="36" xfId="67" applyNumberFormat="1" applyFont="1" applyFill="1" applyBorder="1" applyAlignment="1" applyProtection="1">
      <alignment horizontal="center" vertical="center" wrapText="1"/>
      <protection/>
    </xf>
    <xf numFmtId="177" fontId="11" fillId="0" borderId="14" xfId="67" applyNumberFormat="1" applyFont="1" applyFill="1" applyBorder="1" applyAlignment="1">
      <alignment horizontal="center" vertical="center"/>
      <protection/>
    </xf>
    <xf numFmtId="177" fontId="11" fillId="0" borderId="22" xfId="67" applyNumberFormat="1" applyFont="1" applyFill="1" applyBorder="1" applyAlignment="1">
      <alignment horizontal="center" vertical="center"/>
      <protection/>
    </xf>
    <xf numFmtId="177" fontId="11" fillId="0" borderId="17" xfId="67" applyNumberFormat="1" applyFont="1" applyFill="1" applyBorder="1" applyAlignment="1">
      <alignment horizontal="center" vertical="center"/>
      <protection/>
    </xf>
    <xf numFmtId="177" fontId="11" fillId="0" borderId="0" xfId="66" applyNumberFormat="1" applyFont="1" applyFill="1" applyAlignment="1" applyProtection="1">
      <alignment horizontal="center" vertical="center"/>
      <protection/>
    </xf>
    <xf numFmtId="177" fontId="11" fillId="0" borderId="0" xfId="67" applyNumberFormat="1" applyFont="1" applyFill="1" applyAlignment="1" applyProtection="1">
      <alignment horizontal="center" vertical="center"/>
      <protection/>
    </xf>
    <xf numFmtId="177" fontId="11" fillId="0" borderId="19" xfId="67" applyNumberFormat="1" applyFont="1" applyFill="1" applyBorder="1" applyAlignment="1">
      <alignment horizontal="center" vertical="center"/>
      <protection/>
    </xf>
    <xf numFmtId="177" fontId="11" fillId="0" borderId="20" xfId="67" applyNumberFormat="1" applyFont="1" applyFill="1" applyBorder="1" applyAlignment="1">
      <alignment horizontal="center" vertical="center"/>
      <protection/>
    </xf>
    <xf numFmtId="177" fontId="11" fillId="0" borderId="0" xfId="67" applyNumberFormat="1" applyFont="1" applyFill="1" applyBorder="1" applyAlignment="1" applyProtection="1">
      <alignment horizontal="center" vertical="center"/>
      <protection/>
    </xf>
    <xf numFmtId="177" fontId="11" fillId="0" borderId="15" xfId="66" applyNumberFormat="1" applyFont="1" applyFill="1" applyBorder="1" applyAlignment="1" applyProtection="1">
      <alignment horizontal="center" vertical="center"/>
      <protection/>
    </xf>
    <xf numFmtId="177" fontId="11" fillId="0" borderId="22" xfId="66" applyNumberFormat="1" applyFont="1" applyFill="1" applyBorder="1" applyAlignment="1" applyProtection="1">
      <alignment horizontal="center" vertical="center"/>
      <protection/>
    </xf>
    <xf numFmtId="177" fontId="11" fillId="0" borderId="18" xfId="66" applyNumberFormat="1" applyFont="1" applyFill="1" applyBorder="1" applyAlignment="1" applyProtection="1">
      <alignment horizontal="center" vertical="center"/>
      <protection/>
    </xf>
    <xf numFmtId="177" fontId="11" fillId="0" borderId="10" xfId="66" applyNumberFormat="1" applyFont="1" applyFill="1" applyBorder="1" applyAlignment="1" applyProtection="1">
      <alignment horizontal="center" vertical="center"/>
      <protection/>
    </xf>
    <xf numFmtId="177" fontId="11" fillId="0" borderId="17" xfId="66" applyNumberFormat="1" applyFont="1" applyFill="1" applyBorder="1" applyAlignment="1" applyProtection="1">
      <alignment horizontal="center" vertical="center"/>
      <protection/>
    </xf>
    <xf numFmtId="177" fontId="11" fillId="0" borderId="14" xfId="66" applyNumberFormat="1" applyFont="1" applyFill="1" applyBorder="1" applyAlignment="1">
      <alignment horizontal="center" vertical="center"/>
      <protection/>
    </xf>
    <xf numFmtId="177" fontId="11" fillId="0" borderId="15" xfId="66" applyNumberFormat="1" applyFont="1" applyFill="1" applyBorder="1" applyAlignment="1">
      <alignment horizontal="center" vertical="center"/>
      <protection/>
    </xf>
    <xf numFmtId="177" fontId="11" fillId="0" borderId="22" xfId="66" applyNumberFormat="1" applyFont="1" applyFill="1" applyBorder="1" applyAlignment="1">
      <alignment horizontal="center" vertical="center"/>
      <protection/>
    </xf>
    <xf numFmtId="177" fontId="11" fillId="0" borderId="18" xfId="66" applyNumberFormat="1" applyFont="1" applyFill="1" applyBorder="1" applyAlignment="1">
      <alignment horizontal="center" vertical="center"/>
      <protection/>
    </xf>
    <xf numFmtId="177" fontId="11" fillId="0" borderId="10" xfId="66" applyNumberFormat="1" applyFont="1" applyFill="1" applyBorder="1" applyAlignment="1">
      <alignment horizontal="center" vertical="center"/>
      <protection/>
    </xf>
    <xf numFmtId="177" fontId="11" fillId="0" borderId="17" xfId="66" applyNumberFormat="1" applyFont="1" applyFill="1" applyBorder="1" applyAlignment="1">
      <alignment horizontal="center" vertical="center"/>
      <protection/>
    </xf>
    <xf numFmtId="177" fontId="11" fillId="0" borderId="13" xfId="67" applyNumberFormat="1" applyFont="1" applyFill="1" applyBorder="1" applyAlignment="1" applyProtection="1">
      <alignment horizontal="center" vertical="center"/>
      <protection/>
    </xf>
    <xf numFmtId="177" fontId="11" fillId="0" borderId="37" xfId="66" applyNumberFormat="1" applyFont="1" applyFill="1" applyBorder="1" applyAlignment="1" applyProtection="1">
      <alignment horizontal="center" vertical="center"/>
      <protection/>
    </xf>
    <xf numFmtId="37" fontId="15" fillId="0" borderId="38" xfId="66" applyFont="1" applyFill="1" applyBorder="1" applyAlignment="1">
      <alignment horizontal="center" vertical="center"/>
      <protection/>
    </xf>
    <xf numFmtId="37" fontId="15" fillId="0" borderId="39" xfId="66" applyFont="1" applyFill="1" applyBorder="1" applyAlignment="1">
      <alignment horizontal="center" vertical="center"/>
      <protection/>
    </xf>
    <xf numFmtId="177" fontId="11" fillId="0" borderId="0" xfId="66" applyNumberFormat="1" applyFont="1" applyFill="1" applyAlignment="1">
      <alignment horizontal="center" vertical="center"/>
      <protection/>
    </xf>
    <xf numFmtId="0" fontId="24" fillId="0" borderId="20" xfId="62" applyFill="1" applyBorder="1" applyAlignment="1">
      <alignment horizontal="center" vertical="center" wrapText="1"/>
      <protection/>
    </xf>
    <xf numFmtId="0" fontId="24" fillId="0" borderId="21" xfId="62" applyFill="1" applyBorder="1" applyAlignment="1">
      <alignment horizontal="center" vertical="center" wrapText="1"/>
      <protection/>
    </xf>
    <xf numFmtId="177" fontId="11" fillId="0" borderId="14" xfId="66" applyNumberFormat="1" applyFont="1" applyFill="1" applyBorder="1" applyAlignment="1" applyProtection="1">
      <alignment horizontal="center" vertical="center" wrapText="1"/>
      <protection/>
    </xf>
    <xf numFmtId="177" fontId="11" fillId="0" borderId="15" xfId="66" applyNumberFormat="1" applyFont="1" applyFill="1" applyBorder="1" applyAlignment="1">
      <alignment horizontal="center" vertical="center" wrapText="1"/>
      <protection/>
    </xf>
    <xf numFmtId="177" fontId="11" fillId="0" borderId="0" xfId="66" applyNumberFormat="1" applyFont="1" applyFill="1" applyBorder="1" applyAlignment="1">
      <alignment horizontal="center" vertical="center"/>
      <protection/>
    </xf>
    <xf numFmtId="177" fontId="11" fillId="0" borderId="19" xfId="67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7" fontId="11" fillId="0" borderId="40" xfId="66" applyNumberFormat="1" applyFont="1" applyFill="1" applyBorder="1" applyAlignment="1" applyProtection="1">
      <alignment horizontal="center" vertical="center"/>
      <protection/>
    </xf>
    <xf numFmtId="177" fontId="11" fillId="0" borderId="38" xfId="66" applyNumberFormat="1" applyFont="1" applyFill="1" applyBorder="1" applyAlignment="1" applyProtection="1">
      <alignment horizontal="center" vertical="center"/>
      <protection/>
    </xf>
    <xf numFmtId="177" fontId="11" fillId="0" borderId="41" xfId="66" applyNumberFormat="1" applyFont="1" applyFill="1" applyBorder="1" applyAlignment="1" applyProtection="1">
      <alignment horizontal="center" vertical="center"/>
      <protection/>
    </xf>
    <xf numFmtId="177" fontId="11" fillId="0" borderId="42" xfId="66" applyNumberFormat="1" applyFont="1" applyFill="1" applyBorder="1" applyAlignment="1">
      <alignment horizontal="center" vertical="center"/>
      <protection/>
    </xf>
    <xf numFmtId="37" fontId="15" fillId="0" borderId="43" xfId="66" applyFont="1" applyFill="1" applyBorder="1" applyAlignment="1">
      <alignment horizontal="center" vertical="center"/>
      <protection/>
    </xf>
    <xf numFmtId="37" fontId="15" fillId="0" borderId="44" xfId="66" applyFont="1" applyFill="1" applyBorder="1" applyAlignment="1">
      <alignment horizontal="center" vertical="center"/>
      <protection/>
    </xf>
    <xf numFmtId="0" fontId="21" fillId="0" borderId="19" xfId="62" applyFont="1" applyBorder="1" applyAlignment="1">
      <alignment horizontal="center" vertical="center" wrapText="1"/>
      <protection/>
    </xf>
    <xf numFmtId="0" fontId="21" fillId="0" borderId="20" xfId="62" applyFont="1" applyBorder="1" applyAlignment="1">
      <alignment horizontal="center" vertical="center" wrapText="1"/>
      <protection/>
    </xf>
    <xf numFmtId="0" fontId="24" fillId="0" borderId="20" xfId="62" applyBorder="1" applyAlignment="1">
      <alignment horizontal="center" vertical="center" wrapText="1"/>
      <protection/>
    </xf>
    <xf numFmtId="0" fontId="24" fillId="0" borderId="21" xfId="62" applyBorder="1" applyAlignment="1">
      <alignment horizontal="center" vertical="center" wrapText="1"/>
      <protection/>
    </xf>
    <xf numFmtId="0" fontId="21" fillId="0" borderId="21" xfId="62" applyFont="1" applyBorder="1" applyAlignment="1">
      <alignment horizontal="center" vertical="center" wrapText="1"/>
      <protection/>
    </xf>
    <xf numFmtId="0" fontId="21" fillId="12" borderId="19" xfId="62" applyFont="1" applyFill="1" applyBorder="1" applyAlignment="1">
      <alignment horizontal="center" vertical="center" wrapText="1"/>
      <protection/>
    </xf>
    <xf numFmtId="0" fontId="21" fillId="12" borderId="20" xfId="62" applyFont="1" applyFill="1" applyBorder="1" applyAlignment="1">
      <alignment horizontal="center" vertical="center" wrapText="1"/>
      <protection/>
    </xf>
    <xf numFmtId="0" fontId="24" fillId="12" borderId="20" xfId="62" applyFill="1" applyBorder="1" applyAlignment="1">
      <alignment horizontal="center" vertical="center" wrapText="1"/>
      <protection/>
    </xf>
    <xf numFmtId="0" fontId="24" fillId="12" borderId="21" xfId="62" applyFill="1" applyBorder="1" applyAlignment="1">
      <alignment horizontal="center" vertical="center" wrapText="1"/>
      <protection/>
    </xf>
    <xf numFmtId="0" fontId="21" fillId="13" borderId="19" xfId="62" applyFont="1" applyFill="1" applyBorder="1" applyAlignment="1">
      <alignment horizontal="center" vertical="center" wrapText="1"/>
      <protection/>
    </xf>
    <xf numFmtId="0" fontId="21" fillId="13" borderId="20" xfId="62" applyFont="1" applyFill="1" applyBorder="1" applyAlignment="1">
      <alignment horizontal="center" vertical="center" wrapText="1"/>
      <protection/>
    </xf>
    <xf numFmtId="0" fontId="24" fillId="13" borderId="20" xfId="62" applyFill="1" applyBorder="1" applyAlignment="1">
      <alignment horizontal="center" vertical="center" wrapText="1"/>
      <protection/>
    </xf>
    <xf numFmtId="0" fontId="24" fillId="13" borderId="21" xfId="62" applyFill="1" applyBorder="1" applyAlignment="1">
      <alignment horizontal="center" vertical="center" wrapText="1"/>
      <protection/>
    </xf>
    <xf numFmtId="0" fontId="21" fillId="0" borderId="25" xfId="62" applyFont="1" applyBorder="1" applyAlignment="1">
      <alignment horizontal="center" vertical="center" wrapText="1"/>
      <protection/>
    </xf>
    <xf numFmtId="0" fontId="21" fillId="0" borderId="27" xfId="62" applyFont="1" applyBorder="1" applyAlignment="1">
      <alignment horizontal="center" vertical="center" wrapText="1"/>
      <protection/>
    </xf>
    <xf numFmtId="0" fontId="21" fillId="13" borderId="25" xfId="62" applyFont="1" applyFill="1" applyBorder="1" applyAlignment="1">
      <alignment horizontal="center" vertical="center" wrapText="1"/>
      <protection/>
    </xf>
    <xf numFmtId="0" fontId="21" fillId="13" borderId="27" xfId="62" applyFont="1" applyFill="1" applyBorder="1" applyAlignment="1">
      <alignment horizontal="center" vertical="center" wrapText="1"/>
      <protection/>
    </xf>
    <xf numFmtId="176" fontId="9" fillId="0" borderId="13" xfId="64" applyNumberFormat="1" applyFont="1" applyFill="1" applyBorder="1" applyAlignment="1" applyProtection="1">
      <alignment horizontal="left" vertical="center"/>
      <protection/>
    </xf>
    <xf numFmtId="176" fontId="11" fillId="0" borderId="12" xfId="65" applyNumberFormat="1" applyFont="1" applyFill="1" applyBorder="1" applyAlignment="1" applyProtection="1">
      <alignment horizontal="center" vertical="center" wrapText="1"/>
      <protection/>
    </xf>
    <xf numFmtId="176" fontId="11" fillId="0" borderId="12" xfId="65" applyNumberFormat="1" applyFont="1" applyFill="1" applyBorder="1" applyAlignment="1" applyProtection="1">
      <alignment horizontal="center" vertical="center"/>
      <protection/>
    </xf>
    <xf numFmtId="37" fontId="10" fillId="0" borderId="13" xfId="64" applyFont="1" applyFill="1" applyBorder="1" applyAlignment="1">
      <alignment vertical="center"/>
      <protection/>
    </xf>
    <xf numFmtId="176" fontId="9" fillId="0" borderId="13" xfId="64" applyNumberFormat="1" applyFont="1" applyFill="1" applyBorder="1" applyAlignment="1" applyProtection="1">
      <alignment vertical="center"/>
      <protection/>
    </xf>
    <xf numFmtId="176" fontId="11" fillId="0" borderId="14" xfId="65" applyNumberFormat="1" applyFont="1" applyFill="1" applyBorder="1" applyAlignment="1" applyProtection="1">
      <alignment horizontal="center" vertical="center"/>
      <protection/>
    </xf>
    <xf numFmtId="176" fontId="11" fillId="0" borderId="19" xfId="65" applyNumberFormat="1" applyFont="1" applyFill="1" applyBorder="1" applyAlignment="1" applyProtection="1">
      <alignment horizontal="center" vertical="center"/>
      <protection/>
    </xf>
    <xf numFmtId="176" fontId="11" fillId="0" borderId="45" xfId="65" applyNumberFormat="1" applyFont="1" applyFill="1" applyBorder="1" applyAlignment="1" applyProtection="1">
      <alignment horizontal="center" vertical="center"/>
      <protection/>
    </xf>
    <xf numFmtId="176" fontId="11" fillId="0" borderId="46" xfId="65" applyNumberFormat="1" applyFont="1" applyFill="1" applyBorder="1" applyAlignment="1" applyProtection="1">
      <alignment horizontal="center" vertical="center"/>
      <protection/>
    </xf>
    <xf numFmtId="176" fontId="11" fillId="0" borderId="47" xfId="65" applyNumberFormat="1" applyFont="1" applyFill="1" applyBorder="1" applyAlignment="1" applyProtection="1">
      <alignment horizontal="center" vertical="center"/>
      <protection/>
    </xf>
    <xf numFmtId="176" fontId="11" fillId="0" borderId="48" xfId="65" applyNumberFormat="1" applyFont="1" applyFill="1" applyBorder="1" applyAlignment="1" applyProtection="1">
      <alignment horizontal="center" vertical="center"/>
      <protection/>
    </xf>
    <xf numFmtId="176" fontId="11" fillId="0" borderId="49" xfId="65" applyNumberFormat="1" applyFont="1" applyFill="1" applyBorder="1" applyAlignment="1" applyProtection="1">
      <alignment horizontal="center" vertical="center"/>
      <protection/>
    </xf>
    <xf numFmtId="176" fontId="11" fillId="0" borderId="50" xfId="65" applyNumberFormat="1" applyFont="1" applyFill="1" applyBorder="1" applyAlignment="1" applyProtection="1">
      <alignment horizontal="center" vertical="center"/>
      <protection/>
    </xf>
    <xf numFmtId="176" fontId="11" fillId="0" borderId="31" xfId="65" applyNumberFormat="1" applyFont="1" applyFill="1" applyBorder="1" applyAlignment="1" applyProtection="1">
      <alignment horizontal="center" vertical="center"/>
      <protection/>
    </xf>
    <xf numFmtId="176" fontId="11" fillId="0" borderId="32" xfId="65" applyNumberFormat="1" applyFont="1" applyFill="1" applyBorder="1" applyAlignment="1" applyProtection="1">
      <alignment horizontal="center" vertical="center"/>
      <protection/>
    </xf>
    <xf numFmtId="176" fontId="11" fillId="0" borderId="33" xfId="65" applyNumberFormat="1" applyFont="1" applyFill="1" applyBorder="1" applyAlignment="1" applyProtection="1">
      <alignment horizontal="center" vertical="center"/>
      <protection/>
    </xf>
    <xf numFmtId="176" fontId="17" fillId="0" borderId="0" xfId="65" applyNumberFormat="1" applyFont="1" applyFill="1" applyAlignment="1" applyProtection="1">
      <alignment horizontal="center" vertical="center"/>
      <protection/>
    </xf>
    <xf numFmtId="177" fontId="11" fillId="0" borderId="0" xfId="68" applyNumberFormat="1" applyFont="1" applyFill="1" applyAlignment="1">
      <alignment horizontal="center" vertical="center"/>
      <protection/>
    </xf>
    <xf numFmtId="177" fontId="11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177" fontId="11" fillId="0" borderId="22" xfId="68" applyNumberFormat="1" applyFont="1" applyFill="1" applyBorder="1" applyAlignment="1" applyProtection="1">
      <alignment horizontal="center" vertical="center"/>
      <protection/>
    </xf>
    <xf numFmtId="177" fontId="11" fillId="0" borderId="17" xfId="68" applyNumberFormat="1" applyFont="1" applyFill="1" applyBorder="1" applyAlignment="1" applyProtection="1">
      <alignment horizontal="center" vertical="center"/>
      <protection/>
    </xf>
    <xf numFmtId="177" fontId="11" fillId="0" borderId="22" xfId="0" applyNumberFormat="1" applyFont="1" applyFill="1" applyBorder="1" applyAlignment="1" applyProtection="1">
      <alignment horizontal="center" vertical="center"/>
      <protection/>
    </xf>
    <xf numFmtId="177" fontId="11" fillId="0" borderId="17" xfId="0" applyNumberFormat="1" applyFont="1" applyFill="1" applyBorder="1" applyAlignment="1" applyProtection="1">
      <alignment horizontal="center" vertical="center"/>
      <protection/>
    </xf>
    <xf numFmtId="177" fontId="14" fillId="0" borderId="19" xfId="66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第02表  H14" xfId="64"/>
    <cellStyle name="標準_第03表 H14" xfId="65"/>
    <cellStyle name="標準_第42表 H14" xfId="66"/>
    <cellStyle name="標準_第43表 H14" xfId="67"/>
    <cellStyle name="標準_第45表 H14" xfId="68"/>
    <cellStyle name="Followed Hyperlink" xfId="69"/>
    <cellStyle name="良い" xfId="70"/>
  </cellStyles>
  <dxfs count="7"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18</xdr:row>
      <xdr:rowOff>85725</xdr:rowOff>
    </xdr:from>
    <xdr:ext cx="18811875" cy="895350"/>
    <xdr:sp>
      <xdr:nvSpPr>
        <xdr:cNvPr id="1" name="正方形/長方形 1"/>
        <xdr:cNvSpPr>
          <a:spLocks/>
        </xdr:cNvSpPr>
      </xdr:nvSpPr>
      <xdr:spPr>
        <a:xfrm>
          <a:off x="1438275" y="3752850"/>
          <a:ext cx="18811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830925" cy="904875"/>
    <xdr:sp>
      <xdr:nvSpPr>
        <xdr:cNvPr id="2" name="正方形/長方形 2"/>
        <xdr:cNvSpPr>
          <a:spLocks/>
        </xdr:cNvSpPr>
      </xdr:nvSpPr>
      <xdr:spPr>
        <a:xfrm>
          <a:off x="9324975" y="4867275"/>
          <a:ext cx="188309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E81"/>
  <sheetViews>
    <sheetView showGridLines="0" tabSelected="1" zoomScalePageLayoutView="0" workbookViewId="0" topLeftCell="A1">
      <pane xSplit="2" ySplit="7" topLeftCell="C8" activePane="bottomRight" state="frozen"/>
      <selection pane="topLeft" activeCell="AC4" sqref="AC4:AC7"/>
      <selection pane="topRight" activeCell="AC4" sqref="AC4:AC7"/>
      <selection pane="bottomLeft" activeCell="AC4" sqref="AC4:AC7"/>
      <selection pane="bottomRight" activeCell="C8" sqref="C8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8.33203125" style="5" customWidth="1"/>
    <col min="6" max="6" width="7.83203125" style="5" customWidth="1"/>
    <col min="7" max="10" width="7.58203125" style="5" customWidth="1"/>
    <col min="11" max="11" width="8.33203125" style="5" customWidth="1"/>
    <col min="12" max="14" width="7.83203125" style="5" customWidth="1"/>
    <col min="15" max="17" width="6.58203125" style="5" customWidth="1"/>
    <col min="18" max="18" width="6.75" style="5" customWidth="1"/>
    <col min="19" max="19" width="5.58203125" style="5" customWidth="1"/>
    <col min="20" max="20" width="4.58203125" style="5" customWidth="1"/>
    <col min="21" max="22" width="5.58203125" style="5" customWidth="1"/>
    <col min="23" max="23" width="7.58203125" style="5" customWidth="1"/>
    <col min="24" max="24" width="8.08203125" style="5" customWidth="1"/>
    <col min="25" max="25" width="5.58203125" style="5" customWidth="1"/>
    <col min="26" max="26" width="7" style="5" customWidth="1"/>
    <col min="27" max="27" width="5.58203125" style="5" customWidth="1"/>
    <col min="28" max="28" width="7.58203125" style="136" customWidth="1"/>
    <col min="29" max="29" width="8.33203125" style="136" customWidth="1"/>
    <col min="30" max="30" width="8.75" style="5" customWidth="1"/>
    <col min="31" max="31" width="1.328125" style="5" customWidth="1"/>
    <col min="32" max="16384" width="8.75" style="5" customWidth="1"/>
  </cols>
  <sheetData>
    <row r="1" spans="1:29" ht="16.5" customHeight="1">
      <c r="A1" s="333" t="s">
        <v>319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2"/>
      <c r="P1" s="2"/>
      <c r="Q1" s="2"/>
      <c r="R1" s="2"/>
      <c r="S1" s="3" t="s">
        <v>13</v>
      </c>
      <c r="T1" s="2"/>
      <c r="U1" s="2"/>
      <c r="V1" s="2"/>
      <c r="W1" s="2"/>
      <c r="X1" s="2"/>
      <c r="Y1" s="74"/>
      <c r="Z1" s="2"/>
      <c r="AA1" s="2"/>
      <c r="AB1" s="4"/>
      <c r="AC1" s="4"/>
    </row>
    <row r="2" spans="1:29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4"/>
      <c r="AC2" s="4"/>
    </row>
    <row r="3" spans="1:31" ht="16.5" customHeight="1">
      <c r="A3" s="3" t="s">
        <v>92</v>
      </c>
      <c r="C3" s="6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 t="s">
        <v>174</v>
      </c>
      <c r="P3" s="57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9"/>
      <c r="AC3" s="9"/>
      <c r="AD3" s="8"/>
      <c r="AE3" s="10" t="s">
        <v>2</v>
      </c>
    </row>
    <row r="4" spans="1:31" ht="16.5" customHeight="1">
      <c r="A4" s="343" t="s">
        <v>245</v>
      </c>
      <c r="B4" s="344"/>
      <c r="C4" s="335" t="s">
        <v>0</v>
      </c>
      <c r="D4" s="331" t="s">
        <v>161</v>
      </c>
      <c r="E4" s="331"/>
      <c r="F4" s="331"/>
      <c r="G4" s="331"/>
      <c r="H4" s="331"/>
      <c r="I4" s="331"/>
      <c r="J4" s="334"/>
      <c r="K4" s="325" t="s">
        <v>162</v>
      </c>
      <c r="L4" s="329" t="s">
        <v>163</v>
      </c>
      <c r="M4" s="338"/>
      <c r="N4" s="325" t="s">
        <v>159</v>
      </c>
      <c r="O4" s="329" t="s">
        <v>160</v>
      </c>
      <c r="P4" s="308"/>
      <c r="Q4" s="325" t="s">
        <v>219</v>
      </c>
      <c r="R4" s="325" t="s">
        <v>164</v>
      </c>
      <c r="S4" s="329" t="s">
        <v>249</v>
      </c>
      <c r="T4" s="306" t="s">
        <v>165</v>
      </c>
      <c r="U4" s="307"/>
      <c r="V4" s="308"/>
      <c r="W4" s="300" t="s">
        <v>91</v>
      </c>
      <c r="X4" s="350" t="s">
        <v>194</v>
      </c>
      <c r="Y4" s="343"/>
      <c r="Z4" s="343"/>
      <c r="AA4" s="357"/>
      <c r="AB4" s="361" t="s">
        <v>154</v>
      </c>
      <c r="AC4" s="354" t="s">
        <v>320</v>
      </c>
      <c r="AD4" s="350" t="s">
        <v>245</v>
      </c>
      <c r="AE4" s="351"/>
    </row>
    <row r="5" spans="1:31" ht="16.5" customHeight="1">
      <c r="A5" s="345"/>
      <c r="B5" s="346"/>
      <c r="C5" s="336"/>
      <c r="D5" s="325" t="s">
        <v>80</v>
      </c>
      <c r="E5" s="325" t="s">
        <v>86</v>
      </c>
      <c r="F5" s="325" t="s">
        <v>87</v>
      </c>
      <c r="G5" s="325" t="s">
        <v>88</v>
      </c>
      <c r="H5" s="325" t="s">
        <v>89</v>
      </c>
      <c r="I5" s="325" t="s">
        <v>90</v>
      </c>
      <c r="J5" s="325" t="s">
        <v>218</v>
      </c>
      <c r="K5" s="326"/>
      <c r="L5" s="339"/>
      <c r="M5" s="340"/>
      <c r="N5" s="326"/>
      <c r="O5" s="330"/>
      <c r="P5" s="311"/>
      <c r="Q5" s="326"/>
      <c r="R5" s="326"/>
      <c r="S5" s="364"/>
      <c r="T5" s="309"/>
      <c r="U5" s="310"/>
      <c r="V5" s="311"/>
      <c r="W5" s="301"/>
      <c r="X5" s="358"/>
      <c r="Y5" s="359"/>
      <c r="Z5" s="359"/>
      <c r="AA5" s="360"/>
      <c r="AB5" s="362"/>
      <c r="AC5" s="355"/>
      <c r="AD5" s="352"/>
      <c r="AE5" s="345"/>
    </row>
    <row r="6" spans="1:31" ht="16.5" customHeight="1">
      <c r="A6" s="345"/>
      <c r="B6" s="346"/>
      <c r="C6" s="336"/>
      <c r="D6" s="326"/>
      <c r="E6" s="326"/>
      <c r="F6" s="326"/>
      <c r="G6" s="326"/>
      <c r="H6" s="326"/>
      <c r="I6" s="326"/>
      <c r="J6" s="326"/>
      <c r="K6" s="326"/>
      <c r="L6" s="341" t="s">
        <v>153</v>
      </c>
      <c r="M6" s="326" t="s">
        <v>83</v>
      </c>
      <c r="N6" s="326"/>
      <c r="O6" s="331" t="s">
        <v>259</v>
      </c>
      <c r="P6" s="314" t="s">
        <v>260</v>
      </c>
      <c r="Q6" s="326"/>
      <c r="R6" s="326"/>
      <c r="S6" s="364"/>
      <c r="T6" s="312" t="s">
        <v>80</v>
      </c>
      <c r="U6" s="314" t="s">
        <v>259</v>
      </c>
      <c r="V6" s="314" t="s">
        <v>260</v>
      </c>
      <c r="W6" s="301"/>
      <c r="X6" s="366" t="s">
        <v>152</v>
      </c>
      <c r="Y6" s="367"/>
      <c r="Z6" s="303" t="s">
        <v>166</v>
      </c>
      <c r="AA6" s="304"/>
      <c r="AB6" s="362"/>
      <c r="AC6" s="355"/>
      <c r="AD6" s="352"/>
      <c r="AE6" s="345"/>
    </row>
    <row r="7" spans="1:31" ht="16.5" customHeight="1">
      <c r="A7" s="347"/>
      <c r="B7" s="348"/>
      <c r="C7" s="337"/>
      <c r="D7" s="327"/>
      <c r="E7" s="327"/>
      <c r="F7" s="327"/>
      <c r="G7" s="327"/>
      <c r="H7" s="327"/>
      <c r="I7" s="327"/>
      <c r="J7" s="327"/>
      <c r="K7" s="327"/>
      <c r="L7" s="342"/>
      <c r="M7" s="327"/>
      <c r="N7" s="327"/>
      <c r="O7" s="332"/>
      <c r="P7" s="315"/>
      <c r="Q7" s="327"/>
      <c r="R7" s="327"/>
      <c r="S7" s="365"/>
      <c r="T7" s="313"/>
      <c r="U7" s="315"/>
      <c r="V7" s="315"/>
      <c r="W7" s="302"/>
      <c r="X7" s="215" t="s">
        <v>93</v>
      </c>
      <c r="Y7" s="216" t="s">
        <v>94</v>
      </c>
      <c r="Z7" s="215" t="s">
        <v>93</v>
      </c>
      <c r="AA7" s="216" t="s">
        <v>94</v>
      </c>
      <c r="AB7" s="363"/>
      <c r="AC7" s="356"/>
      <c r="AD7" s="353"/>
      <c r="AE7" s="347"/>
    </row>
    <row r="8" spans="1:31" ht="15.75" customHeight="1">
      <c r="A8" s="8"/>
      <c r="B8" s="1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139"/>
      <c r="AC8" s="139"/>
      <c r="AD8" s="13"/>
      <c r="AE8" s="14"/>
    </row>
    <row r="9" spans="1:31" ht="15.75" customHeight="1">
      <c r="A9" s="67"/>
      <c r="B9" s="249" t="s">
        <v>308</v>
      </c>
      <c r="C9" s="72">
        <v>19825</v>
      </c>
      <c r="D9" s="72">
        <v>9671</v>
      </c>
      <c r="E9" s="72">
        <v>8812</v>
      </c>
      <c r="F9" s="72">
        <v>802</v>
      </c>
      <c r="G9" s="72">
        <v>3</v>
      </c>
      <c r="H9" s="72">
        <v>2</v>
      </c>
      <c r="I9" s="72">
        <v>52</v>
      </c>
      <c r="J9" s="72">
        <v>0</v>
      </c>
      <c r="K9" s="72">
        <v>3279</v>
      </c>
      <c r="L9" s="72">
        <v>677</v>
      </c>
      <c r="M9" s="72">
        <v>404</v>
      </c>
      <c r="N9" s="72">
        <v>240</v>
      </c>
      <c r="O9" s="72">
        <v>4682</v>
      </c>
      <c r="P9" s="65">
        <v>37</v>
      </c>
      <c r="Q9" s="72">
        <v>230</v>
      </c>
      <c r="R9" s="72">
        <v>598</v>
      </c>
      <c r="S9" s="72">
        <v>7</v>
      </c>
      <c r="T9" s="72">
        <v>13</v>
      </c>
      <c r="U9" s="72">
        <v>10</v>
      </c>
      <c r="V9" s="72">
        <v>3</v>
      </c>
      <c r="W9" s="72">
        <v>857</v>
      </c>
      <c r="X9" s="72">
        <v>9844</v>
      </c>
      <c r="Y9" s="72">
        <v>823</v>
      </c>
      <c r="Z9" s="72">
        <v>1275</v>
      </c>
      <c r="AA9" s="72">
        <v>28</v>
      </c>
      <c r="AB9" s="139">
        <v>48.8</v>
      </c>
      <c r="AC9" s="139">
        <v>23.9</v>
      </c>
      <c r="AD9" s="169" t="s">
        <v>308</v>
      </c>
      <c r="AE9" s="15"/>
    </row>
    <row r="10" spans="1:31" s="117" customFormat="1" ht="15.75" customHeight="1">
      <c r="A10" s="132"/>
      <c r="B10" s="221" t="s">
        <v>261</v>
      </c>
      <c r="C10" s="219">
        <f>C15+C34+C37+C42+C44+C47+C51+C56+C59+C62+C64</f>
        <v>19587</v>
      </c>
      <c r="D10" s="219">
        <f aca="true" t="shared" si="0" ref="D10:AA10">D15+D34+D37+D42+D44+D47+D51+D56+D59+D62+D64</f>
        <v>9693</v>
      </c>
      <c r="E10" s="219">
        <f t="shared" si="0"/>
        <v>8884</v>
      </c>
      <c r="F10" s="219">
        <f t="shared" si="0"/>
        <v>753</v>
      </c>
      <c r="G10" s="219">
        <f t="shared" si="0"/>
        <v>6</v>
      </c>
      <c r="H10" s="219">
        <f t="shared" si="0"/>
        <v>0</v>
      </c>
      <c r="I10" s="219">
        <f t="shared" si="0"/>
        <v>50</v>
      </c>
      <c r="J10" s="219">
        <f t="shared" si="0"/>
        <v>0</v>
      </c>
      <c r="K10" s="219">
        <f>K15+K34+K37+K42+K44+K47+K51+K56+K59+K62+K64</f>
        <v>3020</v>
      </c>
      <c r="L10" s="219">
        <f t="shared" si="0"/>
        <v>534</v>
      </c>
      <c r="M10" s="219">
        <f t="shared" si="0"/>
        <v>507</v>
      </c>
      <c r="N10" s="219">
        <f t="shared" si="0"/>
        <v>221</v>
      </c>
      <c r="O10" s="219">
        <f t="shared" si="0"/>
        <v>4721</v>
      </c>
      <c r="P10" s="219">
        <f t="shared" si="0"/>
        <v>28</v>
      </c>
      <c r="Q10" s="219">
        <f t="shared" si="0"/>
        <v>168</v>
      </c>
      <c r="R10" s="219">
        <f t="shared" si="0"/>
        <v>682</v>
      </c>
      <c r="S10" s="219">
        <f t="shared" si="0"/>
        <v>13</v>
      </c>
      <c r="T10" s="219">
        <f t="shared" si="0"/>
        <v>29</v>
      </c>
      <c r="U10" s="219">
        <f t="shared" si="0"/>
        <v>28</v>
      </c>
      <c r="V10" s="219">
        <f t="shared" si="0"/>
        <v>1</v>
      </c>
      <c r="W10" s="219">
        <f t="shared" si="0"/>
        <v>865</v>
      </c>
      <c r="X10" s="219">
        <f t="shared" si="0"/>
        <v>9909</v>
      </c>
      <c r="Y10" s="219">
        <f t="shared" si="0"/>
        <v>760</v>
      </c>
      <c r="Z10" s="219">
        <f t="shared" si="0"/>
        <v>1156</v>
      </c>
      <c r="AA10" s="219">
        <f t="shared" si="0"/>
        <v>48</v>
      </c>
      <c r="AB10" s="220">
        <v>49.4869045795681</v>
      </c>
      <c r="AC10" s="220">
        <v>24.3937305355593</v>
      </c>
      <c r="AD10" s="212" t="s">
        <v>261</v>
      </c>
      <c r="AE10" s="133"/>
    </row>
    <row r="11" spans="1:31" s="168" customFormat="1" ht="15.75" customHeight="1">
      <c r="A11" s="164"/>
      <c r="B11" s="222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  <c r="AC11" s="177"/>
      <c r="AD11" s="166"/>
      <c r="AE11" s="167"/>
    </row>
    <row r="12" spans="1:31" ht="15.75" customHeight="1">
      <c r="A12" s="8"/>
      <c r="B12" s="17" t="s">
        <v>81</v>
      </c>
      <c r="C12" s="68">
        <v>14328</v>
      </c>
      <c r="D12" s="68">
        <f>SUM(E12:J12)</f>
        <v>6701</v>
      </c>
      <c r="E12" s="68">
        <v>6088</v>
      </c>
      <c r="F12" s="68">
        <v>558</v>
      </c>
      <c r="G12" s="68">
        <v>5</v>
      </c>
      <c r="H12" s="68">
        <v>0</v>
      </c>
      <c r="I12" s="68">
        <v>50</v>
      </c>
      <c r="J12" s="68">
        <v>0</v>
      </c>
      <c r="K12" s="68">
        <v>2083</v>
      </c>
      <c r="L12" s="305">
        <v>534</v>
      </c>
      <c r="M12" s="305">
        <v>507</v>
      </c>
      <c r="N12" s="68">
        <v>187</v>
      </c>
      <c r="O12" s="68">
        <v>3962</v>
      </c>
      <c r="P12" s="68">
        <v>22</v>
      </c>
      <c r="Q12" s="68">
        <v>116</v>
      </c>
      <c r="R12" s="68">
        <v>433</v>
      </c>
      <c r="S12" s="68">
        <v>13</v>
      </c>
      <c r="T12" s="68">
        <v>29</v>
      </c>
      <c r="U12" s="68">
        <v>28</v>
      </c>
      <c r="V12" s="68">
        <v>1</v>
      </c>
      <c r="W12" s="305">
        <v>865</v>
      </c>
      <c r="X12" s="68">
        <v>6976</v>
      </c>
      <c r="Y12" s="68">
        <v>565</v>
      </c>
      <c r="Z12" s="305">
        <v>1156</v>
      </c>
      <c r="AA12" s="305">
        <v>48</v>
      </c>
      <c r="AB12" s="140">
        <v>46.8</v>
      </c>
      <c r="AC12" s="140">
        <v>28</v>
      </c>
      <c r="AD12" s="16" t="s">
        <v>84</v>
      </c>
      <c r="AE12" s="15"/>
    </row>
    <row r="13" spans="1:31" ht="15.75" customHeight="1">
      <c r="A13" s="8"/>
      <c r="B13" s="17" t="s">
        <v>82</v>
      </c>
      <c r="C13" s="68">
        <v>5259</v>
      </c>
      <c r="D13" s="68">
        <f>SUM(E13:J13)</f>
        <v>2992</v>
      </c>
      <c r="E13" s="68">
        <v>2796</v>
      </c>
      <c r="F13" s="68">
        <v>195</v>
      </c>
      <c r="G13" s="68">
        <v>1</v>
      </c>
      <c r="H13" s="68">
        <v>0</v>
      </c>
      <c r="I13" s="68">
        <v>0</v>
      </c>
      <c r="J13" s="68">
        <v>0</v>
      </c>
      <c r="K13" s="68">
        <v>937</v>
      </c>
      <c r="L13" s="305"/>
      <c r="M13" s="305"/>
      <c r="N13" s="68">
        <v>34</v>
      </c>
      <c r="O13" s="68">
        <v>759</v>
      </c>
      <c r="P13" s="68">
        <v>6</v>
      </c>
      <c r="Q13" s="68">
        <v>52</v>
      </c>
      <c r="R13" s="68">
        <v>249</v>
      </c>
      <c r="S13" s="68">
        <v>0</v>
      </c>
      <c r="T13" s="68">
        <v>0</v>
      </c>
      <c r="U13" s="68">
        <v>0</v>
      </c>
      <c r="V13" s="68">
        <v>0</v>
      </c>
      <c r="W13" s="305"/>
      <c r="X13" s="68">
        <v>2933</v>
      </c>
      <c r="Y13" s="68">
        <v>195</v>
      </c>
      <c r="Z13" s="305">
        <v>0</v>
      </c>
      <c r="AA13" s="305">
        <v>0</v>
      </c>
      <c r="AB13" s="140">
        <v>56.9</v>
      </c>
      <c r="AC13" s="140">
        <v>14.5</v>
      </c>
      <c r="AD13" s="16" t="s">
        <v>85</v>
      </c>
      <c r="AE13" s="15"/>
    </row>
    <row r="14" spans="1:31" s="168" customFormat="1" ht="15.75" customHeight="1">
      <c r="A14" s="164"/>
      <c r="B14" s="174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9"/>
      <c r="AC14" s="177"/>
      <c r="AD14" s="166"/>
      <c r="AE14" s="167"/>
    </row>
    <row r="15" spans="1:31" s="250" customFormat="1" ht="15.75" customHeight="1">
      <c r="A15" s="320" t="s">
        <v>211</v>
      </c>
      <c r="B15" s="324"/>
      <c r="C15" s="266">
        <f>SUM(C17:C33)</f>
        <v>17032</v>
      </c>
      <c r="D15" s="267">
        <f aca="true" t="shared" si="1" ref="D15:AA15">SUM(D17:D33)</f>
        <v>9016</v>
      </c>
      <c r="E15" s="267">
        <f t="shared" si="1"/>
        <v>8334</v>
      </c>
      <c r="F15" s="267">
        <f t="shared" si="1"/>
        <v>627</v>
      </c>
      <c r="G15" s="267">
        <f t="shared" si="1"/>
        <v>5</v>
      </c>
      <c r="H15" s="267">
        <f t="shared" si="1"/>
        <v>0</v>
      </c>
      <c r="I15" s="267">
        <f t="shared" si="1"/>
        <v>50</v>
      </c>
      <c r="J15" s="267">
        <f t="shared" si="1"/>
        <v>0</v>
      </c>
      <c r="K15" s="267">
        <f t="shared" si="1"/>
        <v>2498</v>
      </c>
      <c r="L15" s="267">
        <f t="shared" si="1"/>
        <v>498</v>
      </c>
      <c r="M15" s="267">
        <f t="shared" si="1"/>
        <v>469</v>
      </c>
      <c r="N15" s="267">
        <f t="shared" si="1"/>
        <v>169</v>
      </c>
      <c r="O15" s="267">
        <f t="shared" si="1"/>
        <v>3559</v>
      </c>
      <c r="P15" s="267">
        <f t="shared" si="1"/>
        <v>22</v>
      </c>
      <c r="Q15" s="267">
        <f t="shared" si="1"/>
        <v>139</v>
      </c>
      <c r="R15" s="267">
        <f t="shared" si="1"/>
        <v>649</v>
      </c>
      <c r="S15" s="267">
        <f t="shared" si="1"/>
        <v>13</v>
      </c>
      <c r="T15" s="267">
        <f t="shared" si="1"/>
        <v>26</v>
      </c>
      <c r="U15" s="267">
        <f t="shared" si="1"/>
        <v>25</v>
      </c>
      <c r="V15" s="267">
        <f t="shared" si="1"/>
        <v>1</v>
      </c>
      <c r="W15" s="267">
        <f t="shared" si="1"/>
        <v>708</v>
      </c>
      <c r="X15" s="267">
        <f t="shared" si="1"/>
        <v>9355</v>
      </c>
      <c r="Y15" s="267">
        <f t="shared" si="1"/>
        <v>633</v>
      </c>
      <c r="Z15" s="267">
        <f t="shared" si="1"/>
        <v>1142</v>
      </c>
      <c r="AA15" s="267">
        <f t="shared" si="1"/>
        <v>48</v>
      </c>
      <c r="AB15" s="268">
        <f>D15/C15*100</f>
        <v>52.9356505401597</v>
      </c>
      <c r="AC15" s="268">
        <f>(O15+P15+T15)/C15*100</f>
        <v>21.17778299671207</v>
      </c>
      <c r="AD15" s="316" t="s">
        <v>211</v>
      </c>
      <c r="AE15" s="349"/>
    </row>
    <row r="16" spans="1:31" s="250" customFormat="1" ht="15.75" customHeight="1">
      <c r="A16" s="251"/>
      <c r="B16" s="252" t="s">
        <v>157</v>
      </c>
      <c r="C16" s="266">
        <f>SUM(C17:C21)</f>
        <v>10130</v>
      </c>
      <c r="D16" s="267">
        <f aca="true" t="shared" si="2" ref="D16:AA16">SUM(D17:D21)</f>
        <v>6097</v>
      </c>
      <c r="E16" s="267">
        <f t="shared" si="2"/>
        <v>5779</v>
      </c>
      <c r="F16" s="267">
        <f t="shared" si="2"/>
        <v>318</v>
      </c>
      <c r="G16" s="267">
        <f t="shared" si="2"/>
        <v>0</v>
      </c>
      <c r="H16" s="267">
        <f t="shared" si="2"/>
        <v>0</v>
      </c>
      <c r="I16" s="267">
        <f t="shared" si="2"/>
        <v>0</v>
      </c>
      <c r="J16" s="267">
        <f t="shared" si="2"/>
        <v>0</v>
      </c>
      <c r="K16" s="267">
        <f t="shared" si="2"/>
        <v>1377</v>
      </c>
      <c r="L16" s="267">
        <f t="shared" si="2"/>
        <v>386</v>
      </c>
      <c r="M16" s="267">
        <f t="shared" si="2"/>
        <v>296</v>
      </c>
      <c r="N16" s="267">
        <f t="shared" si="2"/>
        <v>48</v>
      </c>
      <c r="O16" s="267">
        <f t="shared" si="2"/>
        <v>1317</v>
      </c>
      <c r="P16" s="267">
        <f t="shared" si="2"/>
        <v>5</v>
      </c>
      <c r="Q16" s="267">
        <f t="shared" si="2"/>
        <v>69</v>
      </c>
      <c r="R16" s="267">
        <f t="shared" si="2"/>
        <v>525</v>
      </c>
      <c r="S16" s="267">
        <f t="shared" si="2"/>
        <v>10</v>
      </c>
      <c r="T16" s="267">
        <f t="shared" si="2"/>
        <v>0</v>
      </c>
      <c r="U16" s="267">
        <f t="shared" si="2"/>
        <v>0</v>
      </c>
      <c r="V16" s="267">
        <f t="shared" si="2"/>
        <v>0</v>
      </c>
      <c r="W16" s="267">
        <f t="shared" si="2"/>
        <v>312</v>
      </c>
      <c r="X16" s="267">
        <f t="shared" si="2"/>
        <v>6606</v>
      </c>
      <c r="Y16" s="267">
        <f t="shared" si="2"/>
        <v>321</v>
      </c>
      <c r="Z16" s="267">
        <f t="shared" si="2"/>
        <v>947</v>
      </c>
      <c r="AA16" s="267">
        <f t="shared" si="2"/>
        <v>27</v>
      </c>
      <c r="AB16" s="268">
        <f>D16/C16*100</f>
        <v>60.18756169792695</v>
      </c>
      <c r="AC16" s="268">
        <f>(O16+P16+T16)/C16*100</f>
        <v>13.050345508390917</v>
      </c>
      <c r="AD16" s="253" t="s">
        <v>157</v>
      </c>
      <c r="AE16" s="251"/>
    </row>
    <row r="17" spans="1:31" s="259" customFormat="1" ht="15.75" customHeight="1">
      <c r="A17" s="254"/>
      <c r="B17" s="255" t="s">
        <v>27</v>
      </c>
      <c r="C17" s="269">
        <f aca="true" t="shared" si="3" ref="C17:C33">D17+K17+L17+M17+N17+O17+P17+Q17+R17+S17</f>
        <v>3428</v>
      </c>
      <c r="D17" s="270">
        <f aca="true" t="shared" si="4" ref="D17:D33">SUM(E17:J17)</f>
        <v>1734</v>
      </c>
      <c r="E17" s="256">
        <v>1615</v>
      </c>
      <c r="F17" s="256">
        <v>119</v>
      </c>
      <c r="G17" s="256">
        <v>0</v>
      </c>
      <c r="H17" s="256">
        <v>0</v>
      </c>
      <c r="I17" s="256">
        <v>0</v>
      </c>
      <c r="J17" s="256">
        <v>0</v>
      </c>
      <c r="K17" s="256">
        <v>620</v>
      </c>
      <c r="L17" s="256">
        <v>107</v>
      </c>
      <c r="M17" s="256">
        <v>77</v>
      </c>
      <c r="N17" s="256">
        <v>30</v>
      </c>
      <c r="O17" s="256">
        <v>630</v>
      </c>
      <c r="P17" s="256">
        <v>5</v>
      </c>
      <c r="Q17" s="256">
        <v>12</v>
      </c>
      <c r="R17" s="256">
        <v>213</v>
      </c>
      <c r="S17" s="256">
        <v>0</v>
      </c>
      <c r="T17" s="270">
        <f>SUM(U17:V17)</f>
        <v>0</v>
      </c>
      <c r="U17" s="256">
        <v>0</v>
      </c>
      <c r="V17" s="256">
        <v>0</v>
      </c>
      <c r="W17" s="256">
        <v>172</v>
      </c>
      <c r="X17" s="256">
        <v>1890</v>
      </c>
      <c r="Y17" s="256">
        <v>119</v>
      </c>
      <c r="Z17" s="256">
        <v>343</v>
      </c>
      <c r="AA17" s="256">
        <v>24</v>
      </c>
      <c r="AB17" s="271">
        <v>50.583430571762</v>
      </c>
      <c r="AC17" s="272">
        <v>18.5239206534422</v>
      </c>
      <c r="AD17" s="257" t="s">
        <v>27</v>
      </c>
      <c r="AE17" s="258"/>
    </row>
    <row r="18" spans="1:31" s="259" customFormat="1" ht="15.75" customHeight="1">
      <c r="A18" s="254"/>
      <c r="B18" s="255" t="s">
        <v>28</v>
      </c>
      <c r="C18" s="269">
        <f t="shared" si="3"/>
        <v>1880</v>
      </c>
      <c r="D18" s="270">
        <f t="shared" si="4"/>
        <v>1212</v>
      </c>
      <c r="E18" s="256">
        <v>1192</v>
      </c>
      <c r="F18" s="256">
        <v>20</v>
      </c>
      <c r="G18" s="256">
        <v>0</v>
      </c>
      <c r="H18" s="256">
        <v>0</v>
      </c>
      <c r="I18" s="256">
        <v>0</v>
      </c>
      <c r="J18" s="256">
        <v>0</v>
      </c>
      <c r="K18" s="256">
        <v>162</v>
      </c>
      <c r="L18" s="256">
        <v>39</v>
      </c>
      <c r="M18" s="256">
        <v>4</v>
      </c>
      <c r="N18" s="256">
        <v>5</v>
      </c>
      <c r="O18" s="256">
        <v>262</v>
      </c>
      <c r="P18" s="256">
        <v>0</v>
      </c>
      <c r="Q18" s="256">
        <v>20</v>
      </c>
      <c r="R18" s="256">
        <v>176</v>
      </c>
      <c r="S18" s="256">
        <v>0</v>
      </c>
      <c r="T18" s="270">
        <f aca="true" t="shared" si="5" ref="T18:T33">SUM(U18:V18)</f>
        <v>0</v>
      </c>
      <c r="U18" s="256">
        <v>0</v>
      </c>
      <c r="V18" s="256">
        <v>0</v>
      </c>
      <c r="W18" s="256">
        <v>68</v>
      </c>
      <c r="X18" s="256">
        <v>1309</v>
      </c>
      <c r="Y18" s="256">
        <v>20</v>
      </c>
      <c r="Z18" s="256">
        <v>260</v>
      </c>
      <c r="AA18" s="256">
        <v>1</v>
      </c>
      <c r="AB18" s="271">
        <v>64.468085106383</v>
      </c>
      <c r="AC18" s="272">
        <v>13.936170212766</v>
      </c>
      <c r="AD18" s="257" t="s">
        <v>28</v>
      </c>
      <c r="AE18" s="258"/>
    </row>
    <row r="19" spans="1:31" s="259" customFormat="1" ht="15.75" customHeight="1">
      <c r="A19" s="254"/>
      <c r="B19" s="255" t="s">
        <v>29</v>
      </c>
      <c r="C19" s="269">
        <f t="shared" si="3"/>
        <v>1654</v>
      </c>
      <c r="D19" s="270">
        <f t="shared" si="4"/>
        <v>1054</v>
      </c>
      <c r="E19" s="256">
        <v>989</v>
      </c>
      <c r="F19" s="256">
        <v>65</v>
      </c>
      <c r="G19" s="256">
        <v>0</v>
      </c>
      <c r="H19" s="256">
        <v>0</v>
      </c>
      <c r="I19" s="256">
        <v>0</v>
      </c>
      <c r="J19" s="256">
        <v>0</v>
      </c>
      <c r="K19" s="256">
        <v>222</v>
      </c>
      <c r="L19" s="256">
        <v>126</v>
      </c>
      <c r="M19" s="256">
        <v>90</v>
      </c>
      <c r="N19" s="256">
        <v>0</v>
      </c>
      <c r="O19" s="256">
        <v>105</v>
      </c>
      <c r="P19" s="256">
        <v>0</v>
      </c>
      <c r="Q19" s="256">
        <v>24</v>
      </c>
      <c r="R19" s="256">
        <v>33</v>
      </c>
      <c r="S19" s="256">
        <v>0</v>
      </c>
      <c r="T19" s="270">
        <f t="shared" si="5"/>
        <v>0</v>
      </c>
      <c r="U19" s="256">
        <v>0</v>
      </c>
      <c r="V19" s="256">
        <v>0</v>
      </c>
      <c r="W19" s="256">
        <v>9</v>
      </c>
      <c r="X19" s="256">
        <v>1194</v>
      </c>
      <c r="Y19" s="256">
        <v>65</v>
      </c>
      <c r="Z19" s="256">
        <v>208</v>
      </c>
      <c r="AA19" s="256">
        <v>1</v>
      </c>
      <c r="AB19" s="271">
        <v>63.7243047158404</v>
      </c>
      <c r="AC19" s="272">
        <v>6.34824667472793</v>
      </c>
      <c r="AD19" s="257" t="s">
        <v>29</v>
      </c>
      <c r="AE19" s="258"/>
    </row>
    <row r="20" spans="1:31" s="259" customFormat="1" ht="15.75" customHeight="1">
      <c r="A20" s="254"/>
      <c r="B20" s="255" t="s">
        <v>30</v>
      </c>
      <c r="C20" s="269">
        <f t="shared" si="3"/>
        <v>1360</v>
      </c>
      <c r="D20" s="270">
        <f t="shared" si="4"/>
        <v>973</v>
      </c>
      <c r="E20" s="256">
        <v>942</v>
      </c>
      <c r="F20" s="256">
        <v>31</v>
      </c>
      <c r="G20" s="256">
        <v>0</v>
      </c>
      <c r="H20" s="256">
        <v>0</v>
      </c>
      <c r="I20" s="256">
        <v>0</v>
      </c>
      <c r="J20" s="256">
        <v>0</v>
      </c>
      <c r="K20" s="256">
        <v>124</v>
      </c>
      <c r="L20" s="256">
        <v>85</v>
      </c>
      <c r="M20" s="256">
        <v>28</v>
      </c>
      <c r="N20" s="256">
        <v>6</v>
      </c>
      <c r="O20" s="256">
        <v>79</v>
      </c>
      <c r="P20" s="256">
        <v>0</v>
      </c>
      <c r="Q20" s="256">
        <v>0</v>
      </c>
      <c r="R20" s="256">
        <v>55</v>
      </c>
      <c r="S20" s="256">
        <v>10</v>
      </c>
      <c r="T20" s="270">
        <f t="shared" si="5"/>
        <v>0</v>
      </c>
      <c r="U20" s="256">
        <v>0</v>
      </c>
      <c r="V20" s="256">
        <v>0</v>
      </c>
      <c r="W20" s="256">
        <v>14</v>
      </c>
      <c r="X20" s="256">
        <v>1035</v>
      </c>
      <c r="Y20" s="256">
        <v>31</v>
      </c>
      <c r="Z20" s="256">
        <v>65</v>
      </c>
      <c r="AA20" s="256">
        <v>0</v>
      </c>
      <c r="AB20" s="271">
        <v>71.5441176470588</v>
      </c>
      <c r="AC20" s="272">
        <v>5.80882352941176</v>
      </c>
      <c r="AD20" s="257" t="s">
        <v>30</v>
      </c>
      <c r="AE20" s="258"/>
    </row>
    <row r="21" spans="1:31" s="259" customFormat="1" ht="15.75" customHeight="1">
      <c r="A21" s="254"/>
      <c r="B21" s="255" t="s">
        <v>31</v>
      </c>
      <c r="C21" s="269">
        <f t="shared" si="3"/>
        <v>1808</v>
      </c>
      <c r="D21" s="270">
        <f t="shared" si="4"/>
        <v>1124</v>
      </c>
      <c r="E21" s="256">
        <v>1041</v>
      </c>
      <c r="F21" s="256">
        <v>83</v>
      </c>
      <c r="G21" s="256">
        <v>0</v>
      </c>
      <c r="H21" s="256">
        <v>0</v>
      </c>
      <c r="I21" s="256">
        <v>0</v>
      </c>
      <c r="J21" s="256">
        <v>0</v>
      </c>
      <c r="K21" s="256">
        <v>249</v>
      </c>
      <c r="L21" s="256">
        <v>29</v>
      </c>
      <c r="M21" s="256">
        <v>97</v>
      </c>
      <c r="N21" s="256">
        <v>7</v>
      </c>
      <c r="O21" s="256">
        <v>241</v>
      </c>
      <c r="P21" s="256">
        <v>0</v>
      </c>
      <c r="Q21" s="256">
        <v>13</v>
      </c>
      <c r="R21" s="256">
        <v>48</v>
      </c>
      <c r="S21" s="256">
        <v>0</v>
      </c>
      <c r="T21" s="270">
        <f t="shared" si="5"/>
        <v>0</v>
      </c>
      <c r="U21" s="256">
        <v>0</v>
      </c>
      <c r="V21" s="256">
        <v>0</v>
      </c>
      <c r="W21" s="256">
        <v>49</v>
      </c>
      <c r="X21" s="256">
        <v>1178</v>
      </c>
      <c r="Y21" s="256">
        <v>86</v>
      </c>
      <c r="Z21" s="256">
        <v>71</v>
      </c>
      <c r="AA21" s="256">
        <v>1</v>
      </c>
      <c r="AB21" s="271">
        <v>62.1681415929204</v>
      </c>
      <c r="AC21" s="272">
        <v>13.3296460176991</v>
      </c>
      <c r="AD21" s="257" t="s">
        <v>31</v>
      </c>
      <c r="AE21" s="258"/>
    </row>
    <row r="22" spans="1:31" s="259" customFormat="1" ht="15.75" customHeight="1">
      <c r="A22" s="254"/>
      <c r="B22" s="260" t="s">
        <v>32</v>
      </c>
      <c r="C22" s="269">
        <f t="shared" si="3"/>
        <v>1354</v>
      </c>
      <c r="D22" s="270">
        <f t="shared" si="4"/>
        <v>495</v>
      </c>
      <c r="E22" s="256">
        <v>444</v>
      </c>
      <c r="F22" s="256">
        <v>45</v>
      </c>
      <c r="G22" s="256">
        <v>0</v>
      </c>
      <c r="H22" s="256">
        <v>0</v>
      </c>
      <c r="I22" s="256">
        <v>6</v>
      </c>
      <c r="J22" s="256">
        <v>0</v>
      </c>
      <c r="K22" s="256">
        <v>271</v>
      </c>
      <c r="L22" s="256">
        <v>5</v>
      </c>
      <c r="M22" s="256">
        <v>27</v>
      </c>
      <c r="N22" s="256">
        <v>29</v>
      </c>
      <c r="O22" s="256">
        <v>478</v>
      </c>
      <c r="P22" s="256">
        <v>7</v>
      </c>
      <c r="Q22" s="256">
        <v>19</v>
      </c>
      <c r="R22" s="256">
        <v>23</v>
      </c>
      <c r="S22" s="256">
        <v>0</v>
      </c>
      <c r="T22" s="270">
        <f t="shared" si="5"/>
        <v>10</v>
      </c>
      <c r="U22" s="256">
        <v>10</v>
      </c>
      <c r="V22" s="256">
        <v>0</v>
      </c>
      <c r="W22" s="256">
        <v>60</v>
      </c>
      <c r="X22" s="256">
        <v>461</v>
      </c>
      <c r="Y22" s="256">
        <v>46</v>
      </c>
      <c r="Z22" s="256">
        <v>50</v>
      </c>
      <c r="AA22" s="256">
        <v>8</v>
      </c>
      <c r="AB22" s="271">
        <v>36.5583456425406</v>
      </c>
      <c r="AC22" s="272">
        <v>36.5583456425406</v>
      </c>
      <c r="AD22" s="261" t="s">
        <v>32</v>
      </c>
      <c r="AE22" s="258"/>
    </row>
    <row r="23" spans="1:31" s="259" customFormat="1" ht="15.75" customHeight="1">
      <c r="A23" s="254"/>
      <c r="B23" s="260" t="s">
        <v>158</v>
      </c>
      <c r="C23" s="269">
        <f t="shared" si="3"/>
        <v>391</v>
      </c>
      <c r="D23" s="270">
        <f t="shared" si="4"/>
        <v>163</v>
      </c>
      <c r="E23" s="256">
        <v>125</v>
      </c>
      <c r="F23" s="256">
        <v>38</v>
      </c>
      <c r="G23" s="256">
        <v>0</v>
      </c>
      <c r="H23" s="256">
        <v>0</v>
      </c>
      <c r="I23" s="256">
        <v>0</v>
      </c>
      <c r="J23" s="256">
        <v>0</v>
      </c>
      <c r="K23" s="256">
        <v>105</v>
      </c>
      <c r="L23" s="256">
        <v>0</v>
      </c>
      <c r="M23" s="256">
        <v>0</v>
      </c>
      <c r="N23" s="256">
        <v>7</v>
      </c>
      <c r="O23" s="256">
        <v>111</v>
      </c>
      <c r="P23" s="256">
        <v>0</v>
      </c>
      <c r="Q23" s="256">
        <v>0</v>
      </c>
      <c r="R23" s="256">
        <v>5</v>
      </c>
      <c r="S23" s="256">
        <v>0</v>
      </c>
      <c r="T23" s="270">
        <f t="shared" si="5"/>
        <v>1</v>
      </c>
      <c r="U23" s="256">
        <v>1</v>
      </c>
      <c r="V23" s="256">
        <v>0</v>
      </c>
      <c r="W23" s="256">
        <v>19</v>
      </c>
      <c r="X23" s="256">
        <v>128</v>
      </c>
      <c r="Y23" s="256">
        <v>38</v>
      </c>
      <c r="Z23" s="256">
        <v>0</v>
      </c>
      <c r="AA23" s="256">
        <v>0</v>
      </c>
      <c r="AB23" s="271">
        <v>41.6879795396419</v>
      </c>
      <c r="AC23" s="272">
        <v>28.6445012787724</v>
      </c>
      <c r="AD23" s="261" t="s">
        <v>158</v>
      </c>
      <c r="AE23" s="258"/>
    </row>
    <row r="24" spans="1:31" s="259" customFormat="1" ht="15.75" customHeight="1">
      <c r="A24" s="254"/>
      <c r="B24" s="260" t="s">
        <v>33</v>
      </c>
      <c r="C24" s="269">
        <f t="shared" si="3"/>
        <v>700</v>
      </c>
      <c r="D24" s="270">
        <f t="shared" si="4"/>
        <v>268</v>
      </c>
      <c r="E24" s="256">
        <v>229</v>
      </c>
      <c r="F24" s="256">
        <v>33</v>
      </c>
      <c r="G24" s="256">
        <v>1</v>
      </c>
      <c r="H24" s="256">
        <v>0</v>
      </c>
      <c r="I24" s="256">
        <v>5</v>
      </c>
      <c r="J24" s="256">
        <v>0</v>
      </c>
      <c r="K24" s="256">
        <v>162</v>
      </c>
      <c r="L24" s="256">
        <v>0</v>
      </c>
      <c r="M24" s="256">
        <v>14</v>
      </c>
      <c r="N24" s="256">
        <v>23</v>
      </c>
      <c r="O24" s="256">
        <v>210</v>
      </c>
      <c r="P24" s="256">
        <v>1</v>
      </c>
      <c r="Q24" s="256">
        <v>3</v>
      </c>
      <c r="R24" s="256">
        <v>19</v>
      </c>
      <c r="S24" s="256">
        <v>0</v>
      </c>
      <c r="T24" s="270">
        <f t="shared" si="5"/>
        <v>0</v>
      </c>
      <c r="U24" s="256">
        <v>0</v>
      </c>
      <c r="V24" s="256">
        <v>0</v>
      </c>
      <c r="W24" s="256">
        <v>59</v>
      </c>
      <c r="X24" s="256">
        <v>248</v>
      </c>
      <c r="Y24" s="256">
        <v>33</v>
      </c>
      <c r="Z24" s="256">
        <v>2</v>
      </c>
      <c r="AA24" s="256">
        <v>0</v>
      </c>
      <c r="AB24" s="271">
        <v>38.2857142857143</v>
      </c>
      <c r="AC24" s="272">
        <v>30.1428571428571</v>
      </c>
      <c r="AD24" s="261" t="s">
        <v>33</v>
      </c>
      <c r="AE24" s="258"/>
    </row>
    <row r="25" spans="1:31" s="259" customFormat="1" ht="15.75" customHeight="1">
      <c r="A25" s="254"/>
      <c r="B25" s="260" t="s">
        <v>34</v>
      </c>
      <c r="C25" s="269">
        <f t="shared" si="3"/>
        <v>501</v>
      </c>
      <c r="D25" s="270">
        <f t="shared" si="4"/>
        <v>265</v>
      </c>
      <c r="E25" s="256">
        <v>221</v>
      </c>
      <c r="F25" s="256">
        <v>6</v>
      </c>
      <c r="G25" s="256">
        <v>0</v>
      </c>
      <c r="H25" s="256">
        <v>0</v>
      </c>
      <c r="I25" s="256">
        <v>38</v>
      </c>
      <c r="J25" s="256">
        <v>0</v>
      </c>
      <c r="K25" s="256">
        <v>30</v>
      </c>
      <c r="L25" s="256">
        <v>0</v>
      </c>
      <c r="M25" s="256">
        <v>16</v>
      </c>
      <c r="N25" s="256">
        <v>6</v>
      </c>
      <c r="O25" s="256">
        <v>180</v>
      </c>
      <c r="P25" s="256">
        <v>0</v>
      </c>
      <c r="Q25" s="256">
        <v>0</v>
      </c>
      <c r="R25" s="256">
        <v>4</v>
      </c>
      <c r="S25" s="256">
        <v>0</v>
      </c>
      <c r="T25" s="270">
        <f t="shared" si="5"/>
        <v>0</v>
      </c>
      <c r="U25" s="256">
        <v>0</v>
      </c>
      <c r="V25" s="256">
        <v>0</v>
      </c>
      <c r="W25" s="256">
        <v>53</v>
      </c>
      <c r="X25" s="256">
        <v>227</v>
      </c>
      <c r="Y25" s="256">
        <v>6</v>
      </c>
      <c r="Z25" s="256">
        <v>0</v>
      </c>
      <c r="AA25" s="256">
        <v>0</v>
      </c>
      <c r="AB25" s="271">
        <v>52.8942115768463</v>
      </c>
      <c r="AC25" s="272">
        <v>35.9281437125749</v>
      </c>
      <c r="AD25" s="261" t="s">
        <v>34</v>
      </c>
      <c r="AE25" s="258"/>
    </row>
    <row r="26" spans="1:31" s="259" customFormat="1" ht="15.75" customHeight="1">
      <c r="A26" s="254"/>
      <c r="B26" s="260" t="s">
        <v>35</v>
      </c>
      <c r="C26" s="269">
        <f t="shared" si="3"/>
        <v>484</v>
      </c>
      <c r="D26" s="270">
        <f t="shared" si="4"/>
        <v>184</v>
      </c>
      <c r="E26" s="256">
        <v>164</v>
      </c>
      <c r="F26" s="256">
        <v>20</v>
      </c>
      <c r="G26" s="256">
        <v>0</v>
      </c>
      <c r="H26" s="256">
        <v>0</v>
      </c>
      <c r="I26" s="256">
        <v>0</v>
      </c>
      <c r="J26" s="256">
        <v>0</v>
      </c>
      <c r="K26" s="256">
        <v>40</v>
      </c>
      <c r="L26" s="256">
        <v>69</v>
      </c>
      <c r="M26" s="256">
        <v>1</v>
      </c>
      <c r="N26" s="256">
        <v>5</v>
      </c>
      <c r="O26" s="256">
        <v>171</v>
      </c>
      <c r="P26" s="256">
        <v>0</v>
      </c>
      <c r="Q26" s="256">
        <v>4</v>
      </c>
      <c r="R26" s="256">
        <v>10</v>
      </c>
      <c r="S26" s="256">
        <v>0</v>
      </c>
      <c r="T26" s="270">
        <f t="shared" si="5"/>
        <v>0</v>
      </c>
      <c r="U26" s="256">
        <v>0</v>
      </c>
      <c r="V26" s="256">
        <v>0</v>
      </c>
      <c r="W26" s="256">
        <v>33</v>
      </c>
      <c r="X26" s="256">
        <v>164</v>
      </c>
      <c r="Y26" s="256">
        <v>20</v>
      </c>
      <c r="Z26" s="256">
        <v>6</v>
      </c>
      <c r="AA26" s="256">
        <v>0</v>
      </c>
      <c r="AB26" s="271">
        <v>38.0165289256198</v>
      </c>
      <c r="AC26" s="272">
        <v>35.3305785123967</v>
      </c>
      <c r="AD26" s="261" t="s">
        <v>35</v>
      </c>
      <c r="AE26" s="258"/>
    </row>
    <row r="27" spans="1:31" s="259" customFormat="1" ht="15.75" customHeight="1">
      <c r="A27" s="254"/>
      <c r="B27" s="260" t="s">
        <v>36</v>
      </c>
      <c r="C27" s="269">
        <f t="shared" si="3"/>
        <v>175</v>
      </c>
      <c r="D27" s="270">
        <f t="shared" si="4"/>
        <v>114</v>
      </c>
      <c r="E27" s="256">
        <v>97</v>
      </c>
      <c r="F27" s="256">
        <v>15</v>
      </c>
      <c r="G27" s="256">
        <v>2</v>
      </c>
      <c r="H27" s="256">
        <v>0</v>
      </c>
      <c r="I27" s="256">
        <v>0</v>
      </c>
      <c r="J27" s="256">
        <v>0</v>
      </c>
      <c r="K27" s="256">
        <v>34</v>
      </c>
      <c r="L27" s="256">
        <v>1</v>
      </c>
      <c r="M27" s="256">
        <v>1</v>
      </c>
      <c r="N27" s="256">
        <v>0</v>
      </c>
      <c r="O27" s="256">
        <v>22</v>
      </c>
      <c r="P27" s="256">
        <v>0</v>
      </c>
      <c r="Q27" s="256">
        <v>0</v>
      </c>
      <c r="R27" s="256">
        <v>3</v>
      </c>
      <c r="S27" s="256">
        <v>0</v>
      </c>
      <c r="T27" s="270">
        <f t="shared" si="5"/>
        <v>0</v>
      </c>
      <c r="U27" s="256">
        <v>0</v>
      </c>
      <c r="V27" s="256">
        <v>0</v>
      </c>
      <c r="W27" s="256">
        <v>1</v>
      </c>
      <c r="X27" s="256">
        <v>97</v>
      </c>
      <c r="Y27" s="256">
        <v>15</v>
      </c>
      <c r="Z27" s="256">
        <v>5</v>
      </c>
      <c r="AA27" s="256">
        <v>0</v>
      </c>
      <c r="AB27" s="271">
        <v>65.1428571428572</v>
      </c>
      <c r="AC27" s="272">
        <v>12.5714285714286</v>
      </c>
      <c r="AD27" s="261" t="s">
        <v>36</v>
      </c>
      <c r="AE27" s="258"/>
    </row>
    <row r="28" spans="1:31" s="259" customFormat="1" ht="15.75" customHeight="1">
      <c r="A28" s="254"/>
      <c r="B28" s="260" t="s">
        <v>37</v>
      </c>
      <c r="C28" s="269">
        <f t="shared" si="3"/>
        <v>336</v>
      </c>
      <c r="D28" s="270">
        <f t="shared" si="4"/>
        <v>217</v>
      </c>
      <c r="E28" s="256">
        <v>204</v>
      </c>
      <c r="F28" s="256">
        <v>13</v>
      </c>
      <c r="G28" s="256">
        <v>0</v>
      </c>
      <c r="H28" s="256">
        <v>0</v>
      </c>
      <c r="I28" s="256">
        <v>0</v>
      </c>
      <c r="J28" s="256">
        <v>0</v>
      </c>
      <c r="K28" s="256">
        <v>48</v>
      </c>
      <c r="L28" s="256">
        <v>18</v>
      </c>
      <c r="M28" s="256">
        <v>0</v>
      </c>
      <c r="N28" s="256">
        <v>0</v>
      </c>
      <c r="O28" s="256">
        <v>36</v>
      </c>
      <c r="P28" s="256">
        <v>0</v>
      </c>
      <c r="Q28" s="256">
        <v>4</v>
      </c>
      <c r="R28" s="256">
        <v>13</v>
      </c>
      <c r="S28" s="256">
        <v>0</v>
      </c>
      <c r="T28" s="270">
        <f t="shared" si="5"/>
        <v>0</v>
      </c>
      <c r="U28" s="256">
        <v>0</v>
      </c>
      <c r="V28" s="256">
        <v>0</v>
      </c>
      <c r="W28" s="256">
        <v>3</v>
      </c>
      <c r="X28" s="256">
        <v>222</v>
      </c>
      <c r="Y28" s="256">
        <v>13</v>
      </c>
      <c r="Z28" s="256">
        <v>18</v>
      </c>
      <c r="AA28" s="256">
        <v>0</v>
      </c>
      <c r="AB28" s="271">
        <v>64.5833333333334</v>
      </c>
      <c r="AC28" s="272">
        <v>10.7142857142857</v>
      </c>
      <c r="AD28" s="261" t="s">
        <v>37</v>
      </c>
      <c r="AE28" s="258"/>
    </row>
    <row r="29" spans="1:31" s="259" customFormat="1" ht="15.75" customHeight="1">
      <c r="A29" s="254"/>
      <c r="B29" s="260" t="s">
        <v>38</v>
      </c>
      <c r="C29" s="269">
        <f t="shared" si="3"/>
        <v>288</v>
      </c>
      <c r="D29" s="270">
        <f t="shared" si="4"/>
        <v>110</v>
      </c>
      <c r="E29" s="256">
        <v>85</v>
      </c>
      <c r="F29" s="256">
        <v>25</v>
      </c>
      <c r="G29" s="256">
        <v>0</v>
      </c>
      <c r="H29" s="256">
        <v>0</v>
      </c>
      <c r="I29" s="256">
        <v>0</v>
      </c>
      <c r="J29" s="256">
        <v>0</v>
      </c>
      <c r="K29" s="256">
        <v>57</v>
      </c>
      <c r="L29" s="256">
        <v>0</v>
      </c>
      <c r="M29" s="256">
        <v>1</v>
      </c>
      <c r="N29" s="256">
        <v>2</v>
      </c>
      <c r="O29" s="256">
        <v>112</v>
      </c>
      <c r="P29" s="256">
        <v>2</v>
      </c>
      <c r="Q29" s="256">
        <v>0</v>
      </c>
      <c r="R29" s="256">
        <v>4</v>
      </c>
      <c r="S29" s="256">
        <v>0</v>
      </c>
      <c r="T29" s="270">
        <f t="shared" si="5"/>
        <v>0</v>
      </c>
      <c r="U29" s="256">
        <v>0</v>
      </c>
      <c r="V29" s="256">
        <v>0</v>
      </c>
      <c r="W29" s="256">
        <v>27</v>
      </c>
      <c r="X29" s="256">
        <v>146</v>
      </c>
      <c r="Y29" s="256">
        <v>25</v>
      </c>
      <c r="Z29" s="256">
        <v>0</v>
      </c>
      <c r="AA29" s="256">
        <v>0</v>
      </c>
      <c r="AB29" s="271">
        <v>38.1944444444444</v>
      </c>
      <c r="AC29" s="272">
        <v>39.5833333333333</v>
      </c>
      <c r="AD29" s="261" t="s">
        <v>38</v>
      </c>
      <c r="AE29" s="258"/>
    </row>
    <row r="30" spans="1:31" s="259" customFormat="1" ht="15.75" customHeight="1">
      <c r="A30" s="254"/>
      <c r="B30" s="260" t="s">
        <v>73</v>
      </c>
      <c r="C30" s="269">
        <f t="shared" si="3"/>
        <v>540</v>
      </c>
      <c r="D30" s="270">
        <f t="shared" si="4"/>
        <v>212</v>
      </c>
      <c r="E30" s="256">
        <v>178</v>
      </c>
      <c r="F30" s="256">
        <v>33</v>
      </c>
      <c r="G30" s="256">
        <v>1</v>
      </c>
      <c r="H30" s="256">
        <v>0</v>
      </c>
      <c r="I30" s="256">
        <v>0</v>
      </c>
      <c r="J30" s="256">
        <v>0</v>
      </c>
      <c r="K30" s="256">
        <v>81</v>
      </c>
      <c r="L30" s="256">
        <v>0</v>
      </c>
      <c r="M30" s="256">
        <v>13</v>
      </c>
      <c r="N30" s="256">
        <v>16</v>
      </c>
      <c r="O30" s="256">
        <v>205</v>
      </c>
      <c r="P30" s="256">
        <v>0</v>
      </c>
      <c r="Q30" s="256">
        <v>2</v>
      </c>
      <c r="R30" s="256">
        <v>8</v>
      </c>
      <c r="S30" s="256">
        <v>3</v>
      </c>
      <c r="T30" s="270">
        <f t="shared" si="5"/>
        <v>1</v>
      </c>
      <c r="U30" s="256">
        <v>1</v>
      </c>
      <c r="V30" s="256">
        <v>0</v>
      </c>
      <c r="W30" s="256">
        <v>34</v>
      </c>
      <c r="X30" s="256">
        <v>191</v>
      </c>
      <c r="Y30" s="256">
        <v>35</v>
      </c>
      <c r="Z30" s="256">
        <v>31</v>
      </c>
      <c r="AA30" s="256">
        <v>0</v>
      </c>
      <c r="AB30" s="271">
        <v>39.2592592592593</v>
      </c>
      <c r="AC30" s="272">
        <v>38.1481481481482</v>
      </c>
      <c r="AD30" s="261" t="s">
        <v>74</v>
      </c>
      <c r="AE30" s="258"/>
    </row>
    <row r="31" spans="1:31" s="259" customFormat="1" ht="15.75" customHeight="1">
      <c r="A31" s="254"/>
      <c r="B31" s="260" t="s">
        <v>75</v>
      </c>
      <c r="C31" s="269">
        <f t="shared" si="3"/>
        <v>535</v>
      </c>
      <c r="D31" s="270">
        <f t="shared" si="4"/>
        <v>185</v>
      </c>
      <c r="E31" s="256">
        <v>142</v>
      </c>
      <c r="F31" s="256">
        <v>43</v>
      </c>
      <c r="G31" s="256">
        <v>0</v>
      </c>
      <c r="H31" s="256">
        <v>0</v>
      </c>
      <c r="I31" s="256">
        <v>0</v>
      </c>
      <c r="J31" s="256">
        <v>0</v>
      </c>
      <c r="K31" s="256">
        <v>84</v>
      </c>
      <c r="L31" s="256">
        <v>1</v>
      </c>
      <c r="M31" s="256">
        <v>47</v>
      </c>
      <c r="N31" s="256">
        <v>16</v>
      </c>
      <c r="O31" s="256">
        <v>187</v>
      </c>
      <c r="P31" s="256">
        <v>5</v>
      </c>
      <c r="Q31" s="256">
        <v>0</v>
      </c>
      <c r="R31" s="256">
        <v>10</v>
      </c>
      <c r="S31" s="256">
        <v>0</v>
      </c>
      <c r="T31" s="270">
        <f t="shared" si="5"/>
        <v>7</v>
      </c>
      <c r="U31" s="256">
        <v>6</v>
      </c>
      <c r="V31" s="256">
        <v>1</v>
      </c>
      <c r="W31" s="256">
        <v>26</v>
      </c>
      <c r="X31" s="256">
        <v>142</v>
      </c>
      <c r="Y31" s="256">
        <v>43</v>
      </c>
      <c r="Z31" s="256">
        <v>4</v>
      </c>
      <c r="AA31" s="256">
        <v>3</v>
      </c>
      <c r="AB31" s="271">
        <v>34.5794392523365</v>
      </c>
      <c r="AC31" s="272">
        <v>37.196261682243</v>
      </c>
      <c r="AD31" s="261" t="s">
        <v>76</v>
      </c>
      <c r="AE31" s="258"/>
    </row>
    <row r="32" spans="1:31" s="259" customFormat="1" ht="15.75" customHeight="1">
      <c r="A32" s="254"/>
      <c r="B32" s="260" t="s">
        <v>77</v>
      </c>
      <c r="C32" s="269">
        <f t="shared" si="3"/>
        <v>261</v>
      </c>
      <c r="D32" s="270">
        <f t="shared" si="4"/>
        <v>106</v>
      </c>
      <c r="E32" s="256">
        <v>95</v>
      </c>
      <c r="F32" s="256">
        <v>10</v>
      </c>
      <c r="G32" s="256">
        <v>1</v>
      </c>
      <c r="H32" s="256">
        <v>0</v>
      </c>
      <c r="I32" s="256">
        <v>0</v>
      </c>
      <c r="J32" s="256">
        <v>0</v>
      </c>
      <c r="K32" s="256">
        <v>63</v>
      </c>
      <c r="L32" s="256">
        <v>3</v>
      </c>
      <c r="M32" s="256">
        <v>10</v>
      </c>
      <c r="N32" s="256">
        <v>3</v>
      </c>
      <c r="O32" s="256">
        <v>47</v>
      </c>
      <c r="P32" s="256">
        <v>0</v>
      </c>
      <c r="Q32" s="256">
        <v>25</v>
      </c>
      <c r="R32" s="256">
        <v>4</v>
      </c>
      <c r="S32" s="256">
        <v>0</v>
      </c>
      <c r="T32" s="270">
        <f t="shared" si="5"/>
        <v>0</v>
      </c>
      <c r="U32" s="256">
        <v>0</v>
      </c>
      <c r="V32" s="256">
        <v>0</v>
      </c>
      <c r="W32" s="256">
        <v>1</v>
      </c>
      <c r="X32" s="256">
        <v>98</v>
      </c>
      <c r="Y32" s="256">
        <v>10</v>
      </c>
      <c r="Z32" s="256">
        <v>4</v>
      </c>
      <c r="AA32" s="256">
        <v>0</v>
      </c>
      <c r="AB32" s="271">
        <v>40.6130268199234</v>
      </c>
      <c r="AC32" s="272">
        <v>18.007662835249</v>
      </c>
      <c r="AD32" s="261" t="s">
        <v>78</v>
      </c>
      <c r="AE32" s="258"/>
    </row>
    <row r="33" spans="1:31" s="259" customFormat="1" ht="15.75" customHeight="1">
      <c r="A33" s="254"/>
      <c r="B33" s="260" t="s">
        <v>195</v>
      </c>
      <c r="C33" s="269">
        <f t="shared" si="3"/>
        <v>1337</v>
      </c>
      <c r="D33" s="270">
        <f t="shared" si="4"/>
        <v>600</v>
      </c>
      <c r="E33" s="256">
        <v>571</v>
      </c>
      <c r="F33" s="256">
        <v>28</v>
      </c>
      <c r="G33" s="256">
        <v>0</v>
      </c>
      <c r="H33" s="256">
        <v>0</v>
      </c>
      <c r="I33" s="256">
        <v>1</v>
      </c>
      <c r="J33" s="256">
        <v>0</v>
      </c>
      <c r="K33" s="256">
        <v>146</v>
      </c>
      <c r="L33" s="256">
        <v>15</v>
      </c>
      <c r="M33" s="256">
        <v>43</v>
      </c>
      <c r="N33" s="256">
        <v>14</v>
      </c>
      <c r="O33" s="256">
        <v>483</v>
      </c>
      <c r="P33" s="256">
        <v>2</v>
      </c>
      <c r="Q33" s="256">
        <v>13</v>
      </c>
      <c r="R33" s="256">
        <v>21</v>
      </c>
      <c r="S33" s="256">
        <v>0</v>
      </c>
      <c r="T33" s="270">
        <f t="shared" si="5"/>
        <v>7</v>
      </c>
      <c r="U33" s="256">
        <v>7</v>
      </c>
      <c r="V33" s="256">
        <v>0</v>
      </c>
      <c r="W33" s="256">
        <v>80</v>
      </c>
      <c r="X33" s="256">
        <v>625</v>
      </c>
      <c r="Y33" s="256">
        <v>28</v>
      </c>
      <c r="Z33" s="256">
        <v>75</v>
      </c>
      <c r="AA33" s="256">
        <v>10</v>
      </c>
      <c r="AB33" s="271">
        <v>44.8765893792072</v>
      </c>
      <c r="AC33" s="272">
        <v>36.7988032909499</v>
      </c>
      <c r="AD33" s="261" t="s">
        <v>195</v>
      </c>
      <c r="AE33" s="258"/>
    </row>
    <row r="34" spans="1:31" s="250" customFormat="1" ht="15.75" customHeight="1">
      <c r="A34" s="321" t="s">
        <v>201</v>
      </c>
      <c r="B34" s="321"/>
      <c r="C34" s="269">
        <f>SUM(C35:C36)</f>
        <v>78</v>
      </c>
      <c r="D34" s="273">
        <f aca="true" t="shared" si="6" ref="D34:AA34">SUM(D35:D36)</f>
        <v>7</v>
      </c>
      <c r="E34" s="267">
        <f t="shared" si="6"/>
        <v>6</v>
      </c>
      <c r="F34" s="267">
        <f t="shared" si="6"/>
        <v>1</v>
      </c>
      <c r="G34" s="267">
        <f t="shared" si="6"/>
        <v>0</v>
      </c>
      <c r="H34" s="267">
        <f t="shared" si="6"/>
        <v>0</v>
      </c>
      <c r="I34" s="267">
        <f t="shared" si="6"/>
        <v>0</v>
      </c>
      <c r="J34" s="267">
        <f t="shared" si="6"/>
        <v>0</v>
      </c>
      <c r="K34" s="267">
        <f t="shared" si="6"/>
        <v>24</v>
      </c>
      <c r="L34" s="267">
        <f t="shared" si="6"/>
        <v>6</v>
      </c>
      <c r="M34" s="267">
        <f t="shared" si="6"/>
        <v>0</v>
      </c>
      <c r="N34" s="267">
        <f t="shared" si="6"/>
        <v>0</v>
      </c>
      <c r="O34" s="267">
        <f t="shared" si="6"/>
        <v>36</v>
      </c>
      <c r="P34" s="267">
        <f t="shared" si="6"/>
        <v>4</v>
      </c>
      <c r="Q34" s="267">
        <f t="shared" si="6"/>
        <v>0</v>
      </c>
      <c r="R34" s="267">
        <f t="shared" si="6"/>
        <v>1</v>
      </c>
      <c r="S34" s="267">
        <f t="shared" si="6"/>
        <v>0</v>
      </c>
      <c r="T34" s="273">
        <f t="shared" si="6"/>
        <v>0</v>
      </c>
      <c r="U34" s="256">
        <f t="shared" si="6"/>
        <v>0</v>
      </c>
      <c r="V34" s="256">
        <f t="shared" si="6"/>
        <v>0</v>
      </c>
      <c r="W34" s="267">
        <f t="shared" si="6"/>
        <v>6</v>
      </c>
      <c r="X34" s="267">
        <f t="shared" si="6"/>
        <v>6</v>
      </c>
      <c r="Y34" s="267">
        <f t="shared" si="6"/>
        <v>1</v>
      </c>
      <c r="Z34" s="267">
        <f t="shared" si="6"/>
        <v>0</v>
      </c>
      <c r="AA34" s="267">
        <f t="shared" si="6"/>
        <v>0</v>
      </c>
      <c r="AB34" s="268">
        <f>D34/C34*100</f>
        <v>8.974358974358974</v>
      </c>
      <c r="AC34" s="268">
        <f>(O34+P34+T34)/C34*100</f>
        <v>51.28205128205128</v>
      </c>
      <c r="AD34" s="316" t="s">
        <v>201</v>
      </c>
      <c r="AE34" s="317"/>
    </row>
    <row r="35" spans="1:31" s="259" customFormat="1" ht="15.75" customHeight="1">
      <c r="A35" s="254"/>
      <c r="B35" s="260" t="s">
        <v>39</v>
      </c>
      <c r="C35" s="269">
        <f>D35+K35+L35+M35+N35+O35+P35+Q35+R35+S35</f>
        <v>58</v>
      </c>
      <c r="D35" s="270">
        <f>SUM(E35:J35)</f>
        <v>6</v>
      </c>
      <c r="E35" s="256">
        <v>5</v>
      </c>
      <c r="F35" s="256">
        <v>1</v>
      </c>
      <c r="G35" s="256">
        <v>0</v>
      </c>
      <c r="H35" s="256">
        <v>0</v>
      </c>
      <c r="I35" s="256">
        <v>0</v>
      </c>
      <c r="J35" s="256">
        <v>0</v>
      </c>
      <c r="K35" s="256">
        <v>22</v>
      </c>
      <c r="L35" s="256">
        <v>0</v>
      </c>
      <c r="M35" s="256">
        <v>0</v>
      </c>
      <c r="N35" s="256">
        <v>0</v>
      </c>
      <c r="O35" s="256">
        <v>26</v>
      </c>
      <c r="P35" s="256">
        <v>4</v>
      </c>
      <c r="Q35" s="256">
        <v>0</v>
      </c>
      <c r="R35" s="256">
        <v>0</v>
      </c>
      <c r="S35" s="256">
        <v>0</v>
      </c>
      <c r="T35" s="270">
        <f>SUM(U35:V35)</f>
        <v>0</v>
      </c>
      <c r="U35" s="256">
        <v>0</v>
      </c>
      <c r="V35" s="256">
        <v>0</v>
      </c>
      <c r="W35" s="256">
        <v>5</v>
      </c>
      <c r="X35" s="256">
        <v>5</v>
      </c>
      <c r="Y35" s="256">
        <v>1</v>
      </c>
      <c r="Z35" s="256">
        <v>0</v>
      </c>
      <c r="AA35" s="256">
        <v>0</v>
      </c>
      <c r="AB35" s="271">
        <v>10.3448275862069</v>
      </c>
      <c r="AC35" s="272">
        <v>51.7241379310345</v>
      </c>
      <c r="AD35" s="261" t="s">
        <v>39</v>
      </c>
      <c r="AE35" s="258"/>
    </row>
    <row r="36" spans="1:31" s="259" customFormat="1" ht="15.75" customHeight="1">
      <c r="A36" s="254"/>
      <c r="B36" s="260" t="s">
        <v>40</v>
      </c>
      <c r="C36" s="269">
        <f>D36+K36+L36+M36+N36+O36+P36+Q36+R36+S36</f>
        <v>20</v>
      </c>
      <c r="D36" s="270">
        <f>SUM(E36:J36)</f>
        <v>1</v>
      </c>
      <c r="E36" s="256">
        <v>1</v>
      </c>
      <c r="F36" s="256">
        <v>0</v>
      </c>
      <c r="G36" s="256">
        <v>0</v>
      </c>
      <c r="H36" s="256">
        <v>0</v>
      </c>
      <c r="I36" s="256">
        <v>0</v>
      </c>
      <c r="J36" s="256">
        <v>0</v>
      </c>
      <c r="K36" s="256">
        <v>2</v>
      </c>
      <c r="L36" s="256">
        <v>6</v>
      </c>
      <c r="M36" s="256">
        <v>0</v>
      </c>
      <c r="N36" s="256">
        <v>0</v>
      </c>
      <c r="O36" s="256">
        <v>10</v>
      </c>
      <c r="P36" s="256">
        <v>0</v>
      </c>
      <c r="Q36" s="256">
        <v>0</v>
      </c>
      <c r="R36" s="256">
        <v>1</v>
      </c>
      <c r="S36" s="256">
        <v>0</v>
      </c>
      <c r="T36" s="270">
        <f>SUM(U36:V36)</f>
        <v>0</v>
      </c>
      <c r="U36" s="256">
        <v>0</v>
      </c>
      <c r="V36" s="256">
        <v>0</v>
      </c>
      <c r="W36" s="256">
        <v>1</v>
      </c>
      <c r="X36" s="256">
        <v>1</v>
      </c>
      <c r="Y36" s="256">
        <v>0</v>
      </c>
      <c r="Z36" s="256">
        <v>0</v>
      </c>
      <c r="AA36" s="256">
        <v>0</v>
      </c>
      <c r="AB36" s="271">
        <v>5</v>
      </c>
      <c r="AC36" s="272">
        <v>50</v>
      </c>
      <c r="AD36" s="261" t="s">
        <v>40</v>
      </c>
      <c r="AE36" s="258"/>
    </row>
    <row r="37" spans="1:31" s="250" customFormat="1" ht="15.75" customHeight="1">
      <c r="A37" s="320" t="s">
        <v>202</v>
      </c>
      <c r="B37" s="320"/>
      <c r="C37" s="269">
        <f>SUM(C38:C41)</f>
        <v>588</v>
      </c>
      <c r="D37" s="273">
        <f aca="true" t="shared" si="7" ref="D37:AA37">SUM(D38:D41)</f>
        <v>94</v>
      </c>
      <c r="E37" s="267">
        <f t="shared" si="7"/>
        <v>69</v>
      </c>
      <c r="F37" s="267">
        <f t="shared" si="7"/>
        <v>25</v>
      </c>
      <c r="G37" s="267">
        <f t="shared" si="7"/>
        <v>0</v>
      </c>
      <c r="H37" s="267">
        <f t="shared" si="7"/>
        <v>0</v>
      </c>
      <c r="I37" s="267">
        <f t="shared" si="7"/>
        <v>0</v>
      </c>
      <c r="J37" s="267">
        <f t="shared" si="7"/>
        <v>0</v>
      </c>
      <c r="K37" s="267">
        <f t="shared" si="7"/>
        <v>134</v>
      </c>
      <c r="L37" s="267">
        <f t="shared" si="7"/>
        <v>0</v>
      </c>
      <c r="M37" s="267">
        <f t="shared" si="7"/>
        <v>7</v>
      </c>
      <c r="N37" s="267">
        <f t="shared" si="7"/>
        <v>7</v>
      </c>
      <c r="O37" s="267">
        <f t="shared" si="7"/>
        <v>323</v>
      </c>
      <c r="P37" s="267">
        <f t="shared" si="7"/>
        <v>2</v>
      </c>
      <c r="Q37" s="267">
        <f t="shared" si="7"/>
        <v>10</v>
      </c>
      <c r="R37" s="267">
        <f t="shared" si="7"/>
        <v>11</v>
      </c>
      <c r="S37" s="267">
        <f t="shared" si="7"/>
        <v>0</v>
      </c>
      <c r="T37" s="273">
        <f t="shared" si="7"/>
        <v>2</v>
      </c>
      <c r="U37" s="267">
        <f t="shared" si="7"/>
        <v>2</v>
      </c>
      <c r="V37" s="267">
        <f t="shared" si="7"/>
        <v>0</v>
      </c>
      <c r="W37" s="267">
        <f t="shared" si="7"/>
        <v>75</v>
      </c>
      <c r="X37" s="267">
        <f t="shared" si="7"/>
        <v>70</v>
      </c>
      <c r="Y37" s="267">
        <f t="shared" si="7"/>
        <v>25</v>
      </c>
      <c r="Z37" s="267">
        <f t="shared" si="7"/>
        <v>1</v>
      </c>
      <c r="AA37" s="267">
        <f t="shared" si="7"/>
        <v>0</v>
      </c>
      <c r="AB37" s="268">
        <f>D37/C37*100</f>
        <v>15.98639455782313</v>
      </c>
      <c r="AC37" s="268">
        <f>(O37+P37+T37)/C37*100</f>
        <v>55.61224489795919</v>
      </c>
      <c r="AD37" s="316" t="s">
        <v>202</v>
      </c>
      <c r="AE37" s="317"/>
    </row>
    <row r="38" spans="1:31" s="259" customFormat="1" ht="15.75" customHeight="1">
      <c r="A38" s="254"/>
      <c r="B38" s="260" t="s">
        <v>79</v>
      </c>
      <c r="C38" s="269">
        <f>D38+K38+L38+M38+N38+O38+P38+Q38+R38+S38</f>
        <v>321</v>
      </c>
      <c r="D38" s="270">
        <f>SUM(E38:J38)</f>
        <v>32</v>
      </c>
      <c r="E38" s="256">
        <v>21</v>
      </c>
      <c r="F38" s="256">
        <v>11</v>
      </c>
      <c r="G38" s="256">
        <v>0</v>
      </c>
      <c r="H38" s="256">
        <v>0</v>
      </c>
      <c r="I38" s="256">
        <v>0</v>
      </c>
      <c r="J38" s="256">
        <v>0</v>
      </c>
      <c r="K38" s="256">
        <v>67</v>
      </c>
      <c r="L38" s="256">
        <v>0</v>
      </c>
      <c r="M38" s="256">
        <v>1</v>
      </c>
      <c r="N38" s="256">
        <v>4</v>
      </c>
      <c r="O38" s="256">
        <v>209</v>
      </c>
      <c r="P38" s="256">
        <v>2</v>
      </c>
      <c r="Q38" s="256">
        <v>2</v>
      </c>
      <c r="R38" s="256">
        <v>4</v>
      </c>
      <c r="S38" s="256">
        <v>0</v>
      </c>
      <c r="T38" s="270">
        <f>SUM(U38:V38)</f>
        <v>1</v>
      </c>
      <c r="U38" s="256">
        <v>1</v>
      </c>
      <c r="V38" s="256">
        <v>0</v>
      </c>
      <c r="W38" s="256">
        <v>42</v>
      </c>
      <c r="X38" s="256">
        <v>21</v>
      </c>
      <c r="Y38" s="256">
        <v>11</v>
      </c>
      <c r="Z38" s="256">
        <v>0</v>
      </c>
      <c r="AA38" s="256">
        <v>0</v>
      </c>
      <c r="AB38" s="271">
        <v>9.96884735202492</v>
      </c>
      <c r="AC38" s="272">
        <v>66.0436137071651</v>
      </c>
      <c r="AD38" s="261" t="s">
        <v>57</v>
      </c>
      <c r="AE38" s="258"/>
    </row>
    <row r="39" spans="1:31" s="259" customFormat="1" ht="15.75" customHeight="1">
      <c r="A39" s="254"/>
      <c r="B39" s="260" t="s">
        <v>41</v>
      </c>
      <c r="C39" s="269">
        <f>D39+K39+L39+M39+N39+O39+P39+Q39+R39+S39</f>
        <v>102</v>
      </c>
      <c r="D39" s="270">
        <f>SUM(E39:J39)</f>
        <v>15</v>
      </c>
      <c r="E39" s="256">
        <v>11</v>
      </c>
      <c r="F39" s="256">
        <v>4</v>
      </c>
      <c r="G39" s="256">
        <v>0</v>
      </c>
      <c r="H39" s="256">
        <v>0</v>
      </c>
      <c r="I39" s="256">
        <v>0</v>
      </c>
      <c r="J39" s="256">
        <v>0</v>
      </c>
      <c r="K39" s="256">
        <v>18</v>
      </c>
      <c r="L39" s="256">
        <v>0</v>
      </c>
      <c r="M39" s="256">
        <v>0</v>
      </c>
      <c r="N39" s="256">
        <v>3</v>
      </c>
      <c r="O39" s="256">
        <v>57</v>
      </c>
      <c r="P39" s="256">
        <v>0</v>
      </c>
      <c r="Q39" s="256">
        <v>8</v>
      </c>
      <c r="R39" s="256">
        <v>1</v>
      </c>
      <c r="S39" s="256">
        <v>0</v>
      </c>
      <c r="T39" s="270">
        <f>SUM(U39:V39)</f>
        <v>0</v>
      </c>
      <c r="U39" s="256">
        <v>0</v>
      </c>
      <c r="V39" s="256">
        <v>0</v>
      </c>
      <c r="W39" s="256">
        <v>15</v>
      </c>
      <c r="X39" s="256">
        <v>12</v>
      </c>
      <c r="Y39" s="256">
        <v>4</v>
      </c>
      <c r="Z39" s="256">
        <v>0</v>
      </c>
      <c r="AA39" s="256">
        <v>0</v>
      </c>
      <c r="AB39" s="271">
        <v>14.7058823529412</v>
      </c>
      <c r="AC39" s="272">
        <v>55.8823529411765</v>
      </c>
      <c r="AD39" s="261" t="s">
        <v>58</v>
      </c>
      <c r="AE39" s="258"/>
    </row>
    <row r="40" spans="1:31" s="259" customFormat="1" ht="15.75" customHeight="1">
      <c r="A40" s="254"/>
      <c r="B40" s="260" t="s">
        <v>42</v>
      </c>
      <c r="C40" s="269">
        <f>D40+K40+L40+M40+N40+O40+P40+Q40+R40+S40</f>
        <v>139</v>
      </c>
      <c r="D40" s="270">
        <f>SUM(E40:J40)</f>
        <v>46</v>
      </c>
      <c r="E40" s="256">
        <v>36</v>
      </c>
      <c r="F40" s="256">
        <v>10</v>
      </c>
      <c r="G40" s="256">
        <v>0</v>
      </c>
      <c r="H40" s="256">
        <v>0</v>
      </c>
      <c r="I40" s="256">
        <v>0</v>
      </c>
      <c r="J40" s="256">
        <v>0</v>
      </c>
      <c r="K40" s="256">
        <v>45</v>
      </c>
      <c r="L40" s="256">
        <v>0</v>
      </c>
      <c r="M40" s="256">
        <v>0</v>
      </c>
      <c r="N40" s="256">
        <v>0</v>
      </c>
      <c r="O40" s="256">
        <v>44</v>
      </c>
      <c r="P40" s="256">
        <v>0</v>
      </c>
      <c r="Q40" s="256">
        <v>0</v>
      </c>
      <c r="R40" s="256">
        <v>4</v>
      </c>
      <c r="S40" s="256">
        <v>0</v>
      </c>
      <c r="T40" s="270">
        <f>SUM(U40:V40)</f>
        <v>1</v>
      </c>
      <c r="U40" s="256">
        <v>1</v>
      </c>
      <c r="V40" s="256">
        <v>0</v>
      </c>
      <c r="W40" s="256">
        <v>14</v>
      </c>
      <c r="X40" s="256">
        <v>36</v>
      </c>
      <c r="Y40" s="256">
        <v>10</v>
      </c>
      <c r="Z40" s="256">
        <v>1</v>
      </c>
      <c r="AA40" s="256">
        <v>0</v>
      </c>
      <c r="AB40" s="271">
        <v>33.0935251798561</v>
      </c>
      <c r="AC40" s="272">
        <v>32.3741007194245</v>
      </c>
      <c r="AD40" s="261" t="s">
        <v>59</v>
      </c>
      <c r="AE40" s="258"/>
    </row>
    <row r="41" spans="1:31" s="259" customFormat="1" ht="15.75" customHeight="1">
      <c r="A41" s="254"/>
      <c r="B41" s="260" t="s">
        <v>43</v>
      </c>
      <c r="C41" s="269">
        <f>D41+K41+L41+M41+N41+O41+P41+Q41+R41+S41</f>
        <v>26</v>
      </c>
      <c r="D41" s="270">
        <f>SUM(E41:J41)</f>
        <v>1</v>
      </c>
      <c r="E41" s="256">
        <v>1</v>
      </c>
      <c r="F41" s="256">
        <v>0</v>
      </c>
      <c r="G41" s="256">
        <v>0</v>
      </c>
      <c r="H41" s="256">
        <v>0</v>
      </c>
      <c r="I41" s="256">
        <v>0</v>
      </c>
      <c r="J41" s="256">
        <v>0</v>
      </c>
      <c r="K41" s="256">
        <v>4</v>
      </c>
      <c r="L41" s="256">
        <v>0</v>
      </c>
      <c r="M41" s="256">
        <v>6</v>
      </c>
      <c r="N41" s="256">
        <v>0</v>
      </c>
      <c r="O41" s="256">
        <v>13</v>
      </c>
      <c r="P41" s="256">
        <v>0</v>
      </c>
      <c r="Q41" s="256">
        <v>0</v>
      </c>
      <c r="R41" s="256">
        <v>2</v>
      </c>
      <c r="S41" s="256">
        <v>0</v>
      </c>
      <c r="T41" s="270">
        <f>SUM(U41:V41)</f>
        <v>0</v>
      </c>
      <c r="U41" s="256">
        <v>0</v>
      </c>
      <c r="V41" s="256">
        <v>0</v>
      </c>
      <c r="W41" s="256">
        <v>4</v>
      </c>
      <c r="X41" s="256">
        <v>1</v>
      </c>
      <c r="Y41" s="256">
        <v>0</v>
      </c>
      <c r="Z41" s="256">
        <v>0</v>
      </c>
      <c r="AA41" s="256">
        <v>0</v>
      </c>
      <c r="AB41" s="271">
        <v>3.84615384615385</v>
      </c>
      <c r="AC41" s="272">
        <v>50</v>
      </c>
      <c r="AD41" s="261" t="s">
        <v>60</v>
      </c>
      <c r="AE41" s="258"/>
    </row>
    <row r="42" spans="1:31" s="250" customFormat="1" ht="15.75" customHeight="1">
      <c r="A42" s="320" t="s">
        <v>203</v>
      </c>
      <c r="B42" s="320"/>
      <c r="C42" s="269">
        <f>C43</f>
        <v>93</v>
      </c>
      <c r="D42" s="273">
        <f aca="true" t="shared" si="8" ref="D42:AA42">D43</f>
        <v>2</v>
      </c>
      <c r="E42" s="267">
        <f t="shared" si="8"/>
        <v>0</v>
      </c>
      <c r="F42" s="267">
        <f t="shared" si="8"/>
        <v>2</v>
      </c>
      <c r="G42" s="267">
        <f t="shared" si="8"/>
        <v>0</v>
      </c>
      <c r="H42" s="267">
        <f t="shared" si="8"/>
        <v>0</v>
      </c>
      <c r="I42" s="267">
        <f t="shared" si="8"/>
        <v>0</v>
      </c>
      <c r="J42" s="267">
        <f t="shared" si="8"/>
        <v>0</v>
      </c>
      <c r="K42" s="267">
        <f t="shared" si="8"/>
        <v>16</v>
      </c>
      <c r="L42" s="267">
        <f t="shared" si="8"/>
        <v>0</v>
      </c>
      <c r="M42" s="267">
        <f t="shared" si="8"/>
        <v>0</v>
      </c>
      <c r="N42" s="267">
        <f t="shared" si="8"/>
        <v>1</v>
      </c>
      <c r="O42" s="267">
        <f t="shared" si="8"/>
        <v>74</v>
      </c>
      <c r="P42" s="267">
        <f t="shared" si="8"/>
        <v>0</v>
      </c>
      <c r="Q42" s="267">
        <f t="shared" si="8"/>
        <v>0</v>
      </c>
      <c r="R42" s="267">
        <f t="shared" si="8"/>
        <v>0</v>
      </c>
      <c r="S42" s="267">
        <f t="shared" si="8"/>
        <v>0</v>
      </c>
      <c r="T42" s="273">
        <f t="shared" si="8"/>
        <v>0</v>
      </c>
      <c r="U42" s="267">
        <f t="shared" si="8"/>
        <v>0</v>
      </c>
      <c r="V42" s="267">
        <f t="shared" si="8"/>
        <v>0</v>
      </c>
      <c r="W42" s="267">
        <f t="shared" si="8"/>
        <v>15</v>
      </c>
      <c r="X42" s="267">
        <f t="shared" si="8"/>
        <v>0</v>
      </c>
      <c r="Y42" s="267">
        <f t="shared" si="8"/>
        <v>2</v>
      </c>
      <c r="Z42" s="267">
        <f t="shared" si="8"/>
        <v>1</v>
      </c>
      <c r="AA42" s="267">
        <f t="shared" si="8"/>
        <v>0</v>
      </c>
      <c r="AB42" s="268">
        <f>D42/C42*100</f>
        <v>2.1505376344086025</v>
      </c>
      <c r="AC42" s="268">
        <f>(O42+P42+T42)/C42*100</f>
        <v>79.56989247311827</v>
      </c>
      <c r="AD42" s="318" t="s">
        <v>61</v>
      </c>
      <c r="AE42" s="319"/>
    </row>
    <row r="43" spans="1:31" s="259" customFormat="1" ht="15.75" customHeight="1">
      <c r="A43" s="254"/>
      <c r="B43" s="260" t="s">
        <v>44</v>
      </c>
      <c r="C43" s="269">
        <f>D43+K43+L43+M43+N43+O43+P43+Q43+R43+S43</f>
        <v>93</v>
      </c>
      <c r="D43" s="270">
        <f>SUM(E43:J43)</f>
        <v>2</v>
      </c>
      <c r="E43" s="256">
        <v>0</v>
      </c>
      <c r="F43" s="256">
        <v>2</v>
      </c>
      <c r="G43" s="256">
        <v>0</v>
      </c>
      <c r="H43" s="256">
        <v>0</v>
      </c>
      <c r="I43" s="256">
        <v>0</v>
      </c>
      <c r="J43" s="256">
        <v>0</v>
      </c>
      <c r="K43" s="256">
        <v>16</v>
      </c>
      <c r="L43" s="256">
        <v>0</v>
      </c>
      <c r="M43" s="256">
        <v>0</v>
      </c>
      <c r="N43" s="256">
        <v>1</v>
      </c>
      <c r="O43" s="256">
        <v>74</v>
      </c>
      <c r="P43" s="256">
        <v>0</v>
      </c>
      <c r="Q43" s="256">
        <v>0</v>
      </c>
      <c r="R43" s="256">
        <v>0</v>
      </c>
      <c r="S43" s="256">
        <v>0</v>
      </c>
      <c r="T43" s="270">
        <f>SUM(U43:V43)</f>
        <v>0</v>
      </c>
      <c r="U43" s="256">
        <v>0</v>
      </c>
      <c r="V43" s="256">
        <v>0</v>
      </c>
      <c r="W43" s="256">
        <v>15</v>
      </c>
      <c r="X43" s="256">
        <v>0</v>
      </c>
      <c r="Y43" s="256">
        <v>2</v>
      </c>
      <c r="Z43" s="256">
        <v>1</v>
      </c>
      <c r="AA43" s="256">
        <v>0</v>
      </c>
      <c r="AB43" s="271">
        <v>2.1505376344086</v>
      </c>
      <c r="AC43" s="272">
        <v>79.5698924731183</v>
      </c>
      <c r="AD43" s="261" t="s">
        <v>44</v>
      </c>
      <c r="AE43" s="258"/>
    </row>
    <row r="44" spans="1:31" s="250" customFormat="1" ht="15.75" customHeight="1">
      <c r="A44" s="320" t="s">
        <v>204</v>
      </c>
      <c r="B44" s="320"/>
      <c r="C44" s="269">
        <f>SUM(C45:C46)</f>
        <v>180</v>
      </c>
      <c r="D44" s="273">
        <f aca="true" t="shared" si="9" ref="D44:AA44">SUM(D45:D46)</f>
        <v>15</v>
      </c>
      <c r="E44" s="267">
        <f t="shared" si="9"/>
        <v>11</v>
      </c>
      <c r="F44" s="267">
        <f t="shared" si="9"/>
        <v>4</v>
      </c>
      <c r="G44" s="267">
        <f t="shared" si="9"/>
        <v>0</v>
      </c>
      <c r="H44" s="267">
        <f t="shared" si="9"/>
        <v>0</v>
      </c>
      <c r="I44" s="267">
        <f t="shared" si="9"/>
        <v>0</v>
      </c>
      <c r="J44" s="267">
        <f t="shared" si="9"/>
        <v>0</v>
      </c>
      <c r="K44" s="267">
        <f t="shared" si="9"/>
        <v>54</v>
      </c>
      <c r="L44" s="267">
        <f t="shared" si="9"/>
        <v>0</v>
      </c>
      <c r="M44" s="267">
        <f t="shared" si="9"/>
        <v>1</v>
      </c>
      <c r="N44" s="267">
        <f t="shared" si="9"/>
        <v>15</v>
      </c>
      <c r="O44" s="267">
        <f t="shared" si="9"/>
        <v>88</v>
      </c>
      <c r="P44" s="267">
        <f t="shared" si="9"/>
        <v>0</v>
      </c>
      <c r="Q44" s="267">
        <f t="shared" si="9"/>
        <v>6</v>
      </c>
      <c r="R44" s="267">
        <f t="shared" si="9"/>
        <v>1</v>
      </c>
      <c r="S44" s="267">
        <f t="shared" si="9"/>
        <v>0</v>
      </c>
      <c r="T44" s="273">
        <f t="shared" si="9"/>
        <v>0</v>
      </c>
      <c r="U44" s="267">
        <f t="shared" si="9"/>
        <v>0</v>
      </c>
      <c r="V44" s="267">
        <f t="shared" si="9"/>
        <v>0</v>
      </c>
      <c r="W44" s="267">
        <f t="shared" si="9"/>
        <v>3</v>
      </c>
      <c r="X44" s="267">
        <f t="shared" si="9"/>
        <v>11</v>
      </c>
      <c r="Y44" s="267">
        <f t="shared" si="9"/>
        <v>5</v>
      </c>
      <c r="Z44" s="267">
        <f t="shared" si="9"/>
        <v>0</v>
      </c>
      <c r="AA44" s="267">
        <f t="shared" si="9"/>
        <v>0</v>
      </c>
      <c r="AB44" s="268">
        <f>D44/C44*100</f>
        <v>8.333333333333332</v>
      </c>
      <c r="AC44" s="268">
        <f>(O44+P44+T44)/C44*100</f>
        <v>48.888888888888886</v>
      </c>
      <c r="AD44" s="316" t="s">
        <v>204</v>
      </c>
      <c r="AE44" s="317"/>
    </row>
    <row r="45" spans="1:31" s="259" customFormat="1" ht="15.75" customHeight="1">
      <c r="A45" s="254"/>
      <c r="B45" s="260" t="s">
        <v>45</v>
      </c>
      <c r="C45" s="269">
        <f>D45+K45+L45+M45+N45+O45+P45+Q45+R45+S45</f>
        <v>180</v>
      </c>
      <c r="D45" s="270">
        <f>SUM(E45:J45)</f>
        <v>15</v>
      </c>
      <c r="E45" s="256">
        <v>11</v>
      </c>
      <c r="F45" s="256">
        <v>4</v>
      </c>
      <c r="G45" s="256">
        <v>0</v>
      </c>
      <c r="H45" s="256">
        <v>0</v>
      </c>
      <c r="I45" s="256">
        <v>0</v>
      </c>
      <c r="J45" s="256">
        <v>0</v>
      </c>
      <c r="K45" s="256">
        <v>54</v>
      </c>
      <c r="L45" s="256">
        <v>0</v>
      </c>
      <c r="M45" s="256">
        <v>1</v>
      </c>
      <c r="N45" s="256">
        <v>15</v>
      </c>
      <c r="O45" s="256">
        <v>88</v>
      </c>
      <c r="P45" s="256">
        <v>0</v>
      </c>
      <c r="Q45" s="256">
        <v>6</v>
      </c>
      <c r="R45" s="256">
        <v>1</v>
      </c>
      <c r="S45" s="256">
        <v>0</v>
      </c>
      <c r="T45" s="270">
        <f>SUM(U45:V45)</f>
        <v>0</v>
      </c>
      <c r="U45" s="256">
        <v>0</v>
      </c>
      <c r="V45" s="256">
        <v>0</v>
      </c>
      <c r="W45" s="256">
        <v>3</v>
      </c>
      <c r="X45" s="256">
        <v>11</v>
      </c>
      <c r="Y45" s="256">
        <v>5</v>
      </c>
      <c r="Z45" s="256">
        <v>0</v>
      </c>
      <c r="AA45" s="256">
        <v>0</v>
      </c>
      <c r="AB45" s="271">
        <v>8.33333333333333</v>
      </c>
      <c r="AC45" s="272">
        <v>48.8888888888889</v>
      </c>
      <c r="AD45" s="261" t="s">
        <v>45</v>
      </c>
      <c r="AE45" s="258"/>
    </row>
    <row r="46" spans="1:31" s="259" customFormat="1" ht="15.75" customHeight="1">
      <c r="A46" s="254"/>
      <c r="B46" s="260" t="s">
        <v>46</v>
      </c>
      <c r="C46" s="269">
        <f>D46+K46+L46+M46+N46+O46+P46+Q46+R46+S46</f>
        <v>0</v>
      </c>
      <c r="D46" s="270">
        <f>SUM(E46:J46)</f>
        <v>0</v>
      </c>
      <c r="E46" s="256">
        <v>0</v>
      </c>
      <c r="F46" s="256">
        <v>0</v>
      </c>
      <c r="G46" s="256">
        <v>0</v>
      </c>
      <c r="H46" s="256">
        <v>0</v>
      </c>
      <c r="I46" s="256">
        <v>0</v>
      </c>
      <c r="J46" s="256">
        <v>0</v>
      </c>
      <c r="K46" s="270">
        <v>0</v>
      </c>
      <c r="L46" s="270">
        <v>0</v>
      </c>
      <c r="M46" s="270">
        <v>0</v>
      </c>
      <c r="N46" s="270">
        <v>0</v>
      </c>
      <c r="O46" s="270">
        <v>0</v>
      </c>
      <c r="P46" s="270">
        <v>0</v>
      </c>
      <c r="Q46" s="270">
        <v>0</v>
      </c>
      <c r="R46" s="270">
        <v>0</v>
      </c>
      <c r="S46" s="270">
        <v>0</v>
      </c>
      <c r="T46" s="270">
        <f>SUM(U46:V46)</f>
        <v>0</v>
      </c>
      <c r="U46" s="270">
        <v>0</v>
      </c>
      <c r="V46" s="270">
        <v>0</v>
      </c>
      <c r="W46" s="270">
        <v>0</v>
      </c>
      <c r="X46" s="270">
        <v>0</v>
      </c>
      <c r="Y46" s="270">
        <v>0</v>
      </c>
      <c r="Z46" s="270">
        <v>0</v>
      </c>
      <c r="AA46" s="270">
        <v>0</v>
      </c>
      <c r="AB46" s="274">
        <v>0</v>
      </c>
      <c r="AC46" s="272">
        <v>0</v>
      </c>
      <c r="AD46" s="261" t="s">
        <v>46</v>
      </c>
      <c r="AE46" s="258"/>
    </row>
    <row r="47" spans="1:31" s="250" customFormat="1" ht="15.75" customHeight="1">
      <c r="A47" s="320" t="s">
        <v>205</v>
      </c>
      <c r="B47" s="320"/>
      <c r="C47" s="269">
        <f>SUM(C48:C50)</f>
        <v>460</v>
      </c>
      <c r="D47" s="273">
        <f aca="true" t="shared" si="10" ref="D47:AA47">SUM(D48:D50)</f>
        <v>191</v>
      </c>
      <c r="E47" s="267">
        <f t="shared" si="10"/>
        <v>162</v>
      </c>
      <c r="F47" s="267">
        <f t="shared" si="10"/>
        <v>29</v>
      </c>
      <c r="G47" s="256">
        <f t="shared" si="10"/>
        <v>0</v>
      </c>
      <c r="H47" s="267">
        <f t="shared" si="10"/>
        <v>0</v>
      </c>
      <c r="I47" s="267">
        <f t="shared" si="10"/>
        <v>0</v>
      </c>
      <c r="J47" s="267">
        <f t="shared" si="10"/>
        <v>0</v>
      </c>
      <c r="K47" s="267">
        <f t="shared" si="10"/>
        <v>101</v>
      </c>
      <c r="L47" s="267">
        <f t="shared" si="10"/>
        <v>0</v>
      </c>
      <c r="M47" s="267">
        <f t="shared" si="10"/>
        <v>17</v>
      </c>
      <c r="N47" s="267">
        <f t="shared" si="10"/>
        <v>9</v>
      </c>
      <c r="O47" s="267">
        <f t="shared" si="10"/>
        <v>131</v>
      </c>
      <c r="P47" s="267">
        <f t="shared" si="10"/>
        <v>0</v>
      </c>
      <c r="Q47" s="267">
        <f t="shared" si="10"/>
        <v>6</v>
      </c>
      <c r="R47" s="267">
        <f t="shared" si="10"/>
        <v>5</v>
      </c>
      <c r="S47" s="267">
        <f t="shared" si="10"/>
        <v>0</v>
      </c>
      <c r="T47" s="273">
        <f t="shared" si="10"/>
        <v>0</v>
      </c>
      <c r="U47" s="267">
        <f t="shared" si="10"/>
        <v>0</v>
      </c>
      <c r="V47" s="267">
        <f t="shared" si="10"/>
        <v>0</v>
      </c>
      <c r="W47" s="267">
        <f t="shared" si="10"/>
        <v>21</v>
      </c>
      <c r="X47" s="267">
        <f t="shared" si="10"/>
        <v>163</v>
      </c>
      <c r="Y47" s="267">
        <f t="shared" si="10"/>
        <v>29</v>
      </c>
      <c r="Z47" s="267">
        <f t="shared" si="10"/>
        <v>0</v>
      </c>
      <c r="AA47" s="267">
        <f t="shared" si="10"/>
        <v>0</v>
      </c>
      <c r="AB47" s="268">
        <f>D47/C47*100</f>
        <v>41.52173913043478</v>
      </c>
      <c r="AC47" s="268">
        <f>(O47+P47+T47)/C47*100</f>
        <v>28.47826086956522</v>
      </c>
      <c r="AD47" s="316" t="s">
        <v>205</v>
      </c>
      <c r="AE47" s="317"/>
    </row>
    <row r="48" spans="1:31" s="259" customFormat="1" ht="15.75" customHeight="1">
      <c r="A48" s="254"/>
      <c r="B48" s="260" t="s">
        <v>47</v>
      </c>
      <c r="C48" s="269">
        <f>D48+K48+L48+M48+N48+O48+P48+Q48+R48+S48</f>
        <v>188</v>
      </c>
      <c r="D48" s="270">
        <f>SUM(E48:J48)</f>
        <v>20</v>
      </c>
      <c r="E48" s="256">
        <v>13</v>
      </c>
      <c r="F48" s="256">
        <v>7</v>
      </c>
      <c r="G48" s="256">
        <v>0</v>
      </c>
      <c r="H48" s="256">
        <v>0</v>
      </c>
      <c r="I48" s="256">
        <v>0</v>
      </c>
      <c r="J48" s="256">
        <v>0</v>
      </c>
      <c r="K48" s="256">
        <v>53</v>
      </c>
      <c r="L48" s="256">
        <v>0</v>
      </c>
      <c r="M48" s="256">
        <v>3</v>
      </c>
      <c r="N48" s="256">
        <v>6</v>
      </c>
      <c r="O48" s="256">
        <v>96</v>
      </c>
      <c r="P48" s="256">
        <v>0</v>
      </c>
      <c r="Q48" s="256">
        <v>6</v>
      </c>
      <c r="R48" s="256">
        <v>4</v>
      </c>
      <c r="S48" s="256">
        <v>0</v>
      </c>
      <c r="T48" s="270">
        <f>SUM(U48:V48)</f>
        <v>0</v>
      </c>
      <c r="U48" s="256">
        <v>0</v>
      </c>
      <c r="V48" s="256">
        <v>0</v>
      </c>
      <c r="W48" s="256">
        <v>13</v>
      </c>
      <c r="X48" s="256">
        <v>14</v>
      </c>
      <c r="Y48" s="256">
        <v>7</v>
      </c>
      <c r="Z48" s="256">
        <v>0</v>
      </c>
      <c r="AA48" s="256">
        <v>0</v>
      </c>
      <c r="AB48" s="271">
        <v>10.6382978723404</v>
      </c>
      <c r="AC48" s="272">
        <v>51.0638297872341</v>
      </c>
      <c r="AD48" s="261" t="s">
        <v>47</v>
      </c>
      <c r="AE48" s="258"/>
    </row>
    <row r="49" spans="1:31" s="259" customFormat="1" ht="15.75" customHeight="1">
      <c r="A49" s="254"/>
      <c r="B49" s="260" t="s">
        <v>48</v>
      </c>
      <c r="C49" s="269">
        <f>D49+K49+L49+M49+N49+O49+P49+Q49+R49+S49</f>
        <v>0</v>
      </c>
      <c r="D49" s="270">
        <f>SUM(E49:J49)</f>
        <v>0</v>
      </c>
      <c r="E49" s="256">
        <v>0</v>
      </c>
      <c r="F49" s="256">
        <v>0</v>
      </c>
      <c r="G49" s="256">
        <v>0</v>
      </c>
      <c r="H49" s="256">
        <v>0</v>
      </c>
      <c r="I49" s="256">
        <v>0</v>
      </c>
      <c r="J49" s="256">
        <v>0</v>
      </c>
      <c r="K49" s="270">
        <v>0</v>
      </c>
      <c r="L49" s="270">
        <v>0</v>
      </c>
      <c r="M49" s="270">
        <v>0</v>
      </c>
      <c r="N49" s="270">
        <v>0</v>
      </c>
      <c r="O49" s="270">
        <v>0</v>
      </c>
      <c r="P49" s="270">
        <v>0</v>
      </c>
      <c r="Q49" s="270">
        <v>0</v>
      </c>
      <c r="R49" s="270">
        <v>0</v>
      </c>
      <c r="S49" s="270">
        <v>0</v>
      </c>
      <c r="T49" s="270">
        <f>SUM(U49:V49)</f>
        <v>0</v>
      </c>
      <c r="U49" s="256">
        <v>0</v>
      </c>
      <c r="V49" s="256">
        <v>0</v>
      </c>
      <c r="W49" s="270">
        <v>0</v>
      </c>
      <c r="X49" s="270">
        <v>0</v>
      </c>
      <c r="Y49" s="270">
        <v>0</v>
      </c>
      <c r="Z49" s="270">
        <v>0</v>
      </c>
      <c r="AA49" s="270">
        <v>0</v>
      </c>
      <c r="AB49" s="274">
        <v>0</v>
      </c>
      <c r="AC49" s="272">
        <v>0</v>
      </c>
      <c r="AD49" s="261" t="s">
        <v>48</v>
      </c>
      <c r="AE49" s="258"/>
    </row>
    <row r="50" spans="1:31" s="259" customFormat="1" ht="15.75" customHeight="1">
      <c r="A50" s="254"/>
      <c r="B50" s="260" t="s">
        <v>49</v>
      </c>
      <c r="C50" s="269">
        <f>D50+K50+L50+M50+N50+O50+P50+Q50+R50+S50</f>
        <v>272</v>
      </c>
      <c r="D50" s="270">
        <f>SUM(E50:J50)</f>
        <v>171</v>
      </c>
      <c r="E50" s="256">
        <v>149</v>
      </c>
      <c r="F50" s="256">
        <v>22</v>
      </c>
      <c r="G50" s="256">
        <v>0</v>
      </c>
      <c r="H50" s="256">
        <v>0</v>
      </c>
      <c r="I50" s="256">
        <v>0</v>
      </c>
      <c r="J50" s="256">
        <v>0</v>
      </c>
      <c r="K50" s="256">
        <v>48</v>
      </c>
      <c r="L50" s="256">
        <v>0</v>
      </c>
      <c r="M50" s="256">
        <v>14</v>
      </c>
      <c r="N50" s="256">
        <v>3</v>
      </c>
      <c r="O50" s="256">
        <v>35</v>
      </c>
      <c r="P50" s="256">
        <v>0</v>
      </c>
      <c r="Q50" s="256">
        <v>0</v>
      </c>
      <c r="R50" s="256">
        <v>1</v>
      </c>
      <c r="S50" s="256">
        <v>0</v>
      </c>
      <c r="T50" s="270">
        <f>SUM(U50:V50)</f>
        <v>0</v>
      </c>
      <c r="U50" s="256">
        <v>0</v>
      </c>
      <c r="V50" s="256">
        <v>0</v>
      </c>
      <c r="W50" s="256">
        <v>8</v>
      </c>
      <c r="X50" s="256">
        <v>149</v>
      </c>
      <c r="Y50" s="256">
        <v>22</v>
      </c>
      <c r="Z50" s="256">
        <v>0</v>
      </c>
      <c r="AA50" s="256">
        <v>0</v>
      </c>
      <c r="AB50" s="271">
        <v>62.8676470588235</v>
      </c>
      <c r="AC50" s="272">
        <v>12.8676470588235</v>
      </c>
      <c r="AD50" s="261" t="s">
        <v>49</v>
      </c>
      <c r="AE50" s="258"/>
    </row>
    <row r="51" spans="1:31" s="250" customFormat="1" ht="15.75" customHeight="1">
      <c r="A51" s="320" t="s">
        <v>206</v>
      </c>
      <c r="B51" s="320"/>
      <c r="C51" s="269">
        <f>SUM(C52:C55)</f>
        <v>492</v>
      </c>
      <c r="D51" s="273">
        <f aca="true" t="shared" si="11" ref="D51:AA51">SUM(D52:D55)</f>
        <v>240</v>
      </c>
      <c r="E51" s="267">
        <f t="shared" si="11"/>
        <v>213</v>
      </c>
      <c r="F51" s="267">
        <f t="shared" si="11"/>
        <v>26</v>
      </c>
      <c r="G51" s="256">
        <f t="shared" si="11"/>
        <v>1</v>
      </c>
      <c r="H51" s="267">
        <f t="shared" si="11"/>
        <v>0</v>
      </c>
      <c r="I51" s="267">
        <f t="shared" si="11"/>
        <v>0</v>
      </c>
      <c r="J51" s="267">
        <f t="shared" si="11"/>
        <v>0</v>
      </c>
      <c r="K51" s="267">
        <f t="shared" si="11"/>
        <v>46</v>
      </c>
      <c r="L51" s="267">
        <f t="shared" si="11"/>
        <v>30</v>
      </c>
      <c r="M51" s="267">
        <f t="shared" si="11"/>
        <v>4</v>
      </c>
      <c r="N51" s="267">
        <f t="shared" si="11"/>
        <v>2</v>
      </c>
      <c r="O51" s="267">
        <f t="shared" si="11"/>
        <v>158</v>
      </c>
      <c r="P51" s="267">
        <f t="shared" si="11"/>
        <v>0</v>
      </c>
      <c r="Q51" s="267">
        <f t="shared" si="11"/>
        <v>1</v>
      </c>
      <c r="R51" s="267">
        <f t="shared" si="11"/>
        <v>11</v>
      </c>
      <c r="S51" s="267">
        <f t="shared" si="11"/>
        <v>0</v>
      </c>
      <c r="T51" s="273">
        <f t="shared" si="11"/>
        <v>0</v>
      </c>
      <c r="U51" s="267">
        <f t="shared" si="11"/>
        <v>0</v>
      </c>
      <c r="V51" s="267">
        <f t="shared" si="11"/>
        <v>0</v>
      </c>
      <c r="W51" s="267">
        <f t="shared" si="11"/>
        <v>10</v>
      </c>
      <c r="X51" s="267">
        <f t="shared" si="11"/>
        <v>214</v>
      </c>
      <c r="Y51" s="267">
        <f t="shared" si="11"/>
        <v>26</v>
      </c>
      <c r="Z51" s="267">
        <f t="shared" si="11"/>
        <v>12</v>
      </c>
      <c r="AA51" s="267">
        <f t="shared" si="11"/>
        <v>0</v>
      </c>
      <c r="AB51" s="268">
        <f>D51/C51*100</f>
        <v>48.78048780487805</v>
      </c>
      <c r="AC51" s="268">
        <f>(O51+P51+T51)/C51*100</f>
        <v>32.113821138211385</v>
      </c>
      <c r="AD51" s="316" t="s">
        <v>206</v>
      </c>
      <c r="AE51" s="317"/>
    </row>
    <row r="52" spans="1:31" s="259" customFormat="1" ht="15.75" customHeight="1">
      <c r="A52" s="254"/>
      <c r="B52" s="260" t="s">
        <v>50</v>
      </c>
      <c r="C52" s="269">
        <f>D52+K52+L52+M52+N52+O52+P52+Q52+R52+S52</f>
        <v>219</v>
      </c>
      <c r="D52" s="270">
        <f>SUM(E52:J52)</f>
        <v>32</v>
      </c>
      <c r="E52" s="256">
        <v>24</v>
      </c>
      <c r="F52" s="256">
        <v>7</v>
      </c>
      <c r="G52" s="256">
        <v>1</v>
      </c>
      <c r="H52" s="256">
        <v>0</v>
      </c>
      <c r="I52" s="256">
        <v>0</v>
      </c>
      <c r="J52" s="256">
        <v>0</v>
      </c>
      <c r="K52" s="256">
        <v>0</v>
      </c>
      <c r="L52" s="256">
        <v>30</v>
      </c>
      <c r="M52" s="256">
        <v>1</v>
      </c>
      <c r="N52" s="256">
        <v>2</v>
      </c>
      <c r="O52" s="256">
        <v>153</v>
      </c>
      <c r="P52" s="256">
        <v>0</v>
      </c>
      <c r="Q52" s="256">
        <v>1</v>
      </c>
      <c r="R52" s="256">
        <v>0</v>
      </c>
      <c r="S52" s="256">
        <v>0</v>
      </c>
      <c r="T52" s="270">
        <f>SUM(U52:V52)</f>
        <v>0</v>
      </c>
      <c r="U52" s="256">
        <v>0</v>
      </c>
      <c r="V52" s="256">
        <v>0</v>
      </c>
      <c r="W52" s="256">
        <v>10</v>
      </c>
      <c r="X52" s="256">
        <v>24</v>
      </c>
      <c r="Y52" s="256">
        <v>7</v>
      </c>
      <c r="Z52" s="256">
        <v>1</v>
      </c>
      <c r="AA52" s="256">
        <v>0</v>
      </c>
      <c r="AB52" s="271">
        <v>14.6118721461187</v>
      </c>
      <c r="AC52" s="272">
        <v>69.8630136986301</v>
      </c>
      <c r="AD52" s="261" t="s">
        <v>50</v>
      </c>
      <c r="AE52" s="258"/>
    </row>
    <row r="53" spans="1:31" s="259" customFormat="1" ht="15.75" customHeight="1">
      <c r="A53" s="254"/>
      <c r="B53" s="260" t="s">
        <v>51</v>
      </c>
      <c r="C53" s="269">
        <f>D53+K53+L53+M53+N53+O53+P53+Q53+R53+S53</f>
        <v>0</v>
      </c>
      <c r="D53" s="270">
        <f>SUM(E53:J53)</f>
        <v>0</v>
      </c>
      <c r="E53" s="256">
        <v>0</v>
      </c>
      <c r="F53" s="256">
        <v>0</v>
      </c>
      <c r="G53" s="256">
        <v>0</v>
      </c>
      <c r="H53" s="256">
        <v>0</v>
      </c>
      <c r="I53" s="256">
        <v>0</v>
      </c>
      <c r="J53" s="256">
        <v>0</v>
      </c>
      <c r="K53" s="256">
        <v>0</v>
      </c>
      <c r="L53" s="256">
        <v>0</v>
      </c>
      <c r="M53" s="256">
        <v>0</v>
      </c>
      <c r="N53" s="256">
        <v>0</v>
      </c>
      <c r="O53" s="256">
        <v>0</v>
      </c>
      <c r="P53" s="256">
        <v>0</v>
      </c>
      <c r="Q53" s="256">
        <v>0</v>
      </c>
      <c r="R53" s="256">
        <v>0</v>
      </c>
      <c r="S53" s="270">
        <v>0</v>
      </c>
      <c r="T53" s="270">
        <f>SUM(U53:V53)</f>
        <v>0</v>
      </c>
      <c r="U53" s="256">
        <v>0</v>
      </c>
      <c r="V53" s="256">
        <v>0</v>
      </c>
      <c r="W53" s="256">
        <v>0</v>
      </c>
      <c r="X53" s="256">
        <v>0</v>
      </c>
      <c r="Y53" s="256">
        <v>0</v>
      </c>
      <c r="Z53" s="256">
        <v>0</v>
      </c>
      <c r="AA53" s="256">
        <v>0</v>
      </c>
      <c r="AB53" s="274">
        <v>0</v>
      </c>
      <c r="AC53" s="272">
        <v>0</v>
      </c>
      <c r="AD53" s="261" t="s">
        <v>51</v>
      </c>
      <c r="AE53" s="258"/>
    </row>
    <row r="54" spans="1:31" s="259" customFormat="1" ht="15.75" customHeight="1">
      <c r="A54" s="254"/>
      <c r="B54" s="260" t="s">
        <v>52</v>
      </c>
      <c r="C54" s="269">
        <f>D54+K54+L54+M54+N54+O54+P54+Q54+R54+S54</f>
        <v>273</v>
      </c>
      <c r="D54" s="270">
        <f>SUM(E54:J54)</f>
        <v>208</v>
      </c>
      <c r="E54" s="256">
        <v>189</v>
      </c>
      <c r="F54" s="256">
        <v>19</v>
      </c>
      <c r="G54" s="256">
        <v>0</v>
      </c>
      <c r="H54" s="256">
        <v>0</v>
      </c>
      <c r="I54" s="256">
        <v>0</v>
      </c>
      <c r="J54" s="256">
        <v>0</v>
      </c>
      <c r="K54" s="256">
        <v>46</v>
      </c>
      <c r="L54" s="256">
        <v>0</v>
      </c>
      <c r="M54" s="256">
        <v>3</v>
      </c>
      <c r="N54" s="256">
        <v>0</v>
      </c>
      <c r="O54" s="256">
        <v>5</v>
      </c>
      <c r="P54" s="256">
        <v>0</v>
      </c>
      <c r="Q54" s="256">
        <v>0</v>
      </c>
      <c r="R54" s="256">
        <v>11</v>
      </c>
      <c r="S54" s="256">
        <v>0</v>
      </c>
      <c r="T54" s="270">
        <f>SUM(U54:V54)</f>
        <v>0</v>
      </c>
      <c r="U54" s="256">
        <v>0</v>
      </c>
      <c r="V54" s="256">
        <v>0</v>
      </c>
      <c r="W54" s="256">
        <v>0</v>
      </c>
      <c r="X54" s="256">
        <v>190</v>
      </c>
      <c r="Y54" s="256">
        <v>19</v>
      </c>
      <c r="Z54" s="256">
        <v>11</v>
      </c>
      <c r="AA54" s="256">
        <v>0</v>
      </c>
      <c r="AB54" s="271">
        <v>76.1904761904762</v>
      </c>
      <c r="AC54" s="272">
        <v>1.83150183150183</v>
      </c>
      <c r="AD54" s="261" t="s">
        <v>52</v>
      </c>
      <c r="AE54" s="258"/>
    </row>
    <row r="55" spans="1:31" s="259" customFormat="1" ht="15.75" customHeight="1">
      <c r="A55" s="254"/>
      <c r="B55" s="260" t="s">
        <v>53</v>
      </c>
      <c r="C55" s="269">
        <f>D55+K55+L55+M55+N55+O55+P55+Q55+R55+S55</f>
        <v>0</v>
      </c>
      <c r="D55" s="270">
        <f>SUM(E55:J55)</f>
        <v>0</v>
      </c>
      <c r="E55" s="256">
        <v>0</v>
      </c>
      <c r="F55" s="256">
        <v>0</v>
      </c>
      <c r="G55" s="256">
        <v>0</v>
      </c>
      <c r="H55" s="256">
        <v>0</v>
      </c>
      <c r="I55" s="256">
        <v>0</v>
      </c>
      <c r="J55" s="256">
        <v>0</v>
      </c>
      <c r="K55" s="270">
        <v>0</v>
      </c>
      <c r="L55" s="270">
        <v>0</v>
      </c>
      <c r="M55" s="270">
        <v>0</v>
      </c>
      <c r="N55" s="270">
        <v>0</v>
      </c>
      <c r="O55" s="270">
        <v>0</v>
      </c>
      <c r="P55" s="270">
        <v>0</v>
      </c>
      <c r="Q55" s="270">
        <v>0</v>
      </c>
      <c r="R55" s="270">
        <v>0</v>
      </c>
      <c r="S55" s="270">
        <v>0</v>
      </c>
      <c r="T55" s="270">
        <f>SUM(U55:V55)</f>
        <v>0</v>
      </c>
      <c r="U55" s="270">
        <v>0</v>
      </c>
      <c r="V55" s="270">
        <v>0</v>
      </c>
      <c r="W55" s="270">
        <v>0</v>
      </c>
      <c r="X55" s="270">
        <v>0</v>
      </c>
      <c r="Y55" s="270">
        <v>0</v>
      </c>
      <c r="Z55" s="270">
        <v>0</v>
      </c>
      <c r="AA55" s="270">
        <v>0</v>
      </c>
      <c r="AB55" s="274">
        <v>0</v>
      </c>
      <c r="AC55" s="272">
        <v>0</v>
      </c>
      <c r="AD55" s="261" t="s">
        <v>53</v>
      </c>
      <c r="AE55" s="258"/>
    </row>
    <row r="56" spans="1:31" s="262" customFormat="1" ht="15.75" customHeight="1">
      <c r="A56" s="320" t="s">
        <v>207</v>
      </c>
      <c r="B56" s="320"/>
      <c r="C56" s="269">
        <f>SUM(C57:C58)</f>
        <v>166</v>
      </c>
      <c r="D56" s="273">
        <f aca="true" t="shared" si="12" ref="D56:AA56">SUM(D57:D58)</f>
        <v>17</v>
      </c>
      <c r="E56" s="267">
        <f t="shared" si="12"/>
        <v>13</v>
      </c>
      <c r="F56" s="267">
        <f t="shared" si="12"/>
        <v>4</v>
      </c>
      <c r="G56" s="256">
        <f t="shared" si="12"/>
        <v>0</v>
      </c>
      <c r="H56" s="267">
        <f t="shared" si="12"/>
        <v>0</v>
      </c>
      <c r="I56" s="267">
        <f t="shared" si="12"/>
        <v>0</v>
      </c>
      <c r="J56" s="267">
        <f t="shared" si="12"/>
        <v>0</v>
      </c>
      <c r="K56" s="267">
        <f t="shared" si="12"/>
        <v>34</v>
      </c>
      <c r="L56" s="267">
        <f t="shared" si="12"/>
        <v>0</v>
      </c>
      <c r="M56" s="267">
        <f t="shared" si="12"/>
        <v>4</v>
      </c>
      <c r="N56" s="267">
        <f t="shared" si="12"/>
        <v>6</v>
      </c>
      <c r="O56" s="267">
        <f t="shared" si="12"/>
        <v>100</v>
      </c>
      <c r="P56" s="267">
        <f t="shared" si="12"/>
        <v>0</v>
      </c>
      <c r="Q56" s="267">
        <f t="shared" si="12"/>
        <v>2</v>
      </c>
      <c r="R56" s="267">
        <f t="shared" si="12"/>
        <v>3</v>
      </c>
      <c r="S56" s="267">
        <f t="shared" si="12"/>
        <v>0</v>
      </c>
      <c r="T56" s="273">
        <f t="shared" si="12"/>
        <v>0</v>
      </c>
      <c r="U56" s="267">
        <f t="shared" si="12"/>
        <v>0</v>
      </c>
      <c r="V56" s="267">
        <f t="shared" si="12"/>
        <v>0</v>
      </c>
      <c r="W56" s="267">
        <f t="shared" si="12"/>
        <v>11</v>
      </c>
      <c r="X56" s="267">
        <f t="shared" si="12"/>
        <v>14</v>
      </c>
      <c r="Y56" s="267">
        <f t="shared" si="12"/>
        <v>4</v>
      </c>
      <c r="Z56" s="267">
        <f t="shared" si="12"/>
        <v>0</v>
      </c>
      <c r="AA56" s="267">
        <f t="shared" si="12"/>
        <v>0</v>
      </c>
      <c r="AB56" s="268">
        <f>D56/C56*100</f>
        <v>10.240963855421686</v>
      </c>
      <c r="AC56" s="268">
        <f>(O56+P56+T56)/C56*100</f>
        <v>60.24096385542169</v>
      </c>
      <c r="AD56" s="316" t="s">
        <v>207</v>
      </c>
      <c r="AE56" s="317"/>
    </row>
    <row r="57" spans="1:31" s="259" customFormat="1" ht="15.75" customHeight="1">
      <c r="A57" s="254"/>
      <c r="B57" s="260" t="s">
        <v>54</v>
      </c>
      <c r="C57" s="269">
        <f>D57+K57+L57+M57+N57+O57+P57+Q57+R57+S57</f>
        <v>59</v>
      </c>
      <c r="D57" s="270">
        <f>SUM(E57:J57)</f>
        <v>3</v>
      </c>
      <c r="E57" s="256">
        <v>2</v>
      </c>
      <c r="F57" s="256">
        <v>1</v>
      </c>
      <c r="G57" s="256">
        <v>0</v>
      </c>
      <c r="H57" s="256">
        <v>0</v>
      </c>
      <c r="I57" s="256">
        <v>0</v>
      </c>
      <c r="J57" s="256">
        <v>0</v>
      </c>
      <c r="K57" s="256">
        <v>8</v>
      </c>
      <c r="L57" s="256">
        <v>0</v>
      </c>
      <c r="M57" s="256">
        <v>3</v>
      </c>
      <c r="N57" s="256">
        <v>0</v>
      </c>
      <c r="O57" s="256">
        <v>43</v>
      </c>
      <c r="P57" s="256">
        <v>0</v>
      </c>
      <c r="Q57" s="256">
        <v>2</v>
      </c>
      <c r="R57" s="256">
        <v>0</v>
      </c>
      <c r="S57" s="256">
        <v>0</v>
      </c>
      <c r="T57" s="270">
        <f>SUM(U57:V57)</f>
        <v>0</v>
      </c>
      <c r="U57" s="256">
        <v>0</v>
      </c>
      <c r="V57" s="256">
        <v>0</v>
      </c>
      <c r="W57" s="256">
        <v>4</v>
      </c>
      <c r="X57" s="256">
        <v>2</v>
      </c>
      <c r="Y57" s="256">
        <v>1</v>
      </c>
      <c r="Z57" s="256">
        <v>0</v>
      </c>
      <c r="AA57" s="256">
        <v>0</v>
      </c>
      <c r="AB57" s="271">
        <v>5.08474576271187</v>
      </c>
      <c r="AC57" s="272">
        <v>72.8813559322034</v>
      </c>
      <c r="AD57" s="261" t="s">
        <v>54</v>
      </c>
      <c r="AE57" s="258"/>
    </row>
    <row r="58" spans="1:31" s="263" customFormat="1" ht="15.75" customHeight="1">
      <c r="A58" s="254"/>
      <c r="B58" s="260" t="s">
        <v>69</v>
      </c>
      <c r="C58" s="269">
        <f>D58+K58+L58+M58+N58+O58+P58+Q58+R58+S58</f>
        <v>107</v>
      </c>
      <c r="D58" s="270">
        <f>SUM(E58:J58)</f>
        <v>14</v>
      </c>
      <c r="E58" s="256">
        <v>11</v>
      </c>
      <c r="F58" s="256">
        <v>3</v>
      </c>
      <c r="G58" s="256">
        <v>0</v>
      </c>
      <c r="H58" s="256">
        <v>0</v>
      </c>
      <c r="I58" s="256">
        <v>0</v>
      </c>
      <c r="J58" s="256">
        <v>0</v>
      </c>
      <c r="K58" s="256">
        <v>26</v>
      </c>
      <c r="L58" s="256">
        <v>0</v>
      </c>
      <c r="M58" s="256">
        <v>1</v>
      </c>
      <c r="N58" s="256">
        <v>6</v>
      </c>
      <c r="O58" s="256">
        <v>57</v>
      </c>
      <c r="P58" s="256">
        <v>0</v>
      </c>
      <c r="Q58" s="256">
        <v>0</v>
      </c>
      <c r="R58" s="256">
        <v>3</v>
      </c>
      <c r="S58" s="256">
        <v>0</v>
      </c>
      <c r="T58" s="270">
        <f>SUM(U58:V58)</f>
        <v>0</v>
      </c>
      <c r="U58" s="256">
        <v>0</v>
      </c>
      <c r="V58" s="256">
        <v>0</v>
      </c>
      <c r="W58" s="256">
        <v>7</v>
      </c>
      <c r="X58" s="256">
        <v>12</v>
      </c>
      <c r="Y58" s="256">
        <v>3</v>
      </c>
      <c r="Z58" s="256">
        <v>0</v>
      </c>
      <c r="AA58" s="256">
        <v>0</v>
      </c>
      <c r="AB58" s="271">
        <v>13.0841121495327</v>
      </c>
      <c r="AC58" s="272">
        <v>53.2710280373832</v>
      </c>
      <c r="AD58" s="261" t="s">
        <v>69</v>
      </c>
      <c r="AE58" s="258"/>
    </row>
    <row r="59" spans="1:31" s="250" customFormat="1" ht="15.75" customHeight="1">
      <c r="A59" s="320" t="s">
        <v>208</v>
      </c>
      <c r="B59" s="323"/>
      <c r="C59" s="269">
        <f>SUM(C60:C61)</f>
        <v>389</v>
      </c>
      <c r="D59" s="273">
        <f aca="true" t="shared" si="13" ref="D59:AA59">SUM(D60:D61)</f>
        <v>88</v>
      </c>
      <c r="E59" s="267">
        <f t="shared" si="13"/>
        <v>59</v>
      </c>
      <c r="F59" s="267">
        <f t="shared" si="13"/>
        <v>29</v>
      </c>
      <c r="G59" s="256">
        <f t="shared" si="13"/>
        <v>0</v>
      </c>
      <c r="H59" s="267">
        <f t="shared" si="13"/>
        <v>0</v>
      </c>
      <c r="I59" s="267">
        <f t="shared" si="13"/>
        <v>0</v>
      </c>
      <c r="J59" s="267">
        <f t="shared" si="13"/>
        <v>0</v>
      </c>
      <c r="K59" s="267">
        <f t="shared" si="13"/>
        <v>89</v>
      </c>
      <c r="L59" s="267">
        <f t="shared" si="13"/>
        <v>0</v>
      </c>
      <c r="M59" s="267">
        <f t="shared" si="13"/>
        <v>1</v>
      </c>
      <c r="N59" s="267">
        <f t="shared" si="13"/>
        <v>10</v>
      </c>
      <c r="O59" s="267">
        <f t="shared" si="13"/>
        <v>197</v>
      </c>
      <c r="P59" s="267">
        <f t="shared" si="13"/>
        <v>0</v>
      </c>
      <c r="Q59" s="267">
        <f t="shared" si="13"/>
        <v>3</v>
      </c>
      <c r="R59" s="267">
        <f t="shared" si="13"/>
        <v>1</v>
      </c>
      <c r="S59" s="267">
        <f t="shared" si="13"/>
        <v>0</v>
      </c>
      <c r="T59" s="273">
        <f t="shared" si="13"/>
        <v>1</v>
      </c>
      <c r="U59" s="267">
        <f t="shared" si="13"/>
        <v>1</v>
      </c>
      <c r="V59" s="267">
        <f t="shared" si="13"/>
        <v>0</v>
      </c>
      <c r="W59" s="267">
        <f t="shared" si="13"/>
        <v>14</v>
      </c>
      <c r="X59" s="267">
        <f t="shared" si="13"/>
        <v>59</v>
      </c>
      <c r="Y59" s="267">
        <f t="shared" si="13"/>
        <v>29</v>
      </c>
      <c r="Z59" s="267">
        <f t="shared" si="13"/>
        <v>0</v>
      </c>
      <c r="AA59" s="267">
        <f t="shared" si="13"/>
        <v>0</v>
      </c>
      <c r="AB59" s="268">
        <f>D59/C59*100</f>
        <v>22.62210796915167</v>
      </c>
      <c r="AC59" s="268">
        <f>(O59+P59+T59)/C59*100</f>
        <v>50.899742930591266</v>
      </c>
      <c r="AD59" s="316" t="s">
        <v>208</v>
      </c>
      <c r="AE59" s="322"/>
    </row>
    <row r="60" spans="1:31" s="259" customFormat="1" ht="15.75" customHeight="1">
      <c r="A60" s="264"/>
      <c r="B60" s="260" t="s">
        <v>55</v>
      </c>
      <c r="C60" s="269">
        <f>D60+K60+L60+M60+N60+O60+P60+Q60+R60+S60</f>
        <v>137</v>
      </c>
      <c r="D60" s="270">
        <f>SUM(E60:J60)</f>
        <v>34</v>
      </c>
      <c r="E60" s="256">
        <v>24</v>
      </c>
      <c r="F60" s="256">
        <v>10</v>
      </c>
      <c r="G60" s="256">
        <v>0</v>
      </c>
      <c r="H60" s="256">
        <v>0</v>
      </c>
      <c r="I60" s="256">
        <v>0</v>
      </c>
      <c r="J60" s="256">
        <v>0</v>
      </c>
      <c r="K60" s="256">
        <v>30</v>
      </c>
      <c r="L60" s="256">
        <v>0</v>
      </c>
      <c r="M60" s="256">
        <v>1</v>
      </c>
      <c r="N60" s="256">
        <v>4</v>
      </c>
      <c r="O60" s="256">
        <v>67</v>
      </c>
      <c r="P60" s="256">
        <v>0</v>
      </c>
      <c r="Q60" s="256">
        <v>0</v>
      </c>
      <c r="R60" s="256">
        <v>1</v>
      </c>
      <c r="S60" s="256">
        <v>0</v>
      </c>
      <c r="T60" s="270">
        <f>SUM(U60:V60)</f>
        <v>1</v>
      </c>
      <c r="U60" s="256">
        <v>1</v>
      </c>
      <c r="V60" s="256">
        <v>0</v>
      </c>
      <c r="W60" s="256">
        <v>6</v>
      </c>
      <c r="X60" s="256">
        <v>24</v>
      </c>
      <c r="Y60" s="256">
        <v>10</v>
      </c>
      <c r="Z60" s="256">
        <v>0</v>
      </c>
      <c r="AA60" s="256">
        <v>0</v>
      </c>
      <c r="AB60" s="271">
        <v>24.8175182481752</v>
      </c>
      <c r="AC60" s="272">
        <v>49.6350364963504</v>
      </c>
      <c r="AD60" s="261" t="s">
        <v>55</v>
      </c>
      <c r="AE60" s="258"/>
    </row>
    <row r="61" spans="1:31" s="259" customFormat="1" ht="15.75" customHeight="1">
      <c r="A61" s="264"/>
      <c r="B61" s="260" t="s">
        <v>196</v>
      </c>
      <c r="C61" s="269">
        <f>D61+K61+L61+M61+N61+O61+P61+Q61+R61+S61</f>
        <v>252</v>
      </c>
      <c r="D61" s="270">
        <f>SUM(E61:J61)</f>
        <v>54</v>
      </c>
      <c r="E61" s="256">
        <v>35</v>
      </c>
      <c r="F61" s="256">
        <v>19</v>
      </c>
      <c r="G61" s="256">
        <v>0</v>
      </c>
      <c r="H61" s="256">
        <v>0</v>
      </c>
      <c r="I61" s="256">
        <v>0</v>
      </c>
      <c r="J61" s="256">
        <v>0</v>
      </c>
      <c r="K61" s="256">
        <v>59</v>
      </c>
      <c r="L61" s="256">
        <v>0</v>
      </c>
      <c r="M61" s="256">
        <v>0</v>
      </c>
      <c r="N61" s="256">
        <v>6</v>
      </c>
      <c r="O61" s="256">
        <v>130</v>
      </c>
      <c r="P61" s="256">
        <v>0</v>
      </c>
      <c r="Q61" s="256">
        <v>3</v>
      </c>
      <c r="R61" s="256">
        <v>0</v>
      </c>
      <c r="S61" s="256">
        <v>0</v>
      </c>
      <c r="T61" s="270">
        <f>SUM(U61:V61)</f>
        <v>0</v>
      </c>
      <c r="U61" s="256">
        <v>0</v>
      </c>
      <c r="V61" s="256">
        <v>0</v>
      </c>
      <c r="W61" s="256">
        <v>8</v>
      </c>
      <c r="X61" s="256">
        <v>35</v>
      </c>
      <c r="Y61" s="256">
        <v>19</v>
      </c>
      <c r="Z61" s="256">
        <v>0</v>
      </c>
      <c r="AA61" s="256">
        <v>0</v>
      </c>
      <c r="AB61" s="271">
        <v>21.4285714285714</v>
      </c>
      <c r="AC61" s="272">
        <v>51.5873015873016</v>
      </c>
      <c r="AD61" s="261" t="s">
        <v>196</v>
      </c>
      <c r="AE61" s="258"/>
    </row>
    <row r="62" spans="1:31" s="250" customFormat="1" ht="15.75" customHeight="1">
      <c r="A62" s="320" t="s">
        <v>209</v>
      </c>
      <c r="B62" s="320"/>
      <c r="C62" s="269">
        <f>C63</f>
        <v>0</v>
      </c>
      <c r="D62" s="273">
        <f aca="true" t="shared" si="14" ref="D62:AA62">D63</f>
        <v>0</v>
      </c>
      <c r="E62" s="267">
        <f t="shared" si="14"/>
        <v>0</v>
      </c>
      <c r="F62" s="267">
        <f t="shared" si="14"/>
        <v>0</v>
      </c>
      <c r="G62" s="256">
        <f t="shared" si="14"/>
        <v>0</v>
      </c>
      <c r="H62" s="267">
        <f t="shared" si="14"/>
        <v>0</v>
      </c>
      <c r="I62" s="267">
        <f t="shared" si="14"/>
        <v>0</v>
      </c>
      <c r="J62" s="267">
        <f t="shared" si="14"/>
        <v>0</v>
      </c>
      <c r="K62" s="267">
        <f t="shared" si="14"/>
        <v>0</v>
      </c>
      <c r="L62" s="267">
        <f t="shared" si="14"/>
        <v>0</v>
      </c>
      <c r="M62" s="267">
        <f t="shared" si="14"/>
        <v>0</v>
      </c>
      <c r="N62" s="267">
        <f t="shared" si="14"/>
        <v>0</v>
      </c>
      <c r="O62" s="267">
        <f t="shared" si="14"/>
        <v>0</v>
      </c>
      <c r="P62" s="267">
        <f t="shared" si="14"/>
        <v>0</v>
      </c>
      <c r="Q62" s="267">
        <f t="shared" si="14"/>
        <v>0</v>
      </c>
      <c r="R62" s="267">
        <f t="shared" si="14"/>
        <v>0</v>
      </c>
      <c r="S62" s="267">
        <f t="shared" si="14"/>
        <v>0</v>
      </c>
      <c r="T62" s="273">
        <f t="shared" si="14"/>
        <v>0</v>
      </c>
      <c r="U62" s="267">
        <f t="shared" si="14"/>
        <v>0</v>
      </c>
      <c r="V62" s="267">
        <f t="shared" si="14"/>
        <v>0</v>
      </c>
      <c r="W62" s="267">
        <f t="shared" si="14"/>
        <v>0</v>
      </c>
      <c r="X62" s="267">
        <f t="shared" si="14"/>
        <v>0</v>
      </c>
      <c r="Y62" s="267">
        <f t="shared" si="14"/>
        <v>0</v>
      </c>
      <c r="Z62" s="267">
        <f t="shared" si="14"/>
        <v>0</v>
      </c>
      <c r="AA62" s="267">
        <f t="shared" si="14"/>
        <v>0</v>
      </c>
      <c r="AB62" s="268">
        <v>0</v>
      </c>
      <c r="AC62" s="268">
        <v>0</v>
      </c>
      <c r="AD62" s="316" t="s">
        <v>209</v>
      </c>
      <c r="AE62" s="317"/>
    </row>
    <row r="63" spans="1:31" s="259" customFormat="1" ht="15.75" customHeight="1">
      <c r="A63" s="264"/>
      <c r="B63" s="260" t="s">
        <v>56</v>
      </c>
      <c r="C63" s="269">
        <f>D63+K63+L63+M63+N63+O63+P63+Q63+R63+S63</f>
        <v>0</v>
      </c>
      <c r="D63" s="270">
        <f>SUM(E63:J63)</f>
        <v>0</v>
      </c>
      <c r="E63" s="256">
        <v>0</v>
      </c>
      <c r="F63" s="256">
        <v>0</v>
      </c>
      <c r="G63" s="256">
        <v>0</v>
      </c>
      <c r="H63" s="256">
        <v>0</v>
      </c>
      <c r="I63" s="256">
        <v>0</v>
      </c>
      <c r="J63" s="256">
        <v>0</v>
      </c>
      <c r="K63" s="256">
        <v>0</v>
      </c>
      <c r="L63" s="256">
        <v>0</v>
      </c>
      <c r="M63" s="256">
        <v>0</v>
      </c>
      <c r="N63" s="256">
        <v>0</v>
      </c>
      <c r="O63" s="256">
        <v>0</v>
      </c>
      <c r="P63" s="256">
        <v>0</v>
      </c>
      <c r="Q63" s="256">
        <v>0</v>
      </c>
      <c r="R63" s="256">
        <v>0</v>
      </c>
      <c r="S63" s="256">
        <v>0</v>
      </c>
      <c r="T63" s="270">
        <f>SUM(U63:V63)</f>
        <v>0</v>
      </c>
      <c r="U63" s="256">
        <v>0</v>
      </c>
      <c r="V63" s="256">
        <v>0</v>
      </c>
      <c r="W63" s="256">
        <v>0</v>
      </c>
      <c r="X63" s="256">
        <v>0</v>
      </c>
      <c r="Y63" s="256">
        <v>0</v>
      </c>
      <c r="Z63" s="256">
        <v>0</v>
      </c>
      <c r="AA63" s="256">
        <v>0</v>
      </c>
      <c r="AB63" s="271">
        <v>0</v>
      </c>
      <c r="AC63" s="272">
        <v>0</v>
      </c>
      <c r="AD63" s="261" t="s">
        <v>56</v>
      </c>
      <c r="AE63" s="258"/>
    </row>
    <row r="64" spans="1:31" s="262" customFormat="1" ht="15.75" customHeight="1">
      <c r="A64" s="320" t="s">
        <v>210</v>
      </c>
      <c r="B64" s="328"/>
      <c r="C64" s="269">
        <f>C65</f>
        <v>109</v>
      </c>
      <c r="D64" s="273">
        <f aca="true" t="shared" si="15" ref="D64:AA64">D65</f>
        <v>23</v>
      </c>
      <c r="E64" s="267">
        <f t="shared" si="15"/>
        <v>17</v>
      </c>
      <c r="F64" s="267">
        <f t="shared" si="15"/>
        <v>6</v>
      </c>
      <c r="G64" s="256">
        <f t="shared" si="15"/>
        <v>0</v>
      </c>
      <c r="H64" s="267">
        <f t="shared" si="15"/>
        <v>0</v>
      </c>
      <c r="I64" s="267">
        <f t="shared" si="15"/>
        <v>0</v>
      </c>
      <c r="J64" s="267">
        <f t="shared" si="15"/>
        <v>0</v>
      </c>
      <c r="K64" s="267">
        <f t="shared" si="15"/>
        <v>24</v>
      </c>
      <c r="L64" s="267">
        <f t="shared" si="15"/>
        <v>0</v>
      </c>
      <c r="M64" s="267">
        <f t="shared" si="15"/>
        <v>4</v>
      </c>
      <c r="N64" s="267">
        <f t="shared" si="15"/>
        <v>2</v>
      </c>
      <c r="O64" s="267">
        <f t="shared" si="15"/>
        <v>55</v>
      </c>
      <c r="P64" s="267">
        <f t="shared" si="15"/>
        <v>0</v>
      </c>
      <c r="Q64" s="267">
        <f t="shared" si="15"/>
        <v>1</v>
      </c>
      <c r="R64" s="267">
        <f t="shared" si="15"/>
        <v>0</v>
      </c>
      <c r="S64" s="267">
        <f t="shared" si="15"/>
        <v>0</v>
      </c>
      <c r="T64" s="273">
        <f t="shared" si="15"/>
        <v>0</v>
      </c>
      <c r="U64" s="267">
        <f t="shared" si="15"/>
        <v>0</v>
      </c>
      <c r="V64" s="267">
        <f t="shared" si="15"/>
        <v>0</v>
      </c>
      <c r="W64" s="267">
        <f t="shared" si="15"/>
        <v>2</v>
      </c>
      <c r="X64" s="267">
        <f t="shared" si="15"/>
        <v>17</v>
      </c>
      <c r="Y64" s="267">
        <f t="shared" si="15"/>
        <v>6</v>
      </c>
      <c r="Z64" s="267">
        <f t="shared" si="15"/>
        <v>0</v>
      </c>
      <c r="AA64" s="267">
        <f t="shared" si="15"/>
        <v>0</v>
      </c>
      <c r="AB64" s="268">
        <f>D64/C64*100</f>
        <v>21.100917431192663</v>
      </c>
      <c r="AC64" s="268">
        <f>(O64+P64+T64)/C64*100</f>
        <v>50.45871559633027</v>
      </c>
      <c r="AD64" s="316" t="s">
        <v>210</v>
      </c>
      <c r="AE64" s="322"/>
    </row>
    <row r="65" spans="1:31" s="263" customFormat="1" ht="15.75" customHeight="1">
      <c r="A65" s="264"/>
      <c r="B65" s="265" t="s">
        <v>197</v>
      </c>
      <c r="C65" s="269">
        <f>D65+K65+L65+M65+N65+O65+P65+Q65+R65+S65</f>
        <v>109</v>
      </c>
      <c r="D65" s="270">
        <f>SUM(E65:J65)</f>
        <v>23</v>
      </c>
      <c r="E65" s="256">
        <v>17</v>
      </c>
      <c r="F65" s="256">
        <v>6</v>
      </c>
      <c r="G65" s="256">
        <v>0</v>
      </c>
      <c r="H65" s="256">
        <v>0</v>
      </c>
      <c r="I65" s="256">
        <v>0</v>
      </c>
      <c r="J65" s="256">
        <v>0</v>
      </c>
      <c r="K65" s="256">
        <v>24</v>
      </c>
      <c r="L65" s="256">
        <v>0</v>
      </c>
      <c r="M65" s="256">
        <v>4</v>
      </c>
      <c r="N65" s="256">
        <v>2</v>
      </c>
      <c r="O65" s="256">
        <v>55</v>
      </c>
      <c r="P65" s="256">
        <v>0</v>
      </c>
      <c r="Q65" s="256">
        <v>1</v>
      </c>
      <c r="R65" s="256">
        <v>0</v>
      </c>
      <c r="S65" s="256">
        <v>0</v>
      </c>
      <c r="T65" s="270">
        <f>SUM(U65:V65)</f>
        <v>0</v>
      </c>
      <c r="U65" s="256">
        <v>0</v>
      </c>
      <c r="V65" s="256">
        <v>0</v>
      </c>
      <c r="W65" s="256">
        <v>2</v>
      </c>
      <c r="X65" s="256">
        <v>17</v>
      </c>
      <c r="Y65" s="256">
        <v>6</v>
      </c>
      <c r="Z65" s="256">
        <v>0</v>
      </c>
      <c r="AA65" s="256">
        <v>0</v>
      </c>
      <c r="AB65" s="271">
        <v>21.1009174311927</v>
      </c>
      <c r="AC65" s="272">
        <v>50.4587155963303</v>
      </c>
      <c r="AD65" s="261" t="s">
        <v>197</v>
      </c>
      <c r="AE65" s="258"/>
    </row>
    <row r="66" spans="1:31" s="8" customFormat="1" ht="15.75" customHeight="1">
      <c r="A66" s="6"/>
      <c r="B66" s="18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34"/>
      <c r="AC66" s="134"/>
      <c r="AD66" s="19"/>
      <c r="AE66" s="6"/>
    </row>
    <row r="67" spans="2:29" ht="11.25" customHeight="1">
      <c r="B67" s="67"/>
      <c r="C67" s="67"/>
      <c r="D67" s="67"/>
      <c r="E67" s="67"/>
      <c r="F67" s="67"/>
      <c r="G67" s="67"/>
      <c r="H67" s="67"/>
      <c r="I67" s="67"/>
      <c r="J67" s="67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135"/>
      <c r="AC67" s="135"/>
    </row>
    <row r="68" spans="2:10" ht="11.25" customHeight="1">
      <c r="B68" s="67"/>
      <c r="C68" s="67"/>
      <c r="D68" s="8"/>
      <c r="E68" s="8"/>
      <c r="F68" s="8"/>
      <c r="G68" s="8"/>
      <c r="H68" s="8"/>
      <c r="I68" s="8"/>
      <c r="J68" s="8"/>
    </row>
    <row r="69" spans="2:3" ht="11.25" customHeight="1">
      <c r="B69" s="69"/>
      <c r="C69" s="69"/>
    </row>
    <row r="70" spans="2:3" ht="11.25" customHeight="1">
      <c r="B70" s="69"/>
      <c r="C70" s="69"/>
    </row>
    <row r="71" spans="2:3" ht="11.25" customHeight="1">
      <c r="B71" s="69"/>
      <c r="C71" s="69"/>
    </row>
    <row r="72" spans="2:3" ht="11.25" customHeight="1">
      <c r="B72" s="69"/>
      <c r="C72" s="69"/>
    </row>
    <row r="73" spans="2:3" ht="11.25" customHeight="1">
      <c r="B73" s="69"/>
      <c r="C73" s="69"/>
    </row>
    <row r="74" spans="2:3" ht="11.25" customHeight="1">
      <c r="B74" s="69"/>
      <c r="C74" s="69"/>
    </row>
    <row r="75" spans="2:3" ht="11.25" customHeight="1">
      <c r="B75" s="69"/>
      <c r="C75" s="69"/>
    </row>
    <row r="76" spans="2:3" ht="11.25" customHeight="1">
      <c r="B76" s="69"/>
      <c r="C76" s="69"/>
    </row>
    <row r="77" spans="2:3" ht="11.25" customHeight="1">
      <c r="B77" s="69"/>
      <c r="C77" s="69"/>
    </row>
    <row r="78" spans="2:3" ht="11.25" customHeight="1">
      <c r="B78" s="69"/>
      <c r="C78" s="69"/>
    </row>
    <row r="79" spans="2:3" ht="11.25" customHeight="1">
      <c r="B79" s="69"/>
      <c r="C79" s="69"/>
    </row>
    <row r="80" spans="2:3" ht="11.25" customHeight="1">
      <c r="B80" s="69"/>
      <c r="C80" s="69"/>
    </row>
    <row r="81" spans="2:3" ht="11.25" customHeight="1">
      <c r="B81" s="69"/>
      <c r="C81" s="69"/>
    </row>
  </sheetData>
  <sheetProtection/>
  <mergeCells count="60">
    <mergeCell ref="R4:R7"/>
    <mergeCell ref="AD15:AE15"/>
    <mergeCell ref="AD4:AE7"/>
    <mergeCell ref="AC4:AC7"/>
    <mergeCell ref="X4:AA5"/>
    <mergeCell ref="Z12:Z13"/>
    <mergeCell ref="AA12:AA13"/>
    <mergeCell ref="AB4:AB7"/>
    <mergeCell ref="S4:S7"/>
    <mergeCell ref="X6:Y6"/>
    <mergeCell ref="A1:N1"/>
    <mergeCell ref="D4:J4"/>
    <mergeCell ref="C4:C7"/>
    <mergeCell ref="K4:K7"/>
    <mergeCell ref="H5:H7"/>
    <mergeCell ref="Q4:Q7"/>
    <mergeCell ref="D5:D7"/>
    <mergeCell ref="L4:M5"/>
    <mergeCell ref="L6:L7"/>
    <mergeCell ref="A4:B7"/>
    <mergeCell ref="L12:L13"/>
    <mergeCell ref="O4:P5"/>
    <mergeCell ref="O6:O7"/>
    <mergeCell ref="N4:N7"/>
    <mergeCell ref="A44:B44"/>
    <mergeCell ref="A47:B47"/>
    <mergeCell ref="M6:M7"/>
    <mergeCell ref="M12:M13"/>
    <mergeCell ref="P6:P7"/>
    <mergeCell ref="I5:I7"/>
    <mergeCell ref="A15:B15"/>
    <mergeCell ref="J5:J7"/>
    <mergeCell ref="F5:F7"/>
    <mergeCell ref="G5:G7"/>
    <mergeCell ref="E5:E7"/>
    <mergeCell ref="A64:B64"/>
    <mergeCell ref="AD64:AE64"/>
    <mergeCell ref="AD56:AE56"/>
    <mergeCell ref="AD59:AE59"/>
    <mergeCell ref="A62:B62"/>
    <mergeCell ref="A59:B59"/>
    <mergeCell ref="AD62:AE62"/>
    <mergeCell ref="A56:B56"/>
    <mergeCell ref="AD34:AE34"/>
    <mergeCell ref="AD37:AE37"/>
    <mergeCell ref="AD42:AE42"/>
    <mergeCell ref="AD44:AE44"/>
    <mergeCell ref="AD47:AE47"/>
    <mergeCell ref="A51:B51"/>
    <mergeCell ref="AD51:AE51"/>
    <mergeCell ref="A34:B34"/>
    <mergeCell ref="A37:B37"/>
    <mergeCell ref="A42:B42"/>
    <mergeCell ref="W4:W7"/>
    <mergeCell ref="Z6:AA6"/>
    <mergeCell ref="W12:W13"/>
    <mergeCell ref="T4:V5"/>
    <mergeCell ref="T6:T7"/>
    <mergeCell ref="U6:U7"/>
    <mergeCell ref="V6:V7"/>
  </mergeCells>
  <conditionalFormatting sqref="A8:AE66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6" r:id="rId2"/>
  <colBreaks count="1" manualBreakCount="1">
    <brk id="14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E81"/>
  <sheetViews>
    <sheetView showGridLines="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8.33203125" style="5" customWidth="1"/>
    <col min="6" max="6" width="7.83203125" style="5" customWidth="1"/>
    <col min="7" max="10" width="7.58203125" style="5" customWidth="1"/>
    <col min="11" max="11" width="8.33203125" style="5" customWidth="1"/>
    <col min="12" max="14" width="7.83203125" style="5" customWidth="1"/>
    <col min="15" max="17" width="6.58203125" style="5" customWidth="1"/>
    <col min="18" max="19" width="5.58203125" style="5" customWidth="1"/>
    <col min="20" max="20" width="4.58203125" style="5" customWidth="1"/>
    <col min="21" max="22" width="5.58203125" style="5" customWidth="1"/>
    <col min="23" max="23" width="7.58203125" style="5" customWidth="1"/>
    <col min="24" max="24" width="7" style="5" customWidth="1"/>
    <col min="25" max="25" width="5.58203125" style="5" customWidth="1"/>
    <col min="26" max="26" width="7" style="5" customWidth="1"/>
    <col min="27" max="27" width="5.58203125" style="5" customWidth="1"/>
    <col min="28" max="28" width="7.58203125" style="136" customWidth="1"/>
    <col min="29" max="29" width="8.33203125" style="136" customWidth="1"/>
    <col min="30" max="30" width="8.75" style="5" customWidth="1"/>
    <col min="31" max="31" width="1.328125" style="5" customWidth="1"/>
    <col min="32" max="32" width="8.75" style="5" customWidth="1"/>
    <col min="33" max="16384" width="8.75" style="5" customWidth="1"/>
  </cols>
  <sheetData>
    <row r="1" spans="1:29" ht="16.5" customHeight="1">
      <c r="A1" s="333" t="s">
        <v>311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2"/>
      <c r="P1" s="2"/>
      <c r="Q1" s="2"/>
      <c r="R1" s="2"/>
      <c r="S1" s="3" t="s">
        <v>13</v>
      </c>
      <c r="T1" s="2"/>
      <c r="U1" s="2"/>
      <c r="V1" s="2"/>
      <c r="W1" s="2"/>
      <c r="X1" s="2"/>
      <c r="Y1" s="2"/>
      <c r="Z1" s="2"/>
      <c r="AA1" s="2"/>
      <c r="AB1" s="4"/>
      <c r="AC1" s="4"/>
    </row>
    <row r="2" spans="1:29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4"/>
      <c r="AC2" s="4"/>
    </row>
    <row r="3" spans="1:31" ht="16.5" customHeight="1">
      <c r="A3" s="3" t="s">
        <v>95</v>
      </c>
      <c r="C3" s="6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 t="s">
        <v>174</v>
      </c>
      <c r="P3" s="57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9"/>
      <c r="AC3" s="9"/>
      <c r="AD3" s="8"/>
      <c r="AE3" s="10" t="s">
        <v>2</v>
      </c>
    </row>
    <row r="4" spans="1:31" ht="16.5" customHeight="1">
      <c r="A4" s="343" t="s">
        <v>245</v>
      </c>
      <c r="B4" s="344"/>
      <c r="C4" s="335" t="s">
        <v>0</v>
      </c>
      <c r="D4" s="331" t="s">
        <v>161</v>
      </c>
      <c r="E4" s="331"/>
      <c r="F4" s="331"/>
      <c r="G4" s="331"/>
      <c r="H4" s="331"/>
      <c r="I4" s="331"/>
      <c r="J4" s="334"/>
      <c r="K4" s="325" t="s">
        <v>162</v>
      </c>
      <c r="L4" s="329" t="s">
        <v>163</v>
      </c>
      <c r="M4" s="338"/>
      <c r="N4" s="325" t="s">
        <v>159</v>
      </c>
      <c r="O4" s="329" t="s">
        <v>160</v>
      </c>
      <c r="P4" s="308"/>
      <c r="Q4" s="325" t="s">
        <v>219</v>
      </c>
      <c r="R4" s="325" t="s">
        <v>164</v>
      </c>
      <c r="S4" s="329" t="s">
        <v>249</v>
      </c>
      <c r="T4" s="306" t="s">
        <v>165</v>
      </c>
      <c r="U4" s="307"/>
      <c r="V4" s="308"/>
      <c r="W4" s="300" t="s">
        <v>91</v>
      </c>
      <c r="X4" s="350" t="s">
        <v>194</v>
      </c>
      <c r="Y4" s="343"/>
      <c r="Z4" s="343"/>
      <c r="AA4" s="357"/>
      <c r="AB4" s="361" t="s">
        <v>154</v>
      </c>
      <c r="AC4" s="354" t="s">
        <v>320</v>
      </c>
      <c r="AD4" s="350" t="s">
        <v>245</v>
      </c>
      <c r="AE4" s="351"/>
    </row>
    <row r="5" spans="1:31" ht="16.5" customHeight="1">
      <c r="A5" s="345"/>
      <c r="B5" s="346"/>
      <c r="C5" s="336"/>
      <c r="D5" s="325" t="s">
        <v>80</v>
      </c>
      <c r="E5" s="325" t="s">
        <v>86</v>
      </c>
      <c r="F5" s="325" t="s">
        <v>87</v>
      </c>
      <c r="G5" s="325" t="s">
        <v>88</v>
      </c>
      <c r="H5" s="325" t="s">
        <v>89</v>
      </c>
      <c r="I5" s="325" t="s">
        <v>90</v>
      </c>
      <c r="J5" s="325" t="s">
        <v>218</v>
      </c>
      <c r="K5" s="326"/>
      <c r="L5" s="339"/>
      <c r="M5" s="340"/>
      <c r="N5" s="326"/>
      <c r="O5" s="330"/>
      <c r="P5" s="311"/>
      <c r="Q5" s="326"/>
      <c r="R5" s="326"/>
      <c r="S5" s="364"/>
      <c r="T5" s="309"/>
      <c r="U5" s="310"/>
      <c r="V5" s="311"/>
      <c r="W5" s="301"/>
      <c r="X5" s="358"/>
      <c r="Y5" s="359"/>
      <c r="Z5" s="359"/>
      <c r="AA5" s="360"/>
      <c r="AB5" s="362"/>
      <c r="AC5" s="355"/>
      <c r="AD5" s="352"/>
      <c r="AE5" s="345"/>
    </row>
    <row r="6" spans="1:31" ht="16.5" customHeight="1">
      <c r="A6" s="345"/>
      <c r="B6" s="346"/>
      <c r="C6" s="336"/>
      <c r="D6" s="326"/>
      <c r="E6" s="326"/>
      <c r="F6" s="326"/>
      <c r="G6" s="326"/>
      <c r="H6" s="326"/>
      <c r="I6" s="326"/>
      <c r="J6" s="326"/>
      <c r="K6" s="326"/>
      <c r="L6" s="341" t="s">
        <v>153</v>
      </c>
      <c r="M6" s="326" t="s">
        <v>83</v>
      </c>
      <c r="N6" s="326"/>
      <c r="O6" s="331" t="s">
        <v>259</v>
      </c>
      <c r="P6" s="314" t="s">
        <v>260</v>
      </c>
      <c r="Q6" s="326"/>
      <c r="R6" s="326"/>
      <c r="S6" s="364"/>
      <c r="T6" s="312" t="s">
        <v>80</v>
      </c>
      <c r="U6" s="314" t="s">
        <v>259</v>
      </c>
      <c r="V6" s="314" t="s">
        <v>260</v>
      </c>
      <c r="W6" s="301"/>
      <c r="X6" s="366" t="s">
        <v>152</v>
      </c>
      <c r="Y6" s="367"/>
      <c r="Z6" s="303" t="s">
        <v>166</v>
      </c>
      <c r="AA6" s="304"/>
      <c r="AB6" s="362"/>
      <c r="AC6" s="355"/>
      <c r="AD6" s="352"/>
      <c r="AE6" s="345"/>
    </row>
    <row r="7" spans="1:31" ht="16.5" customHeight="1">
      <c r="A7" s="347"/>
      <c r="B7" s="348"/>
      <c r="C7" s="337"/>
      <c r="D7" s="327"/>
      <c r="E7" s="327"/>
      <c r="F7" s="327"/>
      <c r="G7" s="327"/>
      <c r="H7" s="327"/>
      <c r="I7" s="327"/>
      <c r="J7" s="327"/>
      <c r="K7" s="327"/>
      <c r="L7" s="342"/>
      <c r="M7" s="327"/>
      <c r="N7" s="327"/>
      <c r="O7" s="332"/>
      <c r="P7" s="315"/>
      <c r="Q7" s="327"/>
      <c r="R7" s="327"/>
      <c r="S7" s="365"/>
      <c r="T7" s="313"/>
      <c r="U7" s="315"/>
      <c r="V7" s="315"/>
      <c r="W7" s="302"/>
      <c r="X7" s="215" t="s">
        <v>93</v>
      </c>
      <c r="Y7" s="216" t="s">
        <v>94</v>
      </c>
      <c r="Z7" s="215" t="s">
        <v>93</v>
      </c>
      <c r="AA7" s="216" t="s">
        <v>94</v>
      </c>
      <c r="AB7" s="363"/>
      <c r="AC7" s="356"/>
      <c r="AD7" s="353"/>
      <c r="AE7" s="347"/>
    </row>
    <row r="8" spans="1:31" ht="15.75" customHeight="1">
      <c r="A8" s="8"/>
      <c r="B8" s="12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131"/>
      <c r="AC8" s="131"/>
      <c r="AD8" s="13"/>
      <c r="AE8" s="14"/>
    </row>
    <row r="9" spans="1:31" ht="15.75" customHeight="1">
      <c r="A9" s="67"/>
      <c r="B9" s="63" t="s">
        <v>309</v>
      </c>
      <c r="C9" s="217">
        <v>9941</v>
      </c>
      <c r="D9" s="72">
        <v>4714</v>
      </c>
      <c r="E9" s="72">
        <v>4606</v>
      </c>
      <c r="F9" s="72">
        <v>92</v>
      </c>
      <c r="G9" s="72">
        <v>0</v>
      </c>
      <c r="H9" s="72">
        <v>1</v>
      </c>
      <c r="I9" s="72">
        <v>15</v>
      </c>
      <c r="J9" s="72">
        <v>0</v>
      </c>
      <c r="K9" s="72">
        <v>1276</v>
      </c>
      <c r="L9" s="72">
        <v>393</v>
      </c>
      <c r="M9" s="72">
        <v>224</v>
      </c>
      <c r="N9" s="72">
        <v>213</v>
      </c>
      <c r="O9" s="72">
        <v>2690</v>
      </c>
      <c r="P9" s="72">
        <v>12</v>
      </c>
      <c r="Q9" s="72">
        <v>69</v>
      </c>
      <c r="R9" s="72">
        <v>349</v>
      </c>
      <c r="S9" s="72">
        <v>1</v>
      </c>
      <c r="T9" s="72">
        <v>0</v>
      </c>
      <c r="U9" s="72">
        <v>0</v>
      </c>
      <c r="V9" s="72">
        <v>0</v>
      </c>
      <c r="W9" s="72">
        <v>553</v>
      </c>
      <c r="X9" s="72">
        <v>5277</v>
      </c>
      <c r="Y9" s="72">
        <v>97</v>
      </c>
      <c r="Z9" s="72">
        <v>806</v>
      </c>
      <c r="AA9" s="72">
        <v>1</v>
      </c>
      <c r="AB9" s="139">
        <v>47.4</v>
      </c>
      <c r="AC9" s="139">
        <v>27.2</v>
      </c>
      <c r="AD9" s="169" t="s">
        <v>309</v>
      </c>
      <c r="AE9" s="15"/>
    </row>
    <row r="10" spans="1:31" s="117" customFormat="1" ht="15.75" customHeight="1">
      <c r="A10" s="132"/>
      <c r="B10" s="221" t="s">
        <v>261</v>
      </c>
      <c r="C10" s="219">
        <f>C15+C34+C37+C42+C44+C47+C51+C56+C59+C62+C64</f>
        <v>9858</v>
      </c>
      <c r="D10" s="219">
        <f>D15+D34+D37+D42+D44+D47+D51+D56+D59+D62+D64</f>
        <v>4748</v>
      </c>
      <c r="E10" s="219">
        <f aca="true" t="shared" si="0" ref="E10:AA10">E15+E34+E37+E42+E44+E47+E51+E56+E59+E62+E64</f>
        <v>4654</v>
      </c>
      <c r="F10" s="219">
        <f t="shared" si="0"/>
        <v>78</v>
      </c>
      <c r="G10" s="219">
        <f t="shared" si="0"/>
        <v>1</v>
      </c>
      <c r="H10" s="219">
        <f t="shared" si="0"/>
        <v>0</v>
      </c>
      <c r="I10" s="219">
        <f t="shared" si="0"/>
        <v>15</v>
      </c>
      <c r="J10" s="219">
        <f t="shared" si="0"/>
        <v>0</v>
      </c>
      <c r="K10" s="219">
        <f>K15+K34+K37+K42+K44+K47+K51+K56+K59+K62+K64</f>
        <v>1153</v>
      </c>
      <c r="L10" s="219">
        <f t="shared" si="0"/>
        <v>339</v>
      </c>
      <c r="M10" s="219">
        <f t="shared" si="0"/>
        <v>274</v>
      </c>
      <c r="N10" s="219">
        <f t="shared" si="0"/>
        <v>198</v>
      </c>
      <c r="O10" s="219">
        <f t="shared" si="0"/>
        <v>2717</v>
      </c>
      <c r="P10" s="219">
        <f t="shared" si="0"/>
        <v>5</v>
      </c>
      <c r="Q10" s="219">
        <f t="shared" si="0"/>
        <v>53</v>
      </c>
      <c r="R10" s="219">
        <f t="shared" si="0"/>
        <v>366</v>
      </c>
      <c r="S10" s="219">
        <f t="shared" si="0"/>
        <v>5</v>
      </c>
      <c r="T10" s="219">
        <f t="shared" si="0"/>
        <v>6</v>
      </c>
      <c r="U10" s="219">
        <f t="shared" si="0"/>
        <v>6</v>
      </c>
      <c r="V10" s="219">
        <f t="shared" si="0"/>
        <v>0</v>
      </c>
      <c r="W10" s="219">
        <f t="shared" si="0"/>
        <v>528</v>
      </c>
      <c r="X10" s="219">
        <f t="shared" si="0"/>
        <v>5258</v>
      </c>
      <c r="Y10" s="219">
        <f t="shared" si="0"/>
        <v>79</v>
      </c>
      <c r="Z10" s="219">
        <f t="shared" si="0"/>
        <v>755</v>
      </c>
      <c r="AA10" s="219">
        <f t="shared" si="0"/>
        <v>6</v>
      </c>
      <c r="AB10" s="220">
        <v>48.1639277743964</v>
      </c>
      <c r="AC10" s="220">
        <v>27.6729559748428</v>
      </c>
      <c r="AD10" s="212" t="s">
        <v>261</v>
      </c>
      <c r="AE10" s="133"/>
    </row>
    <row r="11" spans="1:31" s="168" customFormat="1" ht="15.75" customHeight="1">
      <c r="A11" s="164"/>
      <c r="B11" s="222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  <c r="AC11" s="177"/>
      <c r="AD11" s="166"/>
      <c r="AE11" s="167"/>
    </row>
    <row r="12" spans="1:31" ht="15.75" customHeight="1">
      <c r="A12" s="8"/>
      <c r="B12" s="17" t="s">
        <v>81</v>
      </c>
      <c r="C12" s="68">
        <v>7092</v>
      </c>
      <c r="D12" s="68">
        <f>SUM(E12:J12)</f>
        <v>3146</v>
      </c>
      <c r="E12" s="68">
        <v>3087</v>
      </c>
      <c r="F12" s="68">
        <v>44</v>
      </c>
      <c r="G12" s="68">
        <v>0</v>
      </c>
      <c r="H12" s="68">
        <v>0</v>
      </c>
      <c r="I12" s="68">
        <v>15</v>
      </c>
      <c r="J12" s="68">
        <v>0</v>
      </c>
      <c r="K12" s="68">
        <v>728</v>
      </c>
      <c r="L12" s="368">
        <v>339</v>
      </c>
      <c r="M12" s="368">
        <v>274</v>
      </c>
      <c r="N12" s="68">
        <v>166</v>
      </c>
      <c r="O12" s="68">
        <v>2297</v>
      </c>
      <c r="P12" s="68">
        <v>4</v>
      </c>
      <c r="Q12" s="68">
        <v>37</v>
      </c>
      <c r="R12" s="68">
        <v>238</v>
      </c>
      <c r="S12" s="68">
        <v>5</v>
      </c>
      <c r="T12" s="68">
        <f>SUM(U12:V12)</f>
        <v>6</v>
      </c>
      <c r="U12" s="68">
        <v>6</v>
      </c>
      <c r="V12" s="68">
        <v>0</v>
      </c>
      <c r="W12" s="305">
        <v>528</v>
      </c>
      <c r="X12" s="68">
        <v>3593</v>
      </c>
      <c r="Y12" s="68">
        <v>45</v>
      </c>
      <c r="Z12" s="305">
        <v>755</v>
      </c>
      <c r="AA12" s="305">
        <v>6</v>
      </c>
      <c r="AB12" s="140">
        <v>44.4</v>
      </c>
      <c r="AC12" s="139">
        <v>32.5</v>
      </c>
      <c r="AD12" s="16" t="s">
        <v>84</v>
      </c>
      <c r="AE12" s="15"/>
    </row>
    <row r="13" spans="1:31" ht="15.75" customHeight="1">
      <c r="A13" s="8"/>
      <c r="B13" s="17" t="s">
        <v>82</v>
      </c>
      <c r="C13" s="68">
        <v>2766</v>
      </c>
      <c r="D13" s="68">
        <f>SUM(E13:J13)</f>
        <v>1602</v>
      </c>
      <c r="E13" s="68">
        <v>1567</v>
      </c>
      <c r="F13" s="68">
        <v>34</v>
      </c>
      <c r="G13" s="68">
        <v>1</v>
      </c>
      <c r="H13" s="68">
        <v>0</v>
      </c>
      <c r="I13" s="68">
        <v>0</v>
      </c>
      <c r="J13" s="68">
        <v>0</v>
      </c>
      <c r="K13" s="68">
        <v>425</v>
      </c>
      <c r="L13" s="368"/>
      <c r="M13" s="368"/>
      <c r="N13" s="68">
        <v>32</v>
      </c>
      <c r="O13" s="68">
        <v>420</v>
      </c>
      <c r="P13" s="68">
        <v>1</v>
      </c>
      <c r="Q13" s="68">
        <v>16</v>
      </c>
      <c r="R13" s="68">
        <v>128</v>
      </c>
      <c r="S13" s="68">
        <v>0</v>
      </c>
      <c r="T13" s="68">
        <f>SUM(U13:V13)</f>
        <v>0</v>
      </c>
      <c r="U13" s="68">
        <v>0</v>
      </c>
      <c r="V13" s="68">
        <v>0</v>
      </c>
      <c r="W13" s="305"/>
      <c r="X13" s="68">
        <v>1665</v>
      </c>
      <c r="Y13" s="68">
        <v>34</v>
      </c>
      <c r="Z13" s="305"/>
      <c r="AA13" s="305"/>
      <c r="AB13" s="140">
        <v>57.9</v>
      </c>
      <c r="AC13" s="139">
        <v>15.2</v>
      </c>
      <c r="AD13" s="16" t="s">
        <v>85</v>
      </c>
      <c r="AE13" s="15"/>
    </row>
    <row r="14" spans="1:31" s="168" customFormat="1" ht="15.75" customHeight="1">
      <c r="A14" s="164"/>
      <c r="B14" s="174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9"/>
      <c r="AC14" s="177"/>
      <c r="AD14" s="166"/>
      <c r="AE14" s="167"/>
    </row>
    <row r="15" spans="1:31" s="250" customFormat="1" ht="15.75" customHeight="1">
      <c r="A15" s="320" t="s">
        <v>211</v>
      </c>
      <c r="B15" s="324"/>
      <c r="C15" s="266">
        <f>SUM(C17:C33)</f>
        <v>8579</v>
      </c>
      <c r="D15" s="267">
        <f aca="true" t="shared" si="1" ref="D15:AA15">SUM(D17:D33)</f>
        <v>4414</v>
      </c>
      <c r="E15" s="267">
        <f>SUM(E17:E33)</f>
        <v>4330</v>
      </c>
      <c r="F15" s="267">
        <f t="shared" si="1"/>
        <v>68</v>
      </c>
      <c r="G15" s="267">
        <f t="shared" si="1"/>
        <v>1</v>
      </c>
      <c r="H15" s="267">
        <f t="shared" si="1"/>
        <v>0</v>
      </c>
      <c r="I15" s="267">
        <f t="shared" si="1"/>
        <v>15</v>
      </c>
      <c r="J15" s="267">
        <f t="shared" si="1"/>
        <v>0</v>
      </c>
      <c r="K15" s="267">
        <f t="shared" si="1"/>
        <v>947</v>
      </c>
      <c r="L15" s="267">
        <f t="shared" si="1"/>
        <v>321</v>
      </c>
      <c r="M15" s="267">
        <f t="shared" si="1"/>
        <v>251</v>
      </c>
      <c r="N15" s="267">
        <f t="shared" si="1"/>
        <v>151</v>
      </c>
      <c r="O15" s="267">
        <f t="shared" si="1"/>
        <v>2096</v>
      </c>
      <c r="P15" s="267">
        <f t="shared" si="1"/>
        <v>4</v>
      </c>
      <c r="Q15" s="267">
        <f t="shared" si="1"/>
        <v>45</v>
      </c>
      <c r="R15" s="267">
        <f t="shared" si="1"/>
        <v>345</v>
      </c>
      <c r="S15" s="267">
        <f t="shared" si="1"/>
        <v>5</v>
      </c>
      <c r="T15" s="267">
        <f>SUM(T17:T33)</f>
        <v>6</v>
      </c>
      <c r="U15" s="267">
        <f t="shared" si="1"/>
        <v>6</v>
      </c>
      <c r="V15" s="267">
        <f t="shared" si="1"/>
        <v>0</v>
      </c>
      <c r="W15" s="267">
        <f t="shared" si="1"/>
        <v>452</v>
      </c>
      <c r="X15" s="267">
        <f t="shared" si="1"/>
        <v>4932</v>
      </c>
      <c r="Y15" s="267">
        <f t="shared" si="1"/>
        <v>69</v>
      </c>
      <c r="Z15" s="267">
        <f t="shared" si="1"/>
        <v>744</v>
      </c>
      <c r="AA15" s="267">
        <f t="shared" si="1"/>
        <v>6</v>
      </c>
      <c r="AB15" s="268">
        <f>D15/C15*100</f>
        <v>51.45121809068656</v>
      </c>
      <c r="AC15" s="268">
        <f>(O15+P15+T15)/C15*100</f>
        <v>24.54831565450519</v>
      </c>
      <c r="AD15" s="316" t="s">
        <v>211</v>
      </c>
      <c r="AE15" s="349"/>
    </row>
    <row r="16" spans="1:31" s="250" customFormat="1" ht="15.75" customHeight="1">
      <c r="A16" s="251"/>
      <c r="B16" s="252" t="s">
        <v>157</v>
      </c>
      <c r="C16" s="266">
        <f>SUM(C17:C21)</f>
        <v>5041</v>
      </c>
      <c r="D16" s="267">
        <f aca="true" t="shared" si="2" ref="D16:AA16">SUM(D17:D21)</f>
        <v>2986</v>
      </c>
      <c r="E16" s="267">
        <f t="shared" si="2"/>
        <v>2941</v>
      </c>
      <c r="F16" s="267">
        <f t="shared" si="2"/>
        <v>45</v>
      </c>
      <c r="G16" s="267">
        <f t="shared" si="2"/>
        <v>0</v>
      </c>
      <c r="H16" s="267">
        <f t="shared" si="2"/>
        <v>0</v>
      </c>
      <c r="I16" s="267">
        <f t="shared" si="2"/>
        <v>0</v>
      </c>
      <c r="J16" s="267">
        <f t="shared" si="2"/>
        <v>0</v>
      </c>
      <c r="K16" s="267">
        <f t="shared" si="2"/>
        <v>524</v>
      </c>
      <c r="L16" s="267">
        <f t="shared" si="2"/>
        <v>263</v>
      </c>
      <c r="M16" s="267">
        <f t="shared" si="2"/>
        <v>175</v>
      </c>
      <c r="N16" s="267">
        <f t="shared" si="2"/>
        <v>43</v>
      </c>
      <c r="O16" s="267">
        <f t="shared" si="2"/>
        <v>753</v>
      </c>
      <c r="P16" s="267">
        <f t="shared" si="2"/>
        <v>0</v>
      </c>
      <c r="Q16" s="267">
        <f t="shared" si="2"/>
        <v>25</v>
      </c>
      <c r="R16" s="267">
        <f t="shared" si="2"/>
        <v>269</v>
      </c>
      <c r="S16" s="267">
        <f t="shared" si="2"/>
        <v>3</v>
      </c>
      <c r="T16" s="267">
        <f t="shared" si="2"/>
        <v>0</v>
      </c>
      <c r="U16" s="267">
        <f t="shared" si="2"/>
        <v>0</v>
      </c>
      <c r="V16" s="267">
        <f t="shared" si="2"/>
        <v>0</v>
      </c>
      <c r="W16" s="267">
        <f t="shared" si="2"/>
        <v>207</v>
      </c>
      <c r="X16" s="267">
        <f t="shared" si="2"/>
        <v>3462</v>
      </c>
      <c r="Y16" s="267">
        <f t="shared" si="2"/>
        <v>45</v>
      </c>
      <c r="Z16" s="267">
        <f t="shared" si="2"/>
        <v>613</v>
      </c>
      <c r="AA16" s="267">
        <f t="shared" si="2"/>
        <v>1</v>
      </c>
      <c r="AB16" s="268">
        <f>D16/C16*100</f>
        <v>59.23427891291411</v>
      </c>
      <c r="AC16" s="268">
        <f>(O16+P16+T16)/C16*100</f>
        <v>14.937512398333663</v>
      </c>
      <c r="AD16" s="253" t="s">
        <v>157</v>
      </c>
      <c r="AE16" s="251"/>
    </row>
    <row r="17" spans="1:31" s="259" customFormat="1" ht="15.75" customHeight="1">
      <c r="A17" s="254"/>
      <c r="B17" s="255" t="s">
        <v>27</v>
      </c>
      <c r="C17" s="266">
        <f aca="true" t="shared" si="3" ref="C17:C33">D17+K17+L17+M17+N17+O17+P17+Q17+R17+S17</f>
        <v>1464</v>
      </c>
      <c r="D17" s="270">
        <f aca="true" t="shared" si="4" ref="D17:D33">SUM(E17:J17)</f>
        <v>674</v>
      </c>
      <c r="E17" s="270">
        <v>662</v>
      </c>
      <c r="F17" s="270">
        <v>12</v>
      </c>
      <c r="G17" s="270">
        <v>0</v>
      </c>
      <c r="H17" s="270">
        <v>0</v>
      </c>
      <c r="I17" s="270">
        <v>0</v>
      </c>
      <c r="J17" s="270">
        <v>0</v>
      </c>
      <c r="K17" s="270">
        <v>231</v>
      </c>
      <c r="L17" s="270">
        <v>71</v>
      </c>
      <c r="M17" s="270">
        <v>46</v>
      </c>
      <c r="N17" s="270">
        <v>25</v>
      </c>
      <c r="O17" s="270">
        <v>352</v>
      </c>
      <c r="P17" s="270">
        <v>0</v>
      </c>
      <c r="Q17" s="270">
        <v>3</v>
      </c>
      <c r="R17" s="270">
        <v>62</v>
      </c>
      <c r="S17" s="270">
        <v>0</v>
      </c>
      <c r="T17" s="270">
        <f>SUM(U17:V17)</f>
        <v>0</v>
      </c>
      <c r="U17" s="270">
        <v>0</v>
      </c>
      <c r="V17" s="270">
        <v>0</v>
      </c>
      <c r="W17" s="270">
        <v>116</v>
      </c>
      <c r="X17" s="270">
        <v>803</v>
      </c>
      <c r="Y17" s="270">
        <v>12</v>
      </c>
      <c r="Z17" s="270">
        <v>160</v>
      </c>
      <c r="AA17" s="270">
        <v>0</v>
      </c>
      <c r="AB17" s="271">
        <v>46.0382513661202</v>
      </c>
      <c r="AC17" s="274">
        <v>24.0437158469945</v>
      </c>
      <c r="AD17" s="257" t="s">
        <v>27</v>
      </c>
      <c r="AE17" s="258"/>
    </row>
    <row r="18" spans="1:31" s="259" customFormat="1" ht="15.75" customHeight="1">
      <c r="A18" s="254"/>
      <c r="B18" s="255" t="s">
        <v>28</v>
      </c>
      <c r="C18" s="266">
        <f t="shared" si="3"/>
        <v>1302</v>
      </c>
      <c r="D18" s="270">
        <f t="shared" si="4"/>
        <v>822</v>
      </c>
      <c r="E18" s="270">
        <v>819</v>
      </c>
      <c r="F18" s="270">
        <v>3</v>
      </c>
      <c r="G18" s="270">
        <v>0</v>
      </c>
      <c r="H18" s="270">
        <v>0</v>
      </c>
      <c r="I18" s="270">
        <v>0</v>
      </c>
      <c r="J18" s="270">
        <v>0</v>
      </c>
      <c r="K18" s="270">
        <v>92</v>
      </c>
      <c r="L18" s="270">
        <v>30</v>
      </c>
      <c r="M18" s="270">
        <v>0</v>
      </c>
      <c r="N18" s="270">
        <v>5</v>
      </c>
      <c r="O18" s="270">
        <v>201</v>
      </c>
      <c r="P18" s="270">
        <v>0</v>
      </c>
      <c r="Q18" s="270">
        <v>11</v>
      </c>
      <c r="R18" s="270">
        <v>141</v>
      </c>
      <c r="S18" s="270">
        <v>0</v>
      </c>
      <c r="T18" s="270">
        <f aca="true" t="shared" si="5" ref="T18:T33">SUM(U18:V18)</f>
        <v>0</v>
      </c>
      <c r="U18" s="270">
        <v>0</v>
      </c>
      <c r="V18" s="270">
        <v>0</v>
      </c>
      <c r="W18" s="270">
        <v>56</v>
      </c>
      <c r="X18" s="270">
        <v>930</v>
      </c>
      <c r="Y18" s="270">
        <v>3</v>
      </c>
      <c r="Z18" s="270">
        <v>221</v>
      </c>
      <c r="AA18" s="270">
        <v>1</v>
      </c>
      <c r="AB18" s="271">
        <v>63.1336405529954</v>
      </c>
      <c r="AC18" s="274">
        <v>15.4377880184332</v>
      </c>
      <c r="AD18" s="257" t="s">
        <v>28</v>
      </c>
      <c r="AE18" s="258"/>
    </row>
    <row r="19" spans="1:31" s="259" customFormat="1" ht="15.75" customHeight="1">
      <c r="A19" s="254"/>
      <c r="B19" s="255" t="s">
        <v>29</v>
      </c>
      <c r="C19" s="266">
        <f t="shared" si="3"/>
        <v>792</v>
      </c>
      <c r="D19" s="270">
        <f t="shared" si="4"/>
        <v>499</v>
      </c>
      <c r="E19" s="270">
        <v>479</v>
      </c>
      <c r="F19" s="270">
        <v>20</v>
      </c>
      <c r="G19" s="270">
        <v>0</v>
      </c>
      <c r="H19" s="270">
        <v>0</v>
      </c>
      <c r="I19" s="270">
        <v>0</v>
      </c>
      <c r="J19" s="270">
        <v>0</v>
      </c>
      <c r="K19" s="270">
        <v>96</v>
      </c>
      <c r="L19" s="270">
        <v>79</v>
      </c>
      <c r="M19" s="270">
        <v>46</v>
      </c>
      <c r="N19" s="270">
        <v>0</v>
      </c>
      <c r="O19" s="270">
        <v>50</v>
      </c>
      <c r="P19" s="270">
        <v>0</v>
      </c>
      <c r="Q19" s="270">
        <v>8</v>
      </c>
      <c r="R19" s="270">
        <v>14</v>
      </c>
      <c r="S19" s="270">
        <v>0</v>
      </c>
      <c r="T19" s="270">
        <f t="shared" si="5"/>
        <v>0</v>
      </c>
      <c r="U19" s="270">
        <v>0</v>
      </c>
      <c r="V19" s="270">
        <v>0</v>
      </c>
      <c r="W19" s="270">
        <v>8</v>
      </c>
      <c r="X19" s="270">
        <v>607</v>
      </c>
      <c r="Y19" s="270">
        <v>20</v>
      </c>
      <c r="Z19" s="270">
        <v>147</v>
      </c>
      <c r="AA19" s="270">
        <v>0</v>
      </c>
      <c r="AB19" s="271">
        <v>63.0050505050505</v>
      </c>
      <c r="AC19" s="274">
        <v>6.31313131313131</v>
      </c>
      <c r="AD19" s="257" t="s">
        <v>29</v>
      </c>
      <c r="AE19" s="258"/>
    </row>
    <row r="20" spans="1:31" s="259" customFormat="1" ht="15.75" customHeight="1">
      <c r="A20" s="254"/>
      <c r="B20" s="255" t="s">
        <v>30</v>
      </c>
      <c r="C20" s="266">
        <f t="shared" si="3"/>
        <v>695</v>
      </c>
      <c r="D20" s="270">
        <f t="shared" si="4"/>
        <v>492</v>
      </c>
      <c r="E20" s="270">
        <v>487</v>
      </c>
      <c r="F20" s="270">
        <v>5</v>
      </c>
      <c r="G20" s="270">
        <v>0</v>
      </c>
      <c r="H20" s="270">
        <v>0</v>
      </c>
      <c r="I20" s="270">
        <v>0</v>
      </c>
      <c r="J20" s="270">
        <v>0</v>
      </c>
      <c r="K20" s="270">
        <v>14</v>
      </c>
      <c r="L20" s="270">
        <v>70</v>
      </c>
      <c r="M20" s="270">
        <v>22</v>
      </c>
      <c r="N20" s="270">
        <v>6</v>
      </c>
      <c r="O20" s="270">
        <v>50</v>
      </c>
      <c r="P20" s="270">
        <v>0</v>
      </c>
      <c r="Q20" s="270">
        <v>0</v>
      </c>
      <c r="R20" s="270">
        <v>38</v>
      </c>
      <c r="S20" s="270">
        <v>3</v>
      </c>
      <c r="T20" s="270">
        <f t="shared" si="5"/>
        <v>0</v>
      </c>
      <c r="U20" s="270">
        <v>0</v>
      </c>
      <c r="V20" s="270">
        <v>0</v>
      </c>
      <c r="W20" s="270">
        <v>9</v>
      </c>
      <c r="X20" s="270">
        <v>546</v>
      </c>
      <c r="Y20" s="270">
        <v>5</v>
      </c>
      <c r="Z20" s="270">
        <v>43</v>
      </c>
      <c r="AA20" s="270">
        <v>0</v>
      </c>
      <c r="AB20" s="271">
        <v>70.7913669064748</v>
      </c>
      <c r="AC20" s="274">
        <v>7.19424460431655</v>
      </c>
      <c r="AD20" s="257" t="s">
        <v>30</v>
      </c>
      <c r="AE20" s="258"/>
    </row>
    <row r="21" spans="1:31" s="259" customFormat="1" ht="15.75" customHeight="1">
      <c r="A21" s="254"/>
      <c r="B21" s="255" t="s">
        <v>31</v>
      </c>
      <c r="C21" s="266">
        <f t="shared" si="3"/>
        <v>788</v>
      </c>
      <c r="D21" s="270">
        <f t="shared" si="4"/>
        <v>499</v>
      </c>
      <c r="E21" s="270">
        <v>494</v>
      </c>
      <c r="F21" s="270">
        <v>5</v>
      </c>
      <c r="G21" s="270">
        <v>0</v>
      </c>
      <c r="H21" s="270">
        <v>0</v>
      </c>
      <c r="I21" s="270">
        <v>0</v>
      </c>
      <c r="J21" s="270">
        <v>0</v>
      </c>
      <c r="K21" s="270">
        <v>91</v>
      </c>
      <c r="L21" s="270">
        <v>13</v>
      </c>
      <c r="M21" s="270">
        <v>61</v>
      </c>
      <c r="N21" s="270">
        <v>7</v>
      </c>
      <c r="O21" s="270">
        <v>100</v>
      </c>
      <c r="P21" s="270">
        <v>0</v>
      </c>
      <c r="Q21" s="270">
        <v>3</v>
      </c>
      <c r="R21" s="270">
        <v>14</v>
      </c>
      <c r="S21" s="270">
        <v>0</v>
      </c>
      <c r="T21" s="270">
        <f t="shared" si="5"/>
        <v>0</v>
      </c>
      <c r="U21" s="270">
        <v>0</v>
      </c>
      <c r="V21" s="270">
        <v>0</v>
      </c>
      <c r="W21" s="270">
        <v>18</v>
      </c>
      <c r="X21" s="270">
        <v>576</v>
      </c>
      <c r="Y21" s="270">
        <v>5</v>
      </c>
      <c r="Z21" s="270">
        <v>42</v>
      </c>
      <c r="AA21" s="270">
        <v>0</v>
      </c>
      <c r="AB21" s="271">
        <v>63.3248730964467</v>
      </c>
      <c r="AC21" s="274">
        <v>12.6903553299492</v>
      </c>
      <c r="AD21" s="257" t="s">
        <v>31</v>
      </c>
      <c r="AE21" s="258"/>
    </row>
    <row r="22" spans="1:31" s="259" customFormat="1" ht="15.75" customHeight="1">
      <c r="A22" s="254"/>
      <c r="B22" s="260" t="s">
        <v>32</v>
      </c>
      <c r="C22" s="266">
        <f t="shared" si="3"/>
        <v>717</v>
      </c>
      <c r="D22" s="270">
        <f t="shared" si="4"/>
        <v>243</v>
      </c>
      <c r="E22" s="270">
        <v>233</v>
      </c>
      <c r="F22" s="270">
        <v>4</v>
      </c>
      <c r="G22" s="270">
        <v>0</v>
      </c>
      <c r="H22" s="270">
        <v>0</v>
      </c>
      <c r="I22" s="270">
        <v>6</v>
      </c>
      <c r="J22" s="270">
        <v>0</v>
      </c>
      <c r="K22" s="270">
        <v>98</v>
      </c>
      <c r="L22" s="270">
        <v>4</v>
      </c>
      <c r="M22" s="270">
        <v>5</v>
      </c>
      <c r="N22" s="270">
        <v>28</v>
      </c>
      <c r="O22" s="270">
        <v>321</v>
      </c>
      <c r="P22" s="270">
        <v>0</v>
      </c>
      <c r="Q22" s="270">
        <v>5</v>
      </c>
      <c r="R22" s="270">
        <v>13</v>
      </c>
      <c r="S22" s="270">
        <v>0</v>
      </c>
      <c r="T22" s="270">
        <f t="shared" si="5"/>
        <v>0</v>
      </c>
      <c r="U22" s="270">
        <v>0</v>
      </c>
      <c r="V22" s="270">
        <v>0</v>
      </c>
      <c r="W22" s="270">
        <v>38</v>
      </c>
      <c r="X22" s="270">
        <v>239</v>
      </c>
      <c r="Y22" s="270">
        <v>5</v>
      </c>
      <c r="Z22" s="270">
        <v>36</v>
      </c>
      <c r="AA22" s="270">
        <v>3</v>
      </c>
      <c r="AB22" s="271">
        <v>33.8912133891213</v>
      </c>
      <c r="AC22" s="274">
        <v>44.7698744769875</v>
      </c>
      <c r="AD22" s="261" t="s">
        <v>32</v>
      </c>
      <c r="AE22" s="258"/>
    </row>
    <row r="23" spans="1:31" s="259" customFormat="1" ht="15.75" customHeight="1">
      <c r="A23" s="254"/>
      <c r="B23" s="260" t="s">
        <v>158</v>
      </c>
      <c r="C23" s="266">
        <f t="shared" si="3"/>
        <v>155</v>
      </c>
      <c r="D23" s="270">
        <f t="shared" si="4"/>
        <v>74</v>
      </c>
      <c r="E23" s="270">
        <v>73</v>
      </c>
      <c r="F23" s="270">
        <v>1</v>
      </c>
      <c r="G23" s="270">
        <v>0</v>
      </c>
      <c r="H23" s="270">
        <v>0</v>
      </c>
      <c r="I23" s="270">
        <v>0</v>
      </c>
      <c r="J23" s="270">
        <v>0</v>
      </c>
      <c r="K23" s="270">
        <v>31</v>
      </c>
      <c r="L23" s="270">
        <v>0</v>
      </c>
      <c r="M23" s="270">
        <v>0</v>
      </c>
      <c r="N23" s="270">
        <v>7</v>
      </c>
      <c r="O23" s="270">
        <v>40</v>
      </c>
      <c r="P23" s="270">
        <v>0</v>
      </c>
      <c r="Q23" s="270">
        <v>0</v>
      </c>
      <c r="R23" s="270">
        <v>3</v>
      </c>
      <c r="S23" s="270">
        <v>0</v>
      </c>
      <c r="T23" s="270">
        <f t="shared" si="5"/>
        <v>1</v>
      </c>
      <c r="U23" s="270">
        <v>1</v>
      </c>
      <c r="V23" s="270">
        <v>0</v>
      </c>
      <c r="W23" s="270">
        <v>7</v>
      </c>
      <c r="X23" s="270">
        <v>76</v>
      </c>
      <c r="Y23" s="270">
        <v>1</v>
      </c>
      <c r="Z23" s="270">
        <v>0</v>
      </c>
      <c r="AA23" s="270">
        <v>0</v>
      </c>
      <c r="AB23" s="271">
        <v>47.741935483871</v>
      </c>
      <c r="AC23" s="274">
        <v>26.4516129032258</v>
      </c>
      <c r="AD23" s="261" t="s">
        <v>158</v>
      </c>
      <c r="AE23" s="258"/>
    </row>
    <row r="24" spans="1:31" s="259" customFormat="1" ht="15.75" customHeight="1">
      <c r="A24" s="254"/>
      <c r="B24" s="260" t="s">
        <v>33</v>
      </c>
      <c r="C24" s="266">
        <f t="shared" si="3"/>
        <v>379</v>
      </c>
      <c r="D24" s="270">
        <f t="shared" si="4"/>
        <v>140</v>
      </c>
      <c r="E24" s="270">
        <v>130</v>
      </c>
      <c r="F24" s="270">
        <v>4</v>
      </c>
      <c r="G24" s="270">
        <v>1</v>
      </c>
      <c r="H24" s="270">
        <v>0</v>
      </c>
      <c r="I24" s="270">
        <v>5</v>
      </c>
      <c r="J24" s="270">
        <v>0</v>
      </c>
      <c r="K24" s="270">
        <v>71</v>
      </c>
      <c r="L24" s="270">
        <v>0</v>
      </c>
      <c r="M24" s="270">
        <v>4</v>
      </c>
      <c r="N24" s="270">
        <v>17</v>
      </c>
      <c r="O24" s="270">
        <v>130</v>
      </c>
      <c r="P24" s="270">
        <v>1</v>
      </c>
      <c r="Q24" s="270">
        <v>2</v>
      </c>
      <c r="R24" s="270">
        <v>14</v>
      </c>
      <c r="S24" s="270">
        <v>0</v>
      </c>
      <c r="T24" s="270">
        <f t="shared" si="5"/>
        <v>0</v>
      </c>
      <c r="U24" s="270">
        <v>0</v>
      </c>
      <c r="V24" s="270">
        <v>0</v>
      </c>
      <c r="W24" s="270">
        <v>39</v>
      </c>
      <c r="X24" s="270">
        <v>144</v>
      </c>
      <c r="Y24" s="270">
        <v>4</v>
      </c>
      <c r="Z24" s="270">
        <v>1</v>
      </c>
      <c r="AA24" s="270">
        <v>0</v>
      </c>
      <c r="AB24" s="271">
        <v>36.9393139841689</v>
      </c>
      <c r="AC24" s="274">
        <v>34.5646437994723</v>
      </c>
      <c r="AD24" s="261" t="s">
        <v>33</v>
      </c>
      <c r="AE24" s="258"/>
    </row>
    <row r="25" spans="1:31" s="259" customFormat="1" ht="15.75" customHeight="1">
      <c r="A25" s="254"/>
      <c r="B25" s="260" t="s">
        <v>34</v>
      </c>
      <c r="C25" s="266">
        <f t="shared" si="3"/>
        <v>322</v>
      </c>
      <c r="D25" s="270">
        <f t="shared" si="4"/>
        <v>131</v>
      </c>
      <c r="E25" s="270">
        <v>128</v>
      </c>
      <c r="F25" s="270">
        <v>0</v>
      </c>
      <c r="G25" s="270">
        <v>0</v>
      </c>
      <c r="H25" s="270">
        <v>0</v>
      </c>
      <c r="I25" s="270">
        <v>3</v>
      </c>
      <c r="J25" s="270">
        <v>0</v>
      </c>
      <c r="K25" s="270">
        <v>18</v>
      </c>
      <c r="L25" s="270">
        <v>0</v>
      </c>
      <c r="M25" s="270">
        <v>11</v>
      </c>
      <c r="N25" s="270">
        <v>6</v>
      </c>
      <c r="O25" s="270">
        <v>155</v>
      </c>
      <c r="P25" s="270">
        <v>0</v>
      </c>
      <c r="Q25" s="270">
        <v>0</v>
      </c>
      <c r="R25" s="270">
        <v>1</v>
      </c>
      <c r="S25" s="270">
        <v>0</v>
      </c>
      <c r="T25" s="270">
        <f t="shared" si="5"/>
        <v>0</v>
      </c>
      <c r="U25" s="270">
        <v>0</v>
      </c>
      <c r="V25" s="270">
        <v>0</v>
      </c>
      <c r="W25" s="270">
        <v>48</v>
      </c>
      <c r="X25" s="270">
        <v>128</v>
      </c>
      <c r="Y25" s="270">
        <v>0</v>
      </c>
      <c r="Z25" s="270">
        <v>0</v>
      </c>
      <c r="AA25" s="270">
        <v>0</v>
      </c>
      <c r="AB25" s="271">
        <v>40.6832298136646</v>
      </c>
      <c r="AC25" s="274">
        <v>48.1366459627329</v>
      </c>
      <c r="AD25" s="261" t="s">
        <v>34</v>
      </c>
      <c r="AE25" s="258"/>
    </row>
    <row r="26" spans="1:31" s="259" customFormat="1" ht="15.75" customHeight="1">
      <c r="A26" s="254"/>
      <c r="B26" s="260" t="s">
        <v>35</v>
      </c>
      <c r="C26" s="266">
        <f t="shared" si="3"/>
        <v>234</v>
      </c>
      <c r="D26" s="270">
        <f t="shared" si="4"/>
        <v>94</v>
      </c>
      <c r="E26" s="270">
        <v>93</v>
      </c>
      <c r="F26" s="270">
        <v>1</v>
      </c>
      <c r="G26" s="270">
        <v>0</v>
      </c>
      <c r="H26" s="270">
        <v>0</v>
      </c>
      <c r="I26" s="270">
        <v>0</v>
      </c>
      <c r="J26" s="270">
        <v>0</v>
      </c>
      <c r="K26" s="270">
        <v>21</v>
      </c>
      <c r="L26" s="270">
        <v>19</v>
      </c>
      <c r="M26" s="270">
        <v>1</v>
      </c>
      <c r="N26" s="270">
        <v>4</v>
      </c>
      <c r="O26" s="270">
        <v>87</v>
      </c>
      <c r="P26" s="270">
        <v>0</v>
      </c>
      <c r="Q26" s="270">
        <v>1</v>
      </c>
      <c r="R26" s="270">
        <v>7</v>
      </c>
      <c r="S26" s="270">
        <v>0</v>
      </c>
      <c r="T26" s="270">
        <f t="shared" si="5"/>
        <v>0</v>
      </c>
      <c r="U26" s="270">
        <v>0</v>
      </c>
      <c r="V26" s="270">
        <v>0</v>
      </c>
      <c r="W26" s="270">
        <v>17</v>
      </c>
      <c r="X26" s="270">
        <v>93</v>
      </c>
      <c r="Y26" s="270">
        <v>1</v>
      </c>
      <c r="Z26" s="270">
        <v>4</v>
      </c>
      <c r="AA26" s="270">
        <v>0</v>
      </c>
      <c r="AB26" s="275">
        <v>40.1709401709402</v>
      </c>
      <c r="AC26" s="274">
        <v>37.1794871794872</v>
      </c>
      <c r="AD26" s="261" t="s">
        <v>35</v>
      </c>
      <c r="AE26" s="258"/>
    </row>
    <row r="27" spans="1:31" s="259" customFormat="1" ht="15.75" customHeight="1">
      <c r="A27" s="254"/>
      <c r="B27" s="260" t="s">
        <v>36</v>
      </c>
      <c r="C27" s="266">
        <f t="shared" si="3"/>
        <v>82</v>
      </c>
      <c r="D27" s="270">
        <f t="shared" si="4"/>
        <v>53</v>
      </c>
      <c r="E27" s="270">
        <v>52</v>
      </c>
      <c r="F27" s="270">
        <v>1</v>
      </c>
      <c r="G27" s="270">
        <v>0</v>
      </c>
      <c r="H27" s="270">
        <v>0</v>
      </c>
      <c r="I27" s="270">
        <v>0</v>
      </c>
      <c r="J27" s="270">
        <v>0</v>
      </c>
      <c r="K27" s="270">
        <v>11</v>
      </c>
      <c r="L27" s="270">
        <v>1</v>
      </c>
      <c r="M27" s="270">
        <v>1</v>
      </c>
      <c r="N27" s="270">
        <v>0</v>
      </c>
      <c r="O27" s="270">
        <v>13</v>
      </c>
      <c r="P27" s="270">
        <v>0</v>
      </c>
      <c r="Q27" s="270">
        <v>0</v>
      </c>
      <c r="R27" s="270">
        <v>3</v>
      </c>
      <c r="S27" s="270">
        <v>0</v>
      </c>
      <c r="T27" s="270">
        <f t="shared" si="5"/>
        <v>0</v>
      </c>
      <c r="U27" s="270">
        <v>0</v>
      </c>
      <c r="V27" s="270">
        <v>0</v>
      </c>
      <c r="W27" s="270">
        <v>0</v>
      </c>
      <c r="X27" s="270">
        <v>52</v>
      </c>
      <c r="Y27" s="270">
        <v>1</v>
      </c>
      <c r="Z27" s="270">
        <v>5</v>
      </c>
      <c r="AA27" s="270">
        <v>0</v>
      </c>
      <c r="AB27" s="271">
        <v>64.6341463414634</v>
      </c>
      <c r="AC27" s="274">
        <v>15.8536585365854</v>
      </c>
      <c r="AD27" s="261" t="s">
        <v>36</v>
      </c>
      <c r="AE27" s="258"/>
    </row>
    <row r="28" spans="1:31" s="259" customFormat="1" ht="15.75" customHeight="1">
      <c r="A28" s="254"/>
      <c r="B28" s="260" t="s">
        <v>37</v>
      </c>
      <c r="C28" s="266">
        <f t="shared" si="3"/>
        <v>162</v>
      </c>
      <c r="D28" s="270">
        <f t="shared" si="4"/>
        <v>111</v>
      </c>
      <c r="E28" s="270">
        <v>110</v>
      </c>
      <c r="F28" s="270">
        <v>1</v>
      </c>
      <c r="G28" s="270">
        <v>0</v>
      </c>
      <c r="H28" s="270">
        <v>0</v>
      </c>
      <c r="I28" s="270">
        <v>0</v>
      </c>
      <c r="J28" s="270">
        <v>0</v>
      </c>
      <c r="K28" s="270">
        <v>8</v>
      </c>
      <c r="L28" s="270">
        <v>18</v>
      </c>
      <c r="M28" s="270">
        <v>0</v>
      </c>
      <c r="N28" s="270">
        <v>0</v>
      </c>
      <c r="O28" s="270">
        <v>21</v>
      </c>
      <c r="P28" s="270">
        <v>0</v>
      </c>
      <c r="Q28" s="270">
        <v>0</v>
      </c>
      <c r="R28" s="270">
        <v>4</v>
      </c>
      <c r="S28" s="270">
        <v>0</v>
      </c>
      <c r="T28" s="270">
        <f t="shared" si="5"/>
        <v>0</v>
      </c>
      <c r="U28" s="270">
        <v>0</v>
      </c>
      <c r="V28" s="270">
        <v>0</v>
      </c>
      <c r="W28" s="270">
        <v>2</v>
      </c>
      <c r="X28" s="270">
        <v>128</v>
      </c>
      <c r="Y28" s="270">
        <v>1</v>
      </c>
      <c r="Z28" s="270">
        <v>13</v>
      </c>
      <c r="AA28" s="270">
        <v>0</v>
      </c>
      <c r="AB28" s="271">
        <v>68.5185185185185</v>
      </c>
      <c r="AC28" s="274">
        <v>12.962962962963</v>
      </c>
      <c r="AD28" s="261" t="s">
        <v>37</v>
      </c>
      <c r="AE28" s="258"/>
    </row>
    <row r="29" spans="1:31" s="259" customFormat="1" ht="15.75" customHeight="1">
      <c r="A29" s="254"/>
      <c r="B29" s="260" t="s">
        <v>38</v>
      </c>
      <c r="C29" s="266">
        <f t="shared" si="3"/>
        <v>108</v>
      </c>
      <c r="D29" s="270">
        <f t="shared" si="4"/>
        <v>52</v>
      </c>
      <c r="E29" s="270">
        <v>51</v>
      </c>
      <c r="F29" s="270">
        <v>1</v>
      </c>
      <c r="G29" s="270">
        <v>0</v>
      </c>
      <c r="H29" s="270">
        <v>0</v>
      </c>
      <c r="I29" s="270">
        <v>0</v>
      </c>
      <c r="J29" s="270">
        <v>0</v>
      </c>
      <c r="K29" s="270">
        <v>12</v>
      </c>
      <c r="L29" s="270">
        <v>0</v>
      </c>
      <c r="M29" s="270">
        <v>0</v>
      </c>
      <c r="N29" s="270">
        <v>2</v>
      </c>
      <c r="O29" s="270">
        <v>37</v>
      </c>
      <c r="P29" s="270">
        <v>1</v>
      </c>
      <c r="Q29" s="270">
        <v>0</v>
      </c>
      <c r="R29" s="270">
        <v>4</v>
      </c>
      <c r="S29" s="270">
        <v>0</v>
      </c>
      <c r="T29" s="270">
        <f t="shared" si="5"/>
        <v>0</v>
      </c>
      <c r="U29" s="270">
        <v>0</v>
      </c>
      <c r="V29" s="270">
        <v>0</v>
      </c>
      <c r="W29" s="270">
        <v>7</v>
      </c>
      <c r="X29" s="270">
        <v>66</v>
      </c>
      <c r="Y29" s="270">
        <v>1</v>
      </c>
      <c r="Z29" s="270">
        <v>0</v>
      </c>
      <c r="AA29" s="270">
        <v>0</v>
      </c>
      <c r="AB29" s="271">
        <v>48.1481481481482</v>
      </c>
      <c r="AC29" s="274">
        <v>35.1851851851852</v>
      </c>
      <c r="AD29" s="261" t="s">
        <v>38</v>
      </c>
      <c r="AE29" s="258"/>
    </row>
    <row r="30" spans="1:31" s="259" customFormat="1" ht="15.75" customHeight="1">
      <c r="A30" s="254"/>
      <c r="B30" s="260" t="s">
        <v>73</v>
      </c>
      <c r="C30" s="266">
        <f t="shared" si="3"/>
        <v>277</v>
      </c>
      <c r="D30" s="270">
        <f t="shared" si="4"/>
        <v>98</v>
      </c>
      <c r="E30" s="270">
        <v>93</v>
      </c>
      <c r="F30" s="270">
        <v>5</v>
      </c>
      <c r="G30" s="270">
        <v>0</v>
      </c>
      <c r="H30" s="270">
        <v>0</v>
      </c>
      <c r="I30" s="270">
        <v>0</v>
      </c>
      <c r="J30" s="270">
        <v>0</v>
      </c>
      <c r="K30" s="270">
        <v>26</v>
      </c>
      <c r="L30" s="270">
        <v>0</v>
      </c>
      <c r="M30" s="270">
        <v>7</v>
      </c>
      <c r="N30" s="270">
        <v>15</v>
      </c>
      <c r="O30" s="270">
        <v>124</v>
      </c>
      <c r="P30" s="270">
        <v>0</v>
      </c>
      <c r="Q30" s="270">
        <v>1</v>
      </c>
      <c r="R30" s="270">
        <v>4</v>
      </c>
      <c r="S30" s="270">
        <v>2</v>
      </c>
      <c r="T30" s="270">
        <f t="shared" si="5"/>
        <v>0</v>
      </c>
      <c r="U30" s="270">
        <v>0</v>
      </c>
      <c r="V30" s="270">
        <v>0</v>
      </c>
      <c r="W30" s="270">
        <v>21</v>
      </c>
      <c r="X30" s="270">
        <v>99</v>
      </c>
      <c r="Y30" s="270">
        <v>5</v>
      </c>
      <c r="Z30" s="270">
        <v>20</v>
      </c>
      <c r="AA30" s="270">
        <v>0</v>
      </c>
      <c r="AB30" s="271">
        <v>35.3790613718412</v>
      </c>
      <c r="AC30" s="274">
        <v>44.7653429602888</v>
      </c>
      <c r="AD30" s="261" t="s">
        <v>74</v>
      </c>
      <c r="AE30" s="258"/>
    </row>
    <row r="31" spans="1:31" s="259" customFormat="1" ht="15.75" customHeight="1">
      <c r="A31" s="254"/>
      <c r="B31" s="260" t="s">
        <v>75</v>
      </c>
      <c r="C31" s="266">
        <f t="shared" si="3"/>
        <v>243</v>
      </c>
      <c r="D31" s="270">
        <f t="shared" si="4"/>
        <v>81</v>
      </c>
      <c r="E31" s="270">
        <v>77</v>
      </c>
      <c r="F31" s="270">
        <v>4</v>
      </c>
      <c r="G31" s="270">
        <v>0</v>
      </c>
      <c r="H31" s="270">
        <v>0</v>
      </c>
      <c r="I31" s="270">
        <v>0</v>
      </c>
      <c r="J31" s="270">
        <v>0</v>
      </c>
      <c r="K31" s="270">
        <v>42</v>
      </c>
      <c r="L31" s="270">
        <v>1</v>
      </c>
      <c r="M31" s="270">
        <v>16</v>
      </c>
      <c r="N31" s="270">
        <v>14</v>
      </c>
      <c r="O31" s="270">
        <v>85</v>
      </c>
      <c r="P31" s="270">
        <v>0</v>
      </c>
      <c r="Q31" s="270">
        <v>0</v>
      </c>
      <c r="R31" s="270">
        <v>4</v>
      </c>
      <c r="S31" s="270">
        <v>0</v>
      </c>
      <c r="T31" s="270">
        <f t="shared" si="5"/>
        <v>3</v>
      </c>
      <c r="U31" s="270">
        <v>3</v>
      </c>
      <c r="V31" s="270">
        <v>0</v>
      </c>
      <c r="W31" s="270">
        <v>9</v>
      </c>
      <c r="X31" s="270">
        <v>77</v>
      </c>
      <c r="Y31" s="270">
        <v>4</v>
      </c>
      <c r="Z31" s="270">
        <v>4</v>
      </c>
      <c r="AA31" s="270">
        <v>0</v>
      </c>
      <c r="AB31" s="271">
        <v>33.3333333333333</v>
      </c>
      <c r="AC31" s="274">
        <v>36.2139917695473</v>
      </c>
      <c r="AD31" s="261" t="s">
        <v>76</v>
      </c>
      <c r="AE31" s="258"/>
    </row>
    <row r="32" spans="1:31" s="259" customFormat="1" ht="15.75" customHeight="1">
      <c r="A32" s="254"/>
      <c r="B32" s="260" t="s">
        <v>77</v>
      </c>
      <c r="C32" s="266">
        <f t="shared" si="3"/>
        <v>109</v>
      </c>
      <c r="D32" s="270">
        <f t="shared" si="4"/>
        <v>48</v>
      </c>
      <c r="E32" s="270">
        <v>48</v>
      </c>
      <c r="F32" s="270">
        <v>0</v>
      </c>
      <c r="G32" s="270">
        <v>0</v>
      </c>
      <c r="H32" s="270">
        <v>0</v>
      </c>
      <c r="I32" s="270">
        <v>0</v>
      </c>
      <c r="J32" s="270">
        <v>0</v>
      </c>
      <c r="K32" s="270">
        <v>17</v>
      </c>
      <c r="L32" s="270">
        <v>0</v>
      </c>
      <c r="M32" s="270">
        <v>7</v>
      </c>
      <c r="N32" s="270">
        <v>2</v>
      </c>
      <c r="O32" s="270">
        <v>24</v>
      </c>
      <c r="P32" s="270">
        <v>0</v>
      </c>
      <c r="Q32" s="270">
        <v>8</v>
      </c>
      <c r="R32" s="270">
        <v>3</v>
      </c>
      <c r="S32" s="270">
        <v>0</v>
      </c>
      <c r="T32" s="270">
        <f t="shared" si="5"/>
        <v>0</v>
      </c>
      <c r="U32" s="270">
        <v>0</v>
      </c>
      <c r="V32" s="270">
        <v>0</v>
      </c>
      <c r="W32" s="270">
        <v>1</v>
      </c>
      <c r="X32" s="270">
        <v>50</v>
      </c>
      <c r="Y32" s="270">
        <v>0</v>
      </c>
      <c r="Z32" s="270">
        <v>3</v>
      </c>
      <c r="AA32" s="270">
        <v>0</v>
      </c>
      <c r="AB32" s="271">
        <v>44.0366972477064</v>
      </c>
      <c r="AC32" s="274">
        <v>22.0183486238532</v>
      </c>
      <c r="AD32" s="261" t="s">
        <v>78</v>
      </c>
      <c r="AE32" s="258"/>
    </row>
    <row r="33" spans="1:31" s="259" customFormat="1" ht="15.75" customHeight="1">
      <c r="A33" s="254"/>
      <c r="B33" s="260" t="s">
        <v>195</v>
      </c>
      <c r="C33" s="266">
        <f t="shared" si="3"/>
        <v>750</v>
      </c>
      <c r="D33" s="270">
        <f t="shared" si="4"/>
        <v>303</v>
      </c>
      <c r="E33" s="270">
        <v>301</v>
      </c>
      <c r="F33" s="270">
        <v>1</v>
      </c>
      <c r="G33" s="270">
        <v>0</v>
      </c>
      <c r="H33" s="270">
        <v>0</v>
      </c>
      <c r="I33" s="270">
        <v>1</v>
      </c>
      <c r="J33" s="270">
        <v>0</v>
      </c>
      <c r="K33" s="270">
        <v>68</v>
      </c>
      <c r="L33" s="270">
        <v>15</v>
      </c>
      <c r="M33" s="270">
        <v>24</v>
      </c>
      <c r="N33" s="270">
        <v>13</v>
      </c>
      <c r="O33" s="270">
        <v>306</v>
      </c>
      <c r="P33" s="270">
        <v>2</v>
      </c>
      <c r="Q33" s="270">
        <v>3</v>
      </c>
      <c r="R33" s="270">
        <v>16</v>
      </c>
      <c r="S33" s="270">
        <v>0</v>
      </c>
      <c r="T33" s="270">
        <f t="shared" si="5"/>
        <v>2</v>
      </c>
      <c r="U33" s="270">
        <v>2</v>
      </c>
      <c r="V33" s="270">
        <v>0</v>
      </c>
      <c r="W33" s="270">
        <v>56</v>
      </c>
      <c r="X33" s="270">
        <v>318</v>
      </c>
      <c r="Y33" s="270">
        <v>1</v>
      </c>
      <c r="Z33" s="270">
        <v>45</v>
      </c>
      <c r="AA33" s="270">
        <v>2</v>
      </c>
      <c r="AB33" s="271">
        <v>40.4</v>
      </c>
      <c r="AC33" s="274">
        <v>41.3333333333333</v>
      </c>
      <c r="AD33" s="261" t="s">
        <v>195</v>
      </c>
      <c r="AE33" s="258"/>
    </row>
    <row r="34" spans="1:31" s="250" customFormat="1" ht="15.75" customHeight="1">
      <c r="A34" s="321" t="s">
        <v>201</v>
      </c>
      <c r="B34" s="321"/>
      <c r="C34" s="266">
        <f>SUM(C35:C36)</f>
        <v>41</v>
      </c>
      <c r="D34" s="273">
        <f aca="true" t="shared" si="6" ref="D34:AA34">SUM(D35:D36)</f>
        <v>7</v>
      </c>
      <c r="E34" s="267">
        <f t="shared" si="6"/>
        <v>6</v>
      </c>
      <c r="F34" s="267">
        <f t="shared" si="6"/>
        <v>1</v>
      </c>
      <c r="G34" s="267">
        <f t="shared" si="6"/>
        <v>0</v>
      </c>
      <c r="H34" s="267">
        <f t="shared" si="6"/>
        <v>0</v>
      </c>
      <c r="I34" s="267">
        <f t="shared" si="6"/>
        <v>0</v>
      </c>
      <c r="J34" s="267">
        <f t="shared" si="6"/>
        <v>0</v>
      </c>
      <c r="K34" s="267">
        <f t="shared" si="6"/>
        <v>10</v>
      </c>
      <c r="L34" s="267">
        <f t="shared" si="6"/>
        <v>2</v>
      </c>
      <c r="M34" s="267">
        <f t="shared" si="6"/>
        <v>0</v>
      </c>
      <c r="N34" s="267">
        <f t="shared" si="6"/>
        <v>0</v>
      </c>
      <c r="O34" s="267">
        <f t="shared" si="6"/>
        <v>21</v>
      </c>
      <c r="P34" s="267">
        <f t="shared" si="6"/>
        <v>1</v>
      </c>
      <c r="Q34" s="267">
        <f t="shared" si="6"/>
        <v>0</v>
      </c>
      <c r="R34" s="267">
        <f t="shared" si="6"/>
        <v>0</v>
      </c>
      <c r="S34" s="267">
        <f t="shared" si="6"/>
        <v>0</v>
      </c>
      <c r="T34" s="273">
        <f t="shared" si="6"/>
        <v>0</v>
      </c>
      <c r="U34" s="267">
        <f t="shared" si="6"/>
        <v>0</v>
      </c>
      <c r="V34" s="267">
        <f t="shared" si="6"/>
        <v>0</v>
      </c>
      <c r="W34" s="267">
        <f t="shared" si="6"/>
        <v>2</v>
      </c>
      <c r="X34" s="267">
        <f t="shared" si="6"/>
        <v>6</v>
      </c>
      <c r="Y34" s="267">
        <f t="shared" si="6"/>
        <v>1</v>
      </c>
      <c r="Z34" s="267">
        <f t="shared" si="6"/>
        <v>0</v>
      </c>
      <c r="AA34" s="267">
        <f t="shared" si="6"/>
        <v>0</v>
      </c>
      <c r="AB34" s="268">
        <f>D34/C34*100</f>
        <v>17.073170731707318</v>
      </c>
      <c r="AC34" s="268">
        <f>(O34+P34+T34)/C34*100</f>
        <v>53.65853658536586</v>
      </c>
      <c r="AD34" s="316" t="s">
        <v>201</v>
      </c>
      <c r="AE34" s="317"/>
    </row>
    <row r="35" spans="1:31" s="259" customFormat="1" ht="15.75" customHeight="1">
      <c r="A35" s="254"/>
      <c r="B35" s="260" t="s">
        <v>39</v>
      </c>
      <c r="C35" s="266">
        <f>D35+K35+L35+M35+N35+O35+P35+Q35+R35+S35</f>
        <v>28</v>
      </c>
      <c r="D35" s="270">
        <f>SUM(E35:J35)</f>
        <v>6</v>
      </c>
      <c r="E35" s="270">
        <v>5</v>
      </c>
      <c r="F35" s="270">
        <v>1</v>
      </c>
      <c r="G35" s="270">
        <v>0</v>
      </c>
      <c r="H35" s="270">
        <v>0</v>
      </c>
      <c r="I35" s="270">
        <v>0</v>
      </c>
      <c r="J35" s="270">
        <v>0</v>
      </c>
      <c r="K35" s="270">
        <v>10</v>
      </c>
      <c r="L35" s="270">
        <v>0</v>
      </c>
      <c r="M35" s="270">
        <v>0</v>
      </c>
      <c r="N35" s="270">
        <v>0</v>
      </c>
      <c r="O35" s="270">
        <v>11</v>
      </c>
      <c r="P35" s="270">
        <v>1</v>
      </c>
      <c r="Q35" s="270">
        <v>0</v>
      </c>
      <c r="R35" s="270">
        <v>0</v>
      </c>
      <c r="S35" s="270">
        <v>0</v>
      </c>
      <c r="T35" s="270">
        <f>SUM(U35:V35)</f>
        <v>0</v>
      </c>
      <c r="U35" s="270">
        <v>0</v>
      </c>
      <c r="V35" s="270">
        <v>0</v>
      </c>
      <c r="W35" s="270">
        <v>1</v>
      </c>
      <c r="X35" s="270">
        <v>5</v>
      </c>
      <c r="Y35" s="270">
        <v>1</v>
      </c>
      <c r="Z35" s="270">
        <v>0</v>
      </c>
      <c r="AA35" s="270">
        <v>0</v>
      </c>
      <c r="AB35" s="271">
        <v>21.4285714285714</v>
      </c>
      <c r="AC35" s="274">
        <v>42.8571428571429</v>
      </c>
      <c r="AD35" s="261" t="s">
        <v>39</v>
      </c>
      <c r="AE35" s="258"/>
    </row>
    <row r="36" spans="1:31" s="259" customFormat="1" ht="15.75" customHeight="1">
      <c r="A36" s="254"/>
      <c r="B36" s="260" t="s">
        <v>40</v>
      </c>
      <c r="C36" s="266">
        <f>D36+K36+L36+M36+N36+O36+P36+Q36+R36+S36</f>
        <v>13</v>
      </c>
      <c r="D36" s="270">
        <f>SUM(E36:J36)</f>
        <v>1</v>
      </c>
      <c r="E36" s="270">
        <v>1</v>
      </c>
      <c r="F36" s="270">
        <v>0</v>
      </c>
      <c r="G36" s="270">
        <v>0</v>
      </c>
      <c r="H36" s="270">
        <v>0</v>
      </c>
      <c r="I36" s="270">
        <v>0</v>
      </c>
      <c r="J36" s="270">
        <v>0</v>
      </c>
      <c r="K36" s="270">
        <v>0</v>
      </c>
      <c r="L36" s="270">
        <v>2</v>
      </c>
      <c r="M36" s="270">
        <v>0</v>
      </c>
      <c r="N36" s="270">
        <v>0</v>
      </c>
      <c r="O36" s="270">
        <v>10</v>
      </c>
      <c r="P36" s="270">
        <v>0</v>
      </c>
      <c r="Q36" s="270">
        <v>0</v>
      </c>
      <c r="R36" s="270">
        <v>0</v>
      </c>
      <c r="S36" s="270">
        <v>0</v>
      </c>
      <c r="T36" s="270">
        <f>SUM(U36:V36)</f>
        <v>0</v>
      </c>
      <c r="U36" s="270">
        <v>0</v>
      </c>
      <c r="V36" s="270">
        <v>0</v>
      </c>
      <c r="W36" s="270">
        <v>1</v>
      </c>
      <c r="X36" s="270">
        <v>1</v>
      </c>
      <c r="Y36" s="270">
        <v>0</v>
      </c>
      <c r="Z36" s="270">
        <v>0</v>
      </c>
      <c r="AA36" s="270">
        <v>0</v>
      </c>
      <c r="AB36" s="271">
        <v>7.69230769230769</v>
      </c>
      <c r="AC36" s="274">
        <v>76.9230769230769</v>
      </c>
      <c r="AD36" s="261" t="s">
        <v>40</v>
      </c>
      <c r="AE36" s="258"/>
    </row>
    <row r="37" spans="1:31" s="250" customFormat="1" ht="15.75" customHeight="1">
      <c r="A37" s="320" t="s">
        <v>202</v>
      </c>
      <c r="B37" s="320"/>
      <c r="C37" s="266">
        <f>SUM(C38:C41)</f>
        <v>278</v>
      </c>
      <c r="D37" s="273">
        <f aca="true" t="shared" si="7" ref="D37:AA37">SUM(D38:D41)</f>
        <v>52</v>
      </c>
      <c r="E37" s="267">
        <f t="shared" si="7"/>
        <v>51</v>
      </c>
      <c r="F37" s="267">
        <f t="shared" si="7"/>
        <v>1</v>
      </c>
      <c r="G37" s="267">
        <f t="shared" si="7"/>
        <v>0</v>
      </c>
      <c r="H37" s="267">
        <f t="shared" si="7"/>
        <v>0</v>
      </c>
      <c r="I37" s="267">
        <f t="shared" si="7"/>
        <v>0</v>
      </c>
      <c r="J37" s="267">
        <f t="shared" si="7"/>
        <v>0</v>
      </c>
      <c r="K37" s="267">
        <f t="shared" si="7"/>
        <v>52</v>
      </c>
      <c r="L37" s="267">
        <f t="shared" si="7"/>
        <v>0</v>
      </c>
      <c r="M37" s="267">
        <f t="shared" si="7"/>
        <v>4</v>
      </c>
      <c r="N37" s="267">
        <f t="shared" si="7"/>
        <v>6</v>
      </c>
      <c r="O37" s="267">
        <f t="shared" si="7"/>
        <v>153</v>
      </c>
      <c r="P37" s="267">
        <f t="shared" si="7"/>
        <v>0</v>
      </c>
      <c r="Q37" s="267">
        <f t="shared" si="7"/>
        <v>5</v>
      </c>
      <c r="R37" s="267">
        <f t="shared" si="7"/>
        <v>6</v>
      </c>
      <c r="S37" s="267">
        <f t="shared" si="7"/>
        <v>0</v>
      </c>
      <c r="T37" s="273">
        <f t="shared" si="7"/>
        <v>0</v>
      </c>
      <c r="U37" s="267">
        <f t="shared" si="7"/>
        <v>0</v>
      </c>
      <c r="V37" s="267">
        <f t="shared" si="7"/>
        <v>0</v>
      </c>
      <c r="W37" s="267">
        <f t="shared" si="7"/>
        <v>29</v>
      </c>
      <c r="X37" s="267">
        <f t="shared" si="7"/>
        <v>52</v>
      </c>
      <c r="Y37" s="267">
        <f t="shared" si="7"/>
        <v>1</v>
      </c>
      <c r="Z37" s="267">
        <f t="shared" si="7"/>
        <v>1</v>
      </c>
      <c r="AA37" s="267">
        <f t="shared" si="7"/>
        <v>0</v>
      </c>
      <c r="AB37" s="268">
        <f>D37/C37*100</f>
        <v>18.705035971223023</v>
      </c>
      <c r="AC37" s="268">
        <f>(O37+P37+T37)/C37*100</f>
        <v>55.03597122302158</v>
      </c>
      <c r="AD37" s="316" t="s">
        <v>202</v>
      </c>
      <c r="AE37" s="317"/>
    </row>
    <row r="38" spans="1:31" s="259" customFormat="1" ht="15.75" customHeight="1">
      <c r="A38" s="254"/>
      <c r="B38" s="260" t="s">
        <v>79</v>
      </c>
      <c r="C38" s="266">
        <f>D38+K38+L38+M38+N38+O38+P38+Q38+R38+S38</f>
        <v>136</v>
      </c>
      <c r="D38" s="270">
        <f>SUM(E38:J38)</f>
        <v>14</v>
      </c>
      <c r="E38" s="270">
        <v>13</v>
      </c>
      <c r="F38" s="270">
        <v>1</v>
      </c>
      <c r="G38" s="270">
        <v>0</v>
      </c>
      <c r="H38" s="270">
        <v>0</v>
      </c>
      <c r="I38" s="270">
        <v>0</v>
      </c>
      <c r="J38" s="270">
        <v>0</v>
      </c>
      <c r="K38" s="270">
        <v>23</v>
      </c>
      <c r="L38" s="270">
        <v>0</v>
      </c>
      <c r="M38" s="270">
        <v>0</v>
      </c>
      <c r="N38" s="270">
        <v>4</v>
      </c>
      <c r="O38" s="270">
        <v>93</v>
      </c>
      <c r="P38" s="270">
        <v>0</v>
      </c>
      <c r="Q38" s="270">
        <v>2</v>
      </c>
      <c r="R38" s="270">
        <v>0</v>
      </c>
      <c r="S38" s="270">
        <v>0</v>
      </c>
      <c r="T38" s="270">
        <f>SUM(U38:V38)</f>
        <v>0</v>
      </c>
      <c r="U38" s="270">
        <v>0</v>
      </c>
      <c r="V38" s="270">
        <v>0</v>
      </c>
      <c r="W38" s="270">
        <v>14</v>
      </c>
      <c r="X38" s="270">
        <v>13</v>
      </c>
      <c r="Y38" s="270">
        <v>1</v>
      </c>
      <c r="Z38" s="270">
        <v>0</v>
      </c>
      <c r="AA38" s="270">
        <v>0</v>
      </c>
      <c r="AB38" s="271">
        <v>10.2941176470588</v>
      </c>
      <c r="AC38" s="274">
        <v>68.3823529411765</v>
      </c>
      <c r="AD38" s="261" t="s">
        <v>57</v>
      </c>
      <c r="AE38" s="258"/>
    </row>
    <row r="39" spans="1:31" s="259" customFormat="1" ht="15.75" customHeight="1">
      <c r="A39" s="254"/>
      <c r="B39" s="260" t="s">
        <v>41</v>
      </c>
      <c r="C39" s="266">
        <f>D39+K39+L39+M39+N39+O39+P39+Q39+R39+S39</f>
        <v>54</v>
      </c>
      <c r="D39" s="270">
        <f>SUM(E39:J39)</f>
        <v>8</v>
      </c>
      <c r="E39" s="270">
        <v>8</v>
      </c>
      <c r="F39" s="270">
        <v>0</v>
      </c>
      <c r="G39" s="270">
        <v>0</v>
      </c>
      <c r="H39" s="270">
        <v>0</v>
      </c>
      <c r="I39" s="270">
        <v>0</v>
      </c>
      <c r="J39" s="270">
        <v>0</v>
      </c>
      <c r="K39" s="270">
        <v>9</v>
      </c>
      <c r="L39" s="270">
        <v>0</v>
      </c>
      <c r="M39" s="270">
        <v>0</v>
      </c>
      <c r="N39" s="270">
        <v>2</v>
      </c>
      <c r="O39" s="270">
        <v>31</v>
      </c>
      <c r="P39" s="270">
        <v>0</v>
      </c>
      <c r="Q39" s="270">
        <v>3</v>
      </c>
      <c r="R39" s="270">
        <v>1</v>
      </c>
      <c r="S39" s="270">
        <v>0</v>
      </c>
      <c r="T39" s="270">
        <f>SUM(U39:V39)</f>
        <v>0</v>
      </c>
      <c r="U39" s="270">
        <v>0</v>
      </c>
      <c r="V39" s="270">
        <v>0</v>
      </c>
      <c r="W39" s="270">
        <v>6</v>
      </c>
      <c r="X39" s="270">
        <v>9</v>
      </c>
      <c r="Y39" s="270">
        <v>0</v>
      </c>
      <c r="Z39" s="270">
        <v>0</v>
      </c>
      <c r="AA39" s="270">
        <v>0</v>
      </c>
      <c r="AB39" s="271">
        <v>14.8148148148148</v>
      </c>
      <c r="AC39" s="274">
        <v>57.4074074074074</v>
      </c>
      <c r="AD39" s="261" t="s">
        <v>58</v>
      </c>
      <c r="AE39" s="258"/>
    </row>
    <row r="40" spans="1:31" s="259" customFormat="1" ht="15.75" customHeight="1">
      <c r="A40" s="254"/>
      <c r="B40" s="260" t="s">
        <v>42</v>
      </c>
      <c r="C40" s="266">
        <f>D40+K40+L40+M40+N40+O40+P40+Q40+R40+S40</f>
        <v>73</v>
      </c>
      <c r="D40" s="270">
        <f>SUM(E40:J40)</f>
        <v>30</v>
      </c>
      <c r="E40" s="270">
        <v>30</v>
      </c>
      <c r="F40" s="270">
        <v>0</v>
      </c>
      <c r="G40" s="270">
        <v>0</v>
      </c>
      <c r="H40" s="270">
        <v>0</v>
      </c>
      <c r="I40" s="270">
        <v>0</v>
      </c>
      <c r="J40" s="270">
        <v>0</v>
      </c>
      <c r="K40" s="270">
        <v>18</v>
      </c>
      <c r="L40" s="270">
        <v>0</v>
      </c>
      <c r="M40" s="270">
        <v>0</v>
      </c>
      <c r="N40" s="270">
        <v>0</v>
      </c>
      <c r="O40" s="270">
        <v>22</v>
      </c>
      <c r="P40" s="270">
        <v>0</v>
      </c>
      <c r="Q40" s="270">
        <v>0</v>
      </c>
      <c r="R40" s="270">
        <v>3</v>
      </c>
      <c r="S40" s="270">
        <v>0</v>
      </c>
      <c r="T40" s="270">
        <f>SUM(U40:V40)</f>
        <v>0</v>
      </c>
      <c r="U40" s="270">
        <v>0</v>
      </c>
      <c r="V40" s="270">
        <v>0</v>
      </c>
      <c r="W40" s="270">
        <v>7</v>
      </c>
      <c r="X40" s="270">
        <v>30</v>
      </c>
      <c r="Y40" s="270">
        <v>0</v>
      </c>
      <c r="Z40" s="270">
        <v>1</v>
      </c>
      <c r="AA40" s="270">
        <v>0</v>
      </c>
      <c r="AB40" s="271">
        <v>41.0958904109589</v>
      </c>
      <c r="AC40" s="274">
        <v>30.1369863013699</v>
      </c>
      <c r="AD40" s="261" t="s">
        <v>59</v>
      </c>
      <c r="AE40" s="258"/>
    </row>
    <row r="41" spans="1:31" s="259" customFormat="1" ht="15.75" customHeight="1">
      <c r="A41" s="254"/>
      <c r="B41" s="260" t="s">
        <v>43</v>
      </c>
      <c r="C41" s="266">
        <f>D41+K41+L41+M41+N41+O41+P41+Q41+R41+S41</f>
        <v>15</v>
      </c>
      <c r="D41" s="270">
        <f>SUM(E41:J41)</f>
        <v>0</v>
      </c>
      <c r="E41" s="270">
        <v>0</v>
      </c>
      <c r="F41" s="270">
        <v>0</v>
      </c>
      <c r="G41" s="270">
        <v>0</v>
      </c>
      <c r="H41" s="270">
        <v>0</v>
      </c>
      <c r="I41" s="270">
        <v>0</v>
      </c>
      <c r="J41" s="270">
        <v>0</v>
      </c>
      <c r="K41" s="270">
        <v>2</v>
      </c>
      <c r="L41" s="270">
        <v>0</v>
      </c>
      <c r="M41" s="270">
        <v>4</v>
      </c>
      <c r="N41" s="270">
        <v>0</v>
      </c>
      <c r="O41" s="270">
        <v>7</v>
      </c>
      <c r="P41" s="270">
        <v>0</v>
      </c>
      <c r="Q41" s="270">
        <v>0</v>
      </c>
      <c r="R41" s="270">
        <v>2</v>
      </c>
      <c r="S41" s="270">
        <v>0</v>
      </c>
      <c r="T41" s="270">
        <f>SUM(U41:V41)</f>
        <v>0</v>
      </c>
      <c r="U41" s="270">
        <v>0</v>
      </c>
      <c r="V41" s="270">
        <v>0</v>
      </c>
      <c r="W41" s="270">
        <v>2</v>
      </c>
      <c r="X41" s="270">
        <v>0</v>
      </c>
      <c r="Y41" s="270">
        <v>0</v>
      </c>
      <c r="Z41" s="270">
        <v>0</v>
      </c>
      <c r="AA41" s="270">
        <v>0</v>
      </c>
      <c r="AB41" s="271">
        <v>0</v>
      </c>
      <c r="AC41" s="274">
        <v>46.6666666666667</v>
      </c>
      <c r="AD41" s="261" t="s">
        <v>60</v>
      </c>
      <c r="AE41" s="258"/>
    </row>
    <row r="42" spans="1:31" s="250" customFormat="1" ht="15.75" customHeight="1">
      <c r="A42" s="320" t="s">
        <v>203</v>
      </c>
      <c r="B42" s="320"/>
      <c r="C42" s="266">
        <f>C43</f>
        <v>48</v>
      </c>
      <c r="D42" s="273">
        <f aca="true" t="shared" si="8" ref="D42:AA42">D43</f>
        <v>0</v>
      </c>
      <c r="E42" s="267">
        <f t="shared" si="8"/>
        <v>0</v>
      </c>
      <c r="F42" s="267">
        <f t="shared" si="8"/>
        <v>0</v>
      </c>
      <c r="G42" s="267">
        <f t="shared" si="8"/>
        <v>0</v>
      </c>
      <c r="H42" s="267">
        <f t="shared" si="8"/>
        <v>0</v>
      </c>
      <c r="I42" s="267">
        <f t="shared" si="8"/>
        <v>0</v>
      </c>
      <c r="J42" s="267">
        <f t="shared" si="8"/>
        <v>0</v>
      </c>
      <c r="K42" s="267">
        <f t="shared" si="8"/>
        <v>9</v>
      </c>
      <c r="L42" s="267">
        <f t="shared" si="8"/>
        <v>0</v>
      </c>
      <c r="M42" s="267">
        <f t="shared" si="8"/>
        <v>0</v>
      </c>
      <c r="N42" s="267">
        <f t="shared" si="8"/>
        <v>1</v>
      </c>
      <c r="O42" s="267">
        <f t="shared" si="8"/>
        <v>38</v>
      </c>
      <c r="P42" s="267">
        <f t="shared" si="8"/>
        <v>0</v>
      </c>
      <c r="Q42" s="267">
        <f t="shared" si="8"/>
        <v>0</v>
      </c>
      <c r="R42" s="267">
        <f t="shared" si="8"/>
        <v>0</v>
      </c>
      <c r="S42" s="267">
        <f t="shared" si="8"/>
        <v>0</v>
      </c>
      <c r="T42" s="273">
        <f t="shared" si="8"/>
        <v>0</v>
      </c>
      <c r="U42" s="267">
        <f t="shared" si="8"/>
        <v>0</v>
      </c>
      <c r="V42" s="267">
        <f t="shared" si="8"/>
        <v>0</v>
      </c>
      <c r="W42" s="267">
        <f t="shared" si="8"/>
        <v>10</v>
      </c>
      <c r="X42" s="267">
        <f t="shared" si="8"/>
        <v>0</v>
      </c>
      <c r="Y42" s="267">
        <f t="shared" si="8"/>
        <v>0</v>
      </c>
      <c r="Z42" s="267">
        <f t="shared" si="8"/>
        <v>1</v>
      </c>
      <c r="AA42" s="267">
        <f t="shared" si="8"/>
        <v>0</v>
      </c>
      <c r="AB42" s="268">
        <f>D42/C42*100</f>
        <v>0</v>
      </c>
      <c r="AC42" s="268">
        <f>(O42+P42+T42)/C42*100</f>
        <v>79.16666666666666</v>
      </c>
      <c r="AD42" s="318" t="s">
        <v>61</v>
      </c>
      <c r="AE42" s="319"/>
    </row>
    <row r="43" spans="1:31" s="259" customFormat="1" ht="15.75" customHeight="1">
      <c r="A43" s="254"/>
      <c r="B43" s="260" t="s">
        <v>44</v>
      </c>
      <c r="C43" s="266">
        <f>D43+K43+L43+M43+N43+O43+P43+Q43+R43+S43</f>
        <v>48</v>
      </c>
      <c r="D43" s="270">
        <f>SUM(E43:J43)</f>
        <v>0</v>
      </c>
      <c r="E43" s="270">
        <v>0</v>
      </c>
      <c r="F43" s="270">
        <v>0</v>
      </c>
      <c r="G43" s="270">
        <v>0</v>
      </c>
      <c r="H43" s="270">
        <v>0</v>
      </c>
      <c r="I43" s="270">
        <v>0</v>
      </c>
      <c r="J43" s="270">
        <v>0</v>
      </c>
      <c r="K43" s="270">
        <v>9</v>
      </c>
      <c r="L43" s="270">
        <v>0</v>
      </c>
      <c r="M43" s="270">
        <v>0</v>
      </c>
      <c r="N43" s="270">
        <v>1</v>
      </c>
      <c r="O43" s="270">
        <v>38</v>
      </c>
      <c r="P43" s="270">
        <v>0</v>
      </c>
      <c r="Q43" s="270">
        <v>0</v>
      </c>
      <c r="R43" s="270">
        <v>0</v>
      </c>
      <c r="S43" s="270">
        <v>0</v>
      </c>
      <c r="T43" s="270">
        <f>SUM(U43:V43)</f>
        <v>0</v>
      </c>
      <c r="U43" s="270">
        <v>0</v>
      </c>
      <c r="V43" s="270">
        <v>0</v>
      </c>
      <c r="W43" s="270">
        <v>10</v>
      </c>
      <c r="X43" s="270">
        <v>0</v>
      </c>
      <c r="Y43" s="270">
        <v>0</v>
      </c>
      <c r="Z43" s="270">
        <v>1</v>
      </c>
      <c r="AA43" s="270">
        <v>0</v>
      </c>
      <c r="AB43" s="271">
        <v>0</v>
      </c>
      <c r="AC43" s="274">
        <v>79.2</v>
      </c>
      <c r="AD43" s="261" t="s">
        <v>44</v>
      </c>
      <c r="AE43" s="258"/>
    </row>
    <row r="44" spans="1:31" s="250" customFormat="1" ht="15.75" customHeight="1">
      <c r="A44" s="320" t="s">
        <v>204</v>
      </c>
      <c r="B44" s="320"/>
      <c r="C44" s="266">
        <f>SUM(C45:C46)</f>
        <v>85</v>
      </c>
      <c r="D44" s="273">
        <f aca="true" t="shared" si="9" ref="D44:AA44">SUM(D45:D46)</f>
        <v>9</v>
      </c>
      <c r="E44" s="273">
        <f t="shared" si="9"/>
        <v>8</v>
      </c>
      <c r="F44" s="267">
        <f t="shared" si="9"/>
        <v>1</v>
      </c>
      <c r="G44" s="267">
        <f t="shared" si="9"/>
        <v>0</v>
      </c>
      <c r="H44" s="267">
        <f t="shared" si="9"/>
        <v>0</v>
      </c>
      <c r="I44" s="267">
        <f t="shared" si="9"/>
        <v>0</v>
      </c>
      <c r="J44" s="267">
        <f t="shared" si="9"/>
        <v>0</v>
      </c>
      <c r="K44" s="267">
        <f t="shared" si="9"/>
        <v>24</v>
      </c>
      <c r="L44" s="267">
        <f t="shared" si="9"/>
        <v>0</v>
      </c>
      <c r="M44" s="267">
        <f t="shared" si="9"/>
        <v>0</v>
      </c>
      <c r="N44" s="267">
        <f t="shared" si="9"/>
        <v>13</v>
      </c>
      <c r="O44" s="267">
        <f t="shared" si="9"/>
        <v>38</v>
      </c>
      <c r="P44" s="267">
        <f t="shared" si="9"/>
        <v>0</v>
      </c>
      <c r="Q44" s="267">
        <f t="shared" si="9"/>
        <v>1</v>
      </c>
      <c r="R44" s="267">
        <f t="shared" si="9"/>
        <v>0</v>
      </c>
      <c r="S44" s="267">
        <f t="shared" si="9"/>
        <v>0</v>
      </c>
      <c r="T44" s="273">
        <f t="shared" si="9"/>
        <v>0</v>
      </c>
      <c r="U44" s="267">
        <f t="shared" si="9"/>
        <v>0</v>
      </c>
      <c r="V44" s="267">
        <f t="shared" si="9"/>
        <v>0</v>
      </c>
      <c r="W44" s="267">
        <f t="shared" si="9"/>
        <v>2</v>
      </c>
      <c r="X44" s="267">
        <f t="shared" si="9"/>
        <v>8</v>
      </c>
      <c r="Y44" s="267">
        <f t="shared" si="9"/>
        <v>1</v>
      </c>
      <c r="Z44" s="267">
        <f t="shared" si="9"/>
        <v>0</v>
      </c>
      <c r="AA44" s="267">
        <f t="shared" si="9"/>
        <v>0</v>
      </c>
      <c r="AB44" s="268">
        <f>D44/C44*100</f>
        <v>10.588235294117647</v>
      </c>
      <c r="AC44" s="268">
        <f>(O44+P44+T44)/C44*100</f>
        <v>44.70588235294118</v>
      </c>
      <c r="AD44" s="316" t="s">
        <v>204</v>
      </c>
      <c r="AE44" s="317"/>
    </row>
    <row r="45" spans="1:31" s="259" customFormat="1" ht="15.75" customHeight="1">
      <c r="A45" s="254"/>
      <c r="B45" s="260" t="s">
        <v>45</v>
      </c>
      <c r="C45" s="266">
        <f>D45+K45+L45+M45+N45+O45+P45+Q45+R45+S45</f>
        <v>85</v>
      </c>
      <c r="D45" s="270">
        <f>SUM(E45:J45)</f>
        <v>9</v>
      </c>
      <c r="E45" s="270">
        <v>8</v>
      </c>
      <c r="F45" s="270">
        <v>1</v>
      </c>
      <c r="G45" s="270">
        <v>0</v>
      </c>
      <c r="H45" s="270">
        <v>0</v>
      </c>
      <c r="I45" s="270">
        <v>0</v>
      </c>
      <c r="J45" s="270">
        <v>0</v>
      </c>
      <c r="K45" s="270">
        <v>24</v>
      </c>
      <c r="L45" s="270">
        <v>0</v>
      </c>
      <c r="M45" s="270">
        <v>0</v>
      </c>
      <c r="N45" s="270">
        <v>13</v>
      </c>
      <c r="O45" s="270">
        <v>38</v>
      </c>
      <c r="P45" s="270">
        <v>0</v>
      </c>
      <c r="Q45" s="270">
        <v>1</v>
      </c>
      <c r="R45" s="270">
        <v>0</v>
      </c>
      <c r="S45" s="270">
        <v>0</v>
      </c>
      <c r="T45" s="270">
        <f>SUM(U45:V45)</f>
        <v>0</v>
      </c>
      <c r="U45" s="270">
        <v>0</v>
      </c>
      <c r="V45" s="270">
        <v>0</v>
      </c>
      <c r="W45" s="270">
        <v>2</v>
      </c>
      <c r="X45" s="270">
        <v>8</v>
      </c>
      <c r="Y45" s="270">
        <v>1</v>
      </c>
      <c r="Z45" s="270">
        <v>0</v>
      </c>
      <c r="AA45" s="270">
        <v>0</v>
      </c>
      <c r="AB45" s="271">
        <v>10.5882352941176</v>
      </c>
      <c r="AC45" s="274">
        <v>44.7058823529412</v>
      </c>
      <c r="AD45" s="261" t="s">
        <v>45</v>
      </c>
      <c r="AE45" s="258"/>
    </row>
    <row r="46" spans="1:31" s="259" customFormat="1" ht="15.75" customHeight="1">
      <c r="A46" s="254"/>
      <c r="B46" s="260" t="s">
        <v>46</v>
      </c>
      <c r="C46" s="266">
        <f>D46+K46+L46+M46+N46+O46+P46+Q46+R46+S46</f>
        <v>0</v>
      </c>
      <c r="D46" s="270">
        <f>SUM(E46:J46)</f>
        <v>0</v>
      </c>
      <c r="E46" s="270">
        <v>0</v>
      </c>
      <c r="F46" s="270">
        <v>0</v>
      </c>
      <c r="G46" s="270">
        <v>0</v>
      </c>
      <c r="H46" s="270">
        <v>0</v>
      </c>
      <c r="I46" s="270">
        <v>0</v>
      </c>
      <c r="J46" s="270">
        <v>0</v>
      </c>
      <c r="K46" s="270">
        <v>0</v>
      </c>
      <c r="L46" s="270">
        <v>0</v>
      </c>
      <c r="M46" s="270">
        <v>0</v>
      </c>
      <c r="N46" s="270">
        <v>0</v>
      </c>
      <c r="O46" s="270">
        <v>0</v>
      </c>
      <c r="P46" s="270">
        <v>0</v>
      </c>
      <c r="Q46" s="270">
        <v>0</v>
      </c>
      <c r="R46" s="270">
        <v>0</v>
      </c>
      <c r="S46" s="270">
        <v>0</v>
      </c>
      <c r="T46" s="270">
        <f>SUM(U46:V46)</f>
        <v>0</v>
      </c>
      <c r="U46" s="270">
        <v>0</v>
      </c>
      <c r="V46" s="270">
        <v>0</v>
      </c>
      <c r="W46" s="270">
        <v>0</v>
      </c>
      <c r="X46" s="270">
        <v>0</v>
      </c>
      <c r="Y46" s="270">
        <v>0</v>
      </c>
      <c r="Z46" s="270">
        <v>0</v>
      </c>
      <c r="AA46" s="270">
        <v>0</v>
      </c>
      <c r="AB46" s="274">
        <v>0</v>
      </c>
      <c r="AC46" s="274">
        <v>0</v>
      </c>
      <c r="AD46" s="261" t="s">
        <v>46</v>
      </c>
      <c r="AE46" s="258"/>
    </row>
    <row r="47" spans="1:31" s="250" customFormat="1" ht="15.75" customHeight="1">
      <c r="A47" s="320" t="s">
        <v>205</v>
      </c>
      <c r="B47" s="320"/>
      <c r="C47" s="266">
        <f>SUM(C48:C50)</f>
        <v>256</v>
      </c>
      <c r="D47" s="273">
        <f aca="true" t="shared" si="10" ref="D47:AA47">SUM(D48:D50)</f>
        <v>110</v>
      </c>
      <c r="E47" s="267">
        <f t="shared" si="10"/>
        <v>107</v>
      </c>
      <c r="F47" s="267">
        <f t="shared" si="10"/>
        <v>3</v>
      </c>
      <c r="G47" s="267">
        <f t="shared" si="10"/>
        <v>0</v>
      </c>
      <c r="H47" s="267">
        <f t="shared" si="10"/>
        <v>0</v>
      </c>
      <c r="I47" s="267">
        <f t="shared" si="10"/>
        <v>0</v>
      </c>
      <c r="J47" s="267">
        <f t="shared" si="10"/>
        <v>0</v>
      </c>
      <c r="K47" s="267">
        <f t="shared" si="10"/>
        <v>43</v>
      </c>
      <c r="L47" s="267">
        <f t="shared" si="10"/>
        <v>0</v>
      </c>
      <c r="M47" s="267">
        <f t="shared" si="10"/>
        <v>14</v>
      </c>
      <c r="N47" s="267">
        <f t="shared" si="10"/>
        <v>9</v>
      </c>
      <c r="O47" s="267">
        <f t="shared" si="10"/>
        <v>77</v>
      </c>
      <c r="P47" s="267">
        <f t="shared" si="10"/>
        <v>0</v>
      </c>
      <c r="Q47" s="267">
        <f t="shared" si="10"/>
        <v>0</v>
      </c>
      <c r="R47" s="267">
        <f t="shared" si="10"/>
        <v>3</v>
      </c>
      <c r="S47" s="267">
        <f t="shared" si="10"/>
        <v>0</v>
      </c>
      <c r="T47" s="273">
        <f t="shared" si="10"/>
        <v>0</v>
      </c>
      <c r="U47" s="267">
        <f t="shared" si="10"/>
        <v>0</v>
      </c>
      <c r="V47" s="267">
        <f t="shared" si="10"/>
        <v>0</v>
      </c>
      <c r="W47" s="267">
        <f t="shared" si="10"/>
        <v>12</v>
      </c>
      <c r="X47" s="267">
        <f t="shared" si="10"/>
        <v>108</v>
      </c>
      <c r="Y47" s="267">
        <f t="shared" si="10"/>
        <v>3</v>
      </c>
      <c r="Z47" s="267">
        <f t="shared" si="10"/>
        <v>0</v>
      </c>
      <c r="AA47" s="267">
        <f t="shared" si="10"/>
        <v>0</v>
      </c>
      <c r="AB47" s="268">
        <f>D47/C47*100</f>
        <v>42.96875</v>
      </c>
      <c r="AC47" s="268">
        <f>(O47+P47+T47)/C47*100</f>
        <v>30.078125</v>
      </c>
      <c r="AD47" s="316" t="s">
        <v>205</v>
      </c>
      <c r="AE47" s="317"/>
    </row>
    <row r="48" spans="1:31" s="259" customFormat="1" ht="15.75" customHeight="1">
      <c r="A48" s="254"/>
      <c r="B48" s="260" t="s">
        <v>47</v>
      </c>
      <c r="C48" s="266">
        <f>D48+K48+L48+M48+N48+O48+P48+Q48+R48+S48</f>
        <v>101</v>
      </c>
      <c r="D48" s="270">
        <f>SUM(E48:J48)</f>
        <v>12</v>
      </c>
      <c r="E48" s="270">
        <v>11</v>
      </c>
      <c r="F48" s="270">
        <v>1</v>
      </c>
      <c r="G48" s="270">
        <v>0</v>
      </c>
      <c r="H48" s="270">
        <v>0</v>
      </c>
      <c r="I48" s="270">
        <v>0</v>
      </c>
      <c r="J48" s="270">
        <v>0</v>
      </c>
      <c r="K48" s="270">
        <v>24</v>
      </c>
      <c r="L48" s="270">
        <v>0</v>
      </c>
      <c r="M48" s="270">
        <v>0</v>
      </c>
      <c r="N48" s="270">
        <v>6</v>
      </c>
      <c r="O48" s="270">
        <v>57</v>
      </c>
      <c r="P48" s="270">
        <v>0</v>
      </c>
      <c r="Q48" s="270">
        <v>0</v>
      </c>
      <c r="R48" s="270">
        <v>2</v>
      </c>
      <c r="S48" s="270">
        <v>0</v>
      </c>
      <c r="T48" s="270">
        <f>SUM(U48:V48)</f>
        <v>0</v>
      </c>
      <c r="U48" s="270">
        <v>0</v>
      </c>
      <c r="V48" s="270">
        <v>0</v>
      </c>
      <c r="W48" s="270">
        <v>7</v>
      </c>
      <c r="X48" s="270">
        <v>12</v>
      </c>
      <c r="Y48" s="270">
        <v>1</v>
      </c>
      <c r="Z48" s="270">
        <v>0</v>
      </c>
      <c r="AA48" s="270">
        <v>0</v>
      </c>
      <c r="AB48" s="271">
        <v>11.8811881188119</v>
      </c>
      <c r="AC48" s="274">
        <v>56.4356435643564</v>
      </c>
      <c r="AD48" s="261" t="s">
        <v>47</v>
      </c>
      <c r="AE48" s="258"/>
    </row>
    <row r="49" spans="1:31" s="259" customFormat="1" ht="15.75" customHeight="1">
      <c r="A49" s="254"/>
      <c r="B49" s="260" t="s">
        <v>48</v>
      </c>
      <c r="C49" s="266">
        <f>D49+K49+L49+M49+N49+O49+P49+Q49+R49+S49</f>
        <v>0</v>
      </c>
      <c r="D49" s="270">
        <f>SUM(E49:J49)</f>
        <v>0</v>
      </c>
      <c r="E49" s="270">
        <v>0</v>
      </c>
      <c r="F49" s="270">
        <v>0</v>
      </c>
      <c r="G49" s="270">
        <v>0</v>
      </c>
      <c r="H49" s="270">
        <v>0</v>
      </c>
      <c r="I49" s="270">
        <v>0</v>
      </c>
      <c r="J49" s="270">
        <v>0</v>
      </c>
      <c r="K49" s="270">
        <v>0</v>
      </c>
      <c r="L49" s="270">
        <v>0</v>
      </c>
      <c r="M49" s="270">
        <v>0</v>
      </c>
      <c r="N49" s="270">
        <v>0</v>
      </c>
      <c r="O49" s="270">
        <v>0</v>
      </c>
      <c r="P49" s="270">
        <v>0</v>
      </c>
      <c r="Q49" s="270">
        <v>0</v>
      </c>
      <c r="R49" s="270">
        <v>0</v>
      </c>
      <c r="S49" s="270">
        <v>0</v>
      </c>
      <c r="T49" s="270">
        <f>SUM(U49:V49)</f>
        <v>0</v>
      </c>
      <c r="U49" s="270">
        <v>0</v>
      </c>
      <c r="V49" s="270">
        <v>0</v>
      </c>
      <c r="W49" s="270">
        <v>0</v>
      </c>
      <c r="X49" s="270">
        <v>0</v>
      </c>
      <c r="Y49" s="270">
        <v>0</v>
      </c>
      <c r="Z49" s="270">
        <v>0</v>
      </c>
      <c r="AA49" s="270">
        <v>0</v>
      </c>
      <c r="AB49" s="274">
        <v>0</v>
      </c>
      <c r="AC49" s="274">
        <v>0</v>
      </c>
      <c r="AD49" s="261" t="s">
        <v>48</v>
      </c>
      <c r="AE49" s="258"/>
    </row>
    <row r="50" spans="1:31" s="259" customFormat="1" ht="15.75" customHeight="1">
      <c r="A50" s="254"/>
      <c r="B50" s="260" t="s">
        <v>49</v>
      </c>
      <c r="C50" s="266">
        <f>D50+K50+L50+M50+N50+O50+P50+Q50+R50+S50</f>
        <v>155</v>
      </c>
      <c r="D50" s="270">
        <f>SUM(E50:J50)</f>
        <v>98</v>
      </c>
      <c r="E50" s="270">
        <v>96</v>
      </c>
      <c r="F50" s="270">
        <v>2</v>
      </c>
      <c r="G50" s="270">
        <v>0</v>
      </c>
      <c r="H50" s="270">
        <v>0</v>
      </c>
      <c r="I50" s="270">
        <v>0</v>
      </c>
      <c r="J50" s="270">
        <v>0</v>
      </c>
      <c r="K50" s="270">
        <v>19</v>
      </c>
      <c r="L50" s="270">
        <v>0</v>
      </c>
      <c r="M50" s="270">
        <v>14</v>
      </c>
      <c r="N50" s="270">
        <v>3</v>
      </c>
      <c r="O50" s="270">
        <v>20</v>
      </c>
      <c r="P50" s="270">
        <v>0</v>
      </c>
      <c r="Q50" s="270">
        <v>0</v>
      </c>
      <c r="R50" s="270">
        <v>1</v>
      </c>
      <c r="S50" s="270">
        <v>0</v>
      </c>
      <c r="T50" s="270">
        <f>SUM(U50:V50)</f>
        <v>0</v>
      </c>
      <c r="U50" s="270">
        <v>0</v>
      </c>
      <c r="V50" s="270">
        <v>0</v>
      </c>
      <c r="W50" s="270">
        <v>5</v>
      </c>
      <c r="X50" s="270">
        <v>96</v>
      </c>
      <c r="Y50" s="270">
        <v>2</v>
      </c>
      <c r="Z50" s="270">
        <v>0</v>
      </c>
      <c r="AA50" s="270">
        <v>0</v>
      </c>
      <c r="AB50" s="271">
        <v>63.2258064516129</v>
      </c>
      <c r="AC50" s="274">
        <v>12.9032258064516</v>
      </c>
      <c r="AD50" s="261" t="s">
        <v>49</v>
      </c>
      <c r="AE50" s="258"/>
    </row>
    <row r="51" spans="1:31" s="250" customFormat="1" ht="15.75" customHeight="1">
      <c r="A51" s="320" t="s">
        <v>206</v>
      </c>
      <c r="B51" s="320"/>
      <c r="C51" s="266">
        <f>SUM(C52:C55)</f>
        <v>236</v>
      </c>
      <c r="D51" s="273">
        <f aca="true" t="shared" si="11" ref="D51:AA51">SUM(D52:D55)</f>
        <v>106</v>
      </c>
      <c r="E51" s="267">
        <f t="shared" si="11"/>
        <v>106</v>
      </c>
      <c r="F51" s="267">
        <f t="shared" si="11"/>
        <v>0</v>
      </c>
      <c r="G51" s="267">
        <f t="shared" si="11"/>
        <v>0</v>
      </c>
      <c r="H51" s="267">
        <f t="shared" si="11"/>
        <v>0</v>
      </c>
      <c r="I51" s="267">
        <f t="shared" si="11"/>
        <v>0</v>
      </c>
      <c r="J51" s="267">
        <f t="shared" si="11"/>
        <v>0</v>
      </c>
      <c r="K51" s="267">
        <f t="shared" si="11"/>
        <v>2</v>
      </c>
      <c r="L51" s="267">
        <f t="shared" si="11"/>
        <v>16</v>
      </c>
      <c r="M51" s="267">
        <f t="shared" si="11"/>
        <v>2</v>
      </c>
      <c r="N51" s="267">
        <f t="shared" si="11"/>
        <v>2</v>
      </c>
      <c r="O51" s="267">
        <f t="shared" si="11"/>
        <v>98</v>
      </c>
      <c r="P51" s="267">
        <f t="shared" si="11"/>
        <v>0</v>
      </c>
      <c r="Q51" s="267">
        <f t="shared" si="11"/>
        <v>0</v>
      </c>
      <c r="R51" s="267">
        <f t="shared" si="11"/>
        <v>10</v>
      </c>
      <c r="S51" s="267">
        <f t="shared" si="11"/>
        <v>0</v>
      </c>
      <c r="T51" s="273">
        <f t="shared" si="11"/>
        <v>0</v>
      </c>
      <c r="U51" s="267">
        <f t="shared" si="11"/>
        <v>0</v>
      </c>
      <c r="V51" s="267">
        <f t="shared" si="11"/>
        <v>0</v>
      </c>
      <c r="W51" s="267">
        <f t="shared" si="11"/>
        <v>7</v>
      </c>
      <c r="X51" s="267">
        <f t="shared" si="11"/>
        <v>106</v>
      </c>
      <c r="Y51" s="267">
        <f t="shared" si="11"/>
        <v>0</v>
      </c>
      <c r="Z51" s="267">
        <f t="shared" si="11"/>
        <v>9</v>
      </c>
      <c r="AA51" s="267">
        <f t="shared" si="11"/>
        <v>0</v>
      </c>
      <c r="AB51" s="268">
        <f>D51/C51*100</f>
        <v>44.91525423728814</v>
      </c>
      <c r="AC51" s="268">
        <f>(O51+P51+T51)/C51*100</f>
        <v>41.52542372881356</v>
      </c>
      <c r="AD51" s="316" t="s">
        <v>206</v>
      </c>
      <c r="AE51" s="317"/>
    </row>
    <row r="52" spans="1:31" s="259" customFormat="1" ht="15.75" customHeight="1">
      <c r="A52" s="254"/>
      <c r="B52" s="260" t="s">
        <v>50</v>
      </c>
      <c r="C52" s="266">
        <f>D52+K52+L52+M52+N52+O52+P52+Q52+R52+S52</f>
        <v>130</v>
      </c>
      <c r="D52" s="270">
        <f>SUM(E52:J52)</f>
        <v>15</v>
      </c>
      <c r="E52" s="270">
        <v>15</v>
      </c>
      <c r="F52" s="270">
        <v>0</v>
      </c>
      <c r="G52" s="270">
        <v>0</v>
      </c>
      <c r="H52" s="270">
        <v>0</v>
      </c>
      <c r="I52" s="270">
        <v>0</v>
      </c>
      <c r="J52" s="270">
        <v>0</v>
      </c>
      <c r="K52" s="270">
        <v>0</v>
      </c>
      <c r="L52" s="270">
        <v>16</v>
      </c>
      <c r="M52" s="270">
        <v>0</v>
      </c>
      <c r="N52" s="270">
        <v>2</v>
      </c>
      <c r="O52" s="270">
        <v>97</v>
      </c>
      <c r="P52" s="270">
        <v>0</v>
      </c>
      <c r="Q52" s="270">
        <v>0</v>
      </c>
      <c r="R52" s="270">
        <v>0</v>
      </c>
      <c r="S52" s="270">
        <v>0</v>
      </c>
      <c r="T52" s="270">
        <f>SUM(U52:V52)</f>
        <v>0</v>
      </c>
      <c r="U52" s="270">
        <v>0</v>
      </c>
      <c r="V52" s="270">
        <v>0</v>
      </c>
      <c r="W52" s="270">
        <v>7</v>
      </c>
      <c r="X52" s="270">
        <v>15</v>
      </c>
      <c r="Y52" s="270">
        <v>0</v>
      </c>
      <c r="Z52" s="270">
        <v>1</v>
      </c>
      <c r="AA52" s="270">
        <v>0</v>
      </c>
      <c r="AB52" s="271">
        <v>11.5384615384615</v>
      </c>
      <c r="AC52" s="274">
        <v>74.6153846153846</v>
      </c>
      <c r="AD52" s="261" t="s">
        <v>50</v>
      </c>
      <c r="AE52" s="258"/>
    </row>
    <row r="53" spans="1:31" s="259" customFormat="1" ht="15.75" customHeight="1">
      <c r="A53" s="254"/>
      <c r="B53" s="260" t="s">
        <v>51</v>
      </c>
      <c r="C53" s="266">
        <f>D53+K53+L53+M53+N53+O53+P53+Q53+R53+S53</f>
        <v>0</v>
      </c>
      <c r="D53" s="270">
        <f>SUM(E53:J53)</f>
        <v>0</v>
      </c>
      <c r="E53" s="270">
        <v>0</v>
      </c>
      <c r="F53" s="270">
        <v>0</v>
      </c>
      <c r="G53" s="270">
        <v>0</v>
      </c>
      <c r="H53" s="270">
        <v>0</v>
      </c>
      <c r="I53" s="270">
        <v>0</v>
      </c>
      <c r="J53" s="270">
        <v>0</v>
      </c>
      <c r="K53" s="270">
        <v>0</v>
      </c>
      <c r="L53" s="270">
        <v>0</v>
      </c>
      <c r="M53" s="270">
        <v>0</v>
      </c>
      <c r="N53" s="270">
        <v>0</v>
      </c>
      <c r="O53" s="270">
        <v>0</v>
      </c>
      <c r="P53" s="270">
        <v>0</v>
      </c>
      <c r="Q53" s="270">
        <v>0</v>
      </c>
      <c r="R53" s="270">
        <v>0</v>
      </c>
      <c r="S53" s="270">
        <v>0</v>
      </c>
      <c r="T53" s="270">
        <f>SUM(U53:V53)</f>
        <v>0</v>
      </c>
      <c r="U53" s="270">
        <v>0</v>
      </c>
      <c r="V53" s="270">
        <v>0</v>
      </c>
      <c r="W53" s="270">
        <v>0</v>
      </c>
      <c r="X53" s="270">
        <v>0</v>
      </c>
      <c r="Y53" s="270">
        <v>0</v>
      </c>
      <c r="Z53" s="270">
        <v>0</v>
      </c>
      <c r="AA53" s="270">
        <v>0</v>
      </c>
      <c r="AB53" s="274">
        <v>0</v>
      </c>
      <c r="AC53" s="274">
        <v>0</v>
      </c>
      <c r="AD53" s="261" t="s">
        <v>51</v>
      </c>
      <c r="AE53" s="258"/>
    </row>
    <row r="54" spans="1:31" s="259" customFormat="1" ht="15.75" customHeight="1">
      <c r="A54" s="254"/>
      <c r="B54" s="260" t="s">
        <v>52</v>
      </c>
      <c r="C54" s="266">
        <f>D54+K54+L54+M54+N54+O54+P54+Q54+R54+S54</f>
        <v>106</v>
      </c>
      <c r="D54" s="270">
        <f>SUM(E54:J54)</f>
        <v>91</v>
      </c>
      <c r="E54" s="270">
        <v>91</v>
      </c>
      <c r="F54" s="270">
        <v>0</v>
      </c>
      <c r="G54" s="270">
        <v>0</v>
      </c>
      <c r="H54" s="270">
        <v>0</v>
      </c>
      <c r="I54" s="270">
        <v>0</v>
      </c>
      <c r="J54" s="270">
        <v>0</v>
      </c>
      <c r="K54" s="270">
        <v>2</v>
      </c>
      <c r="L54" s="270">
        <v>0</v>
      </c>
      <c r="M54" s="270">
        <v>2</v>
      </c>
      <c r="N54" s="270">
        <v>0</v>
      </c>
      <c r="O54" s="270">
        <v>1</v>
      </c>
      <c r="P54" s="270">
        <v>0</v>
      </c>
      <c r="Q54" s="270">
        <v>0</v>
      </c>
      <c r="R54" s="270">
        <v>10</v>
      </c>
      <c r="S54" s="270">
        <v>0</v>
      </c>
      <c r="T54" s="270">
        <f>SUM(U54:V54)</f>
        <v>0</v>
      </c>
      <c r="U54" s="270">
        <v>0</v>
      </c>
      <c r="V54" s="270">
        <v>0</v>
      </c>
      <c r="W54" s="270">
        <v>0</v>
      </c>
      <c r="X54" s="270">
        <v>91</v>
      </c>
      <c r="Y54" s="270">
        <v>0</v>
      </c>
      <c r="Z54" s="270">
        <v>8</v>
      </c>
      <c r="AA54" s="270">
        <v>0</v>
      </c>
      <c r="AB54" s="271">
        <v>85.8490566037736</v>
      </c>
      <c r="AC54" s="274">
        <v>0.943396226415094</v>
      </c>
      <c r="AD54" s="261" t="s">
        <v>52</v>
      </c>
      <c r="AE54" s="258"/>
    </row>
    <row r="55" spans="1:31" s="259" customFormat="1" ht="15.75" customHeight="1">
      <c r="A55" s="254"/>
      <c r="B55" s="260" t="s">
        <v>53</v>
      </c>
      <c r="C55" s="266">
        <f>D55+K55+L55+M55+N55+O55+P55+Q55+R55+S55</f>
        <v>0</v>
      </c>
      <c r="D55" s="270">
        <f>SUM(E55:J55)</f>
        <v>0</v>
      </c>
      <c r="E55" s="270">
        <v>0</v>
      </c>
      <c r="F55" s="270">
        <v>0</v>
      </c>
      <c r="G55" s="270">
        <v>0</v>
      </c>
      <c r="H55" s="270">
        <v>0</v>
      </c>
      <c r="I55" s="270">
        <v>0</v>
      </c>
      <c r="J55" s="270">
        <v>0</v>
      </c>
      <c r="K55" s="270">
        <v>0</v>
      </c>
      <c r="L55" s="270">
        <v>0</v>
      </c>
      <c r="M55" s="270">
        <v>0</v>
      </c>
      <c r="N55" s="270">
        <v>0</v>
      </c>
      <c r="O55" s="270">
        <v>0</v>
      </c>
      <c r="P55" s="270">
        <v>0</v>
      </c>
      <c r="Q55" s="270">
        <v>0</v>
      </c>
      <c r="R55" s="270">
        <v>0</v>
      </c>
      <c r="S55" s="270">
        <v>0</v>
      </c>
      <c r="T55" s="270">
        <f>SUM(U55:V55)</f>
        <v>0</v>
      </c>
      <c r="U55" s="270">
        <v>0</v>
      </c>
      <c r="V55" s="270">
        <v>0</v>
      </c>
      <c r="W55" s="270">
        <v>0</v>
      </c>
      <c r="X55" s="270">
        <v>0</v>
      </c>
      <c r="Y55" s="270">
        <v>0</v>
      </c>
      <c r="Z55" s="270">
        <v>0</v>
      </c>
      <c r="AA55" s="270">
        <v>0</v>
      </c>
      <c r="AB55" s="274">
        <v>0</v>
      </c>
      <c r="AC55" s="274">
        <v>0</v>
      </c>
      <c r="AD55" s="261" t="s">
        <v>53</v>
      </c>
      <c r="AE55" s="258"/>
    </row>
    <row r="56" spans="1:31" s="262" customFormat="1" ht="15.75" customHeight="1">
      <c r="A56" s="320" t="s">
        <v>207</v>
      </c>
      <c r="B56" s="320"/>
      <c r="C56" s="266">
        <f>SUM(C57:C58)</f>
        <v>95</v>
      </c>
      <c r="D56" s="273">
        <f aca="true" t="shared" si="12" ref="D56:AA56">SUM(D57:D58)</f>
        <v>12</v>
      </c>
      <c r="E56" s="267">
        <f t="shared" si="12"/>
        <v>11</v>
      </c>
      <c r="F56" s="267">
        <f t="shared" si="12"/>
        <v>1</v>
      </c>
      <c r="G56" s="267">
        <f t="shared" si="12"/>
        <v>0</v>
      </c>
      <c r="H56" s="267">
        <f t="shared" si="12"/>
        <v>0</v>
      </c>
      <c r="I56" s="267">
        <f t="shared" si="12"/>
        <v>0</v>
      </c>
      <c r="J56" s="267">
        <f t="shared" si="12"/>
        <v>0</v>
      </c>
      <c r="K56" s="267">
        <f t="shared" si="12"/>
        <v>18</v>
      </c>
      <c r="L56" s="267">
        <f t="shared" si="12"/>
        <v>0</v>
      </c>
      <c r="M56" s="267">
        <f t="shared" si="12"/>
        <v>3</v>
      </c>
      <c r="N56" s="267">
        <f t="shared" si="12"/>
        <v>5</v>
      </c>
      <c r="O56" s="267">
        <f t="shared" si="12"/>
        <v>55</v>
      </c>
      <c r="P56" s="267">
        <f t="shared" si="12"/>
        <v>0</v>
      </c>
      <c r="Q56" s="267">
        <f t="shared" si="12"/>
        <v>1</v>
      </c>
      <c r="R56" s="267">
        <f t="shared" si="12"/>
        <v>1</v>
      </c>
      <c r="S56" s="267">
        <f t="shared" si="12"/>
        <v>0</v>
      </c>
      <c r="T56" s="273">
        <f t="shared" si="12"/>
        <v>0</v>
      </c>
      <c r="U56" s="267">
        <f t="shared" si="12"/>
        <v>0</v>
      </c>
      <c r="V56" s="267">
        <f t="shared" si="12"/>
        <v>0</v>
      </c>
      <c r="W56" s="267">
        <f t="shared" si="12"/>
        <v>6</v>
      </c>
      <c r="X56" s="267">
        <f t="shared" si="12"/>
        <v>11</v>
      </c>
      <c r="Y56" s="267">
        <f t="shared" si="12"/>
        <v>1</v>
      </c>
      <c r="Z56" s="267">
        <f t="shared" si="12"/>
        <v>0</v>
      </c>
      <c r="AA56" s="267">
        <f t="shared" si="12"/>
        <v>0</v>
      </c>
      <c r="AB56" s="268">
        <f>D56/C56*100</f>
        <v>12.631578947368421</v>
      </c>
      <c r="AC56" s="268">
        <f>(O56+P56+T56)/C56*100</f>
        <v>57.89473684210527</v>
      </c>
      <c r="AD56" s="316" t="s">
        <v>207</v>
      </c>
      <c r="AE56" s="317"/>
    </row>
    <row r="57" spans="1:31" s="259" customFormat="1" ht="15.75" customHeight="1">
      <c r="A57" s="254"/>
      <c r="B57" s="260" t="s">
        <v>54</v>
      </c>
      <c r="C57" s="266">
        <f>D57+K57+L57+M57+N57+O57+P57+Q57+R57+S57</f>
        <v>43</v>
      </c>
      <c r="D57" s="270">
        <f>SUM(E57:J57)</f>
        <v>2</v>
      </c>
      <c r="E57" s="270">
        <v>2</v>
      </c>
      <c r="F57" s="270">
        <v>0</v>
      </c>
      <c r="G57" s="270">
        <v>0</v>
      </c>
      <c r="H57" s="270">
        <v>0</v>
      </c>
      <c r="I57" s="270">
        <v>0</v>
      </c>
      <c r="J57" s="270">
        <v>0</v>
      </c>
      <c r="K57" s="270">
        <v>4</v>
      </c>
      <c r="L57" s="270">
        <v>0</v>
      </c>
      <c r="M57" s="270">
        <v>3</v>
      </c>
      <c r="N57" s="270">
        <v>0</v>
      </c>
      <c r="O57" s="270">
        <v>33</v>
      </c>
      <c r="P57" s="270">
        <v>0</v>
      </c>
      <c r="Q57" s="270">
        <v>1</v>
      </c>
      <c r="R57" s="270">
        <v>0</v>
      </c>
      <c r="S57" s="270">
        <v>0</v>
      </c>
      <c r="T57" s="270">
        <f>SUM(U57:V57)</f>
        <v>0</v>
      </c>
      <c r="U57" s="270">
        <v>0</v>
      </c>
      <c r="V57" s="270">
        <v>0</v>
      </c>
      <c r="W57" s="270">
        <v>3</v>
      </c>
      <c r="X57" s="270">
        <v>2</v>
      </c>
      <c r="Y57" s="270">
        <v>0</v>
      </c>
      <c r="Z57" s="270">
        <v>0</v>
      </c>
      <c r="AA57" s="270">
        <v>0</v>
      </c>
      <c r="AB57" s="271">
        <v>4.65116279069767</v>
      </c>
      <c r="AC57" s="274">
        <v>76.7441860465116</v>
      </c>
      <c r="AD57" s="261" t="s">
        <v>54</v>
      </c>
      <c r="AE57" s="258"/>
    </row>
    <row r="58" spans="1:31" s="263" customFormat="1" ht="15.75" customHeight="1">
      <c r="A58" s="254"/>
      <c r="B58" s="260" t="s">
        <v>69</v>
      </c>
      <c r="C58" s="266">
        <f>D58+K58+L58+M58+N58+O58+P58+Q58+R58+S58</f>
        <v>52</v>
      </c>
      <c r="D58" s="270">
        <f>SUM(E58:J58)</f>
        <v>10</v>
      </c>
      <c r="E58" s="270">
        <v>9</v>
      </c>
      <c r="F58" s="270">
        <v>1</v>
      </c>
      <c r="G58" s="270">
        <v>0</v>
      </c>
      <c r="H58" s="270">
        <v>0</v>
      </c>
      <c r="I58" s="270">
        <v>0</v>
      </c>
      <c r="J58" s="270">
        <v>0</v>
      </c>
      <c r="K58" s="270">
        <v>14</v>
      </c>
      <c r="L58" s="270">
        <v>0</v>
      </c>
      <c r="M58" s="270">
        <v>0</v>
      </c>
      <c r="N58" s="270">
        <v>5</v>
      </c>
      <c r="O58" s="270">
        <v>22</v>
      </c>
      <c r="P58" s="270">
        <v>0</v>
      </c>
      <c r="Q58" s="270">
        <v>0</v>
      </c>
      <c r="R58" s="270">
        <v>1</v>
      </c>
      <c r="S58" s="270">
        <v>0</v>
      </c>
      <c r="T58" s="270">
        <f>SUM(U58:V58)</f>
        <v>0</v>
      </c>
      <c r="U58" s="270">
        <v>0</v>
      </c>
      <c r="V58" s="270">
        <v>0</v>
      </c>
      <c r="W58" s="270">
        <v>3</v>
      </c>
      <c r="X58" s="270">
        <v>9</v>
      </c>
      <c r="Y58" s="270">
        <v>1</v>
      </c>
      <c r="Z58" s="270">
        <v>0</v>
      </c>
      <c r="AA58" s="270">
        <v>0</v>
      </c>
      <c r="AB58" s="271">
        <v>19.2307692307692</v>
      </c>
      <c r="AC58" s="274">
        <v>42.3076923076923</v>
      </c>
      <c r="AD58" s="261" t="s">
        <v>69</v>
      </c>
      <c r="AE58" s="258"/>
    </row>
    <row r="59" spans="1:31" s="250" customFormat="1" ht="15.75" customHeight="1">
      <c r="A59" s="320" t="s">
        <v>208</v>
      </c>
      <c r="B59" s="323"/>
      <c r="C59" s="266">
        <f>SUM(C60:C61)</f>
        <v>192</v>
      </c>
      <c r="D59" s="273">
        <f aca="true" t="shared" si="13" ref="D59:AA59">SUM(D60:D61)</f>
        <v>28</v>
      </c>
      <c r="E59" s="267">
        <f t="shared" si="13"/>
        <v>25</v>
      </c>
      <c r="F59" s="267">
        <f t="shared" si="13"/>
        <v>3</v>
      </c>
      <c r="G59" s="267">
        <f t="shared" si="13"/>
        <v>0</v>
      </c>
      <c r="H59" s="267">
        <f t="shared" si="13"/>
        <v>0</v>
      </c>
      <c r="I59" s="267">
        <f t="shared" si="13"/>
        <v>0</v>
      </c>
      <c r="J59" s="267">
        <f t="shared" si="13"/>
        <v>0</v>
      </c>
      <c r="K59" s="267">
        <f t="shared" si="13"/>
        <v>39</v>
      </c>
      <c r="L59" s="267">
        <f t="shared" si="13"/>
        <v>0</v>
      </c>
      <c r="M59" s="267">
        <f t="shared" si="13"/>
        <v>0</v>
      </c>
      <c r="N59" s="267">
        <f t="shared" si="13"/>
        <v>10</v>
      </c>
      <c r="O59" s="267">
        <f t="shared" si="13"/>
        <v>114</v>
      </c>
      <c r="P59" s="267">
        <f t="shared" si="13"/>
        <v>0</v>
      </c>
      <c r="Q59" s="267">
        <f t="shared" si="13"/>
        <v>0</v>
      </c>
      <c r="R59" s="267">
        <f t="shared" si="13"/>
        <v>1</v>
      </c>
      <c r="S59" s="267">
        <f t="shared" si="13"/>
        <v>0</v>
      </c>
      <c r="T59" s="273">
        <f t="shared" si="13"/>
        <v>0</v>
      </c>
      <c r="U59" s="267">
        <f t="shared" si="13"/>
        <v>0</v>
      </c>
      <c r="V59" s="267">
        <f t="shared" si="13"/>
        <v>0</v>
      </c>
      <c r="W59" s="267">
        <f t="shared" si="13"/>
        <v>7</v>
      </c>
      <c r="X59" s="267">
        <f t="shared" si="13"/>
        <v>25</v>
      </c>
      <c r="Y59" s="267">
        <f t="shared" si="13"/>
        <v>3</v>
      </c>
      <c r="Z59" s="267">
        <f t="shared" si="13"/>
        <v>0</v>
      </c>
      <c r="AA59" s="267">
        <f t="shared" si="13"/>
        <v>0</v>
      </c>
      <c r="AB59" s="268">
        <f>D59/C59*100</f>
        <v>14.583333333333334</v>
      </c>
      <c r="AC59" s="268">
        <f>(O59+P59+T59)/C59*100</f>
        <v>59.375</v>
      </c>
      <c r="AD59" s="316" t="s">
        <v>208</v>
      </c>
      <c r="AE59" s="322"/>
    </row>
    <row r="60" spans="1:31" s="259" customFormat="1" ht="15.75" customHeight="1">
      <c r="A60" s="264"/>
      <c r="B60" s="260" t="s">
        <v>55</v>
      </c>
      <c r="C60" s="266">
        <f>D60+K60+L60+M60+N60+O60+P60+Q60+R60+S60</f>
        <v>60</v>
      </c>
      <c r="D60" s="270">
        <f>SUM(E60:J60)</f>
        <v>10</v>
      </c>
      <c r="E60" s="270">
        <v>9</v>
      </c>
      <c r="F60" s="270">
        <v>1</v>
      </c>
      <c r="G60" s="270">
        <v>0</v>
      </c>
      <c r="H60" s="270">
        <v>0</v>
      </c>
      <c r="I60" s="270">
        <v>0</v>
      </c>
      <c r="J60" s="270">
        <v>0</v>
      </c>
      <c r="K60" s="270">
        <v>12</v>
      </c>
      <c r="L60" s="270">
        <v>0</v>
      </c>
      <c r="M60" s="270">
        <v>0</v>
      </c>
      <c r="N60" s="270">
        <v>4</v>
      </c>
      <c r="O60" s="270">
        <v>33</v>
      </c>
      <c r="P60" s="270">
        <v>0</v>
      </c>
      <c r="Q60" s="270">
        <v>0</v>
      </c>
      <c r="R60" s="270">
        <v>1</v>
      </c>
      <c r="S60" s="270">
        <v>0</v>
      </c>
      <c r="T60" s="270">
        <f>SUM(U60:V60)</f>
        <v>0</v>
      </c>
      <c r="U60" s="270">
        <v>0</v>
      </c>
      <c r="V60" s="270">
        <v>0</v>
      </c>
      <c r="W60" s="270">
        <v>1</v>
      </c>
      <c r="X60" s="270">
        <v>9</v>
      </c>
      <c r="Y60" s="270">
        <v>1</v>
      </c>
      <c r="Z60" s="270">
        <v>0</v>
      </c>
      <c r="AA60" s="270">
        <v>0</v>
      </c>
      <c r="AB60" s="271">
        <v>16.6666666666667</v>
      </c>
      <c r="AC60" s="274">
        <v>55</v>
      </c>
      <c r="AD60" s="261" t="s">
        <v>55</v>
      </c>
      <c r="AE60" s="258"/>
    </row>
    <row r="61" spans="1:31" s="259" customFormat="1" ht="15.75" customHeight="1">
      <c r="A61" s="264"/>
      <c r="B61" s="260" t="s">
        <v>196</v>
      </c>
      <c r="C61" s="266">
        <f>D61+K61+L61+M61+N61+O61+P61+Q61+R61+S61</f>
        <v>132</v>
      </c>
      <c r="D61" s="270">
        <f>SUM(E61:J61)</f>
        <v>18</v>
      </c>
      <c r="E61" s="270">
        <v>16</v>
      </c>
      <c r="F61" s="270">
        <v>2</v>
      </c>
      <c r="G61" s="270">
        <v>0</v>
      </c>
      <c r="H61" s="270">
        <v>0</v>
      </c>
      <c r="I61" s="270">
        <v>0</v>
      </c>
      <c r="J61" s="270">
        <v>0</v>
      </c>
      <c r="K61" s="270">
        <v>27</v>
      </c>
      <c r="L61" s="270">
        <v>0</v>
      </c>
      <c r="M61" s="270">
        <v>0</v>
      </c>
      <c r="N61" s="270">
        <v>6</v>
      </c>
      <c r="O61" s="270">
        <v>81</v>
      </c>
      <c r="P61" s="270">
        <v>0</v>
      </c>
      <c r="Q61" s="270">
        <v>0</v>
      </c>
      <c r="R61" s="270">
        <v>0</v>
      </c>
      <c r="S61" s="270">
        <v>0</v>
      </c>
      <c r="T61" s="270">
        <f>SUM(U61:V61)</f>
        <v>0</v>
      </c>
      <c r="U61" s="270">
        <v>0</v>
      </c>
      <c r="V61" s="270">
        <v>0</v>
      </c>
      <c r="W61" s="270">
        <v>6</v>
      </c>
      <c r="X61" s="270">
        <v>16</v>
      </c>
      <c r="Y61" s="270">
        <v>2</v>
      </c>
      <c r="Z61" s="270">
        <v>0</v>
      </c>
      <c r="AA61" s="270">
        <v>0</v>
      </c>
      <c r="AB61" s="271">
        <v>13.6363636363636</v>
      </c>
      <c r="AC61" s="274">
        <v>61.3636363636364</v>
      </c>
      <c r="AD61" s="261" t="s">
        <v>196</v>
      </c>
      <c r="AE61" s="258"/>
    </row>
    <row r="62" spans="1:31" s="250" customFormat="1" ht="15.75" customHeight="1">
      <c r="A62" s="320" t="s">
        <v>209</v>
      </c>
      <c r="B62" s="320"/>
      <c r="C62" s="266">
        <f>C63</f>
        <v>0</v>
      </c>
      <c r="D62" s="273">
        <f aca="true" t="shared" si="14" ref="D62:AA62">D63</f>
        <v>0</v>
      </c>
      <c r="E62" s="267">
        <f t="shared" si="14"/>
        <v>0</v>
      </c>
      <c r="F62" s="267">
        <f t="shared" si="14"/>
        <v>0</v>
      </c>
      <c r="G62" s="267">
        <f t="shared" si="14"/>
        <v>0</v>
      </c>
      <c r="H62" s="267">
        <f t="shared" si="14"/>
        <v>0</v>
      </c>
      <c r="I62" s="267">
        <f t="shared" si="14"/>
        <v>0</v>
      </c>
      <c r="J62" s="267">
        <f t="shared" si="14"/>
        <v>0</v>
      </c>
      <c r="K62" s="267">
        <f t="shared" si="14"/>
        <v>0</v>
      </c>
      <c r="L62" s="267">
        <f t="shared" si="14"/>
        <v>0</v>
      </c>
      <c r="M62" s="267">
        <f t="shared" si="14"/>
        <v>0</v>
      </c>
      <c r="N62" s="267">
        <f t="shared" si="14"/>
        <v>0</v>
      </c>
      <c r="O62" s="267">
        <f t="shared" si="14"/>
        <v>0</v>
      </c>
      <c r="P62" s="267">
        <f t="shared" si="14"/>
        <v>0</v>
      </c>
      <c r="Q62" s="267">
        <f t="shared" si="14"/>
        <v>0</v>
      </c>
      <c r="R62" s="267">
        <f t="shared" si="14"/>
        <v>0</v>
      </c>
      <c r="S62" s="267">
        <f t="shared" si="14"/>
        <v>0</v>
      </c>
      <c r="T62" s="273">
        <f t="shared" si="14"/>
        <v>0</v>
      </c>
      <c r="U62" s="267">
        <f t="shared" si="14"/>
        <v>0</v>
      </c>
      <c r="V62" s="267">
        <f t="shared" si="14"/>
        <v>0</v>
      </c>
      <c r="W62" s="267">
        <f t="shared" si="14"/>
        <v>0</v>
      </c>
      <c r="X62" s="267">
        <f t="shared" si="14"/>
        <v>0</v>
      </c>
      <c r="Y62" s="267">
        <f t="shared" si="14"/>
        <v>0</v>
      </c>
      <c r="Z62" s="267">
        <f t="shared" si="14"/>
        <v>0</v>
      </c>
      <c r="AA62" s="267">
        <f t="shared" si="14"/>
        <v>0</v>
      </c>
      <c r="AB62" s="268">
        <v>0</v>
      </c>
      <c r="AC62" s="268">
        <v>0</v>
      </c>
      <c r="AD62" s="316" t="s">
        <v>209</v>
      </c>
      <c r="AE62" s="317"/>
    </row>
    <row r="63" spans="1:31" s="259" customFormat="1" ht="15.75" customHeight="1">
      <c r="A63" s="264"/>
      <c r="B63" s="260" t="s">
        <v>56</v>
      </c>
      <c r="C63" s="266">
        <f>D63+K63+L63+M63+N63+O63+P63+Q63+R63+S63</f>
        <v>0</v>
      </c>
      <c r="D63" s="270">
        <f>SUM(E63:J63)</f>
        <v>0</v>
      </c>
      <c r="E63" s="270">
        <v>0</v>
      </c>
      <c r="F63" s="270">
        <v>0</v>
      </c>
      <c r="G63" s="270">
        <v>0</v>
      </c>
      <c r="H63" s="270">
        <v>0</v>
      </c>
      <c r="I63" s="270">
        <v>0</v>
      </c>
      <c r="J63" s="270">
        <v>0</v>
      </c>
      <c r="K63" s="270">
        <v>0</v>
      </c>
      <c r="L63" s="270">
        <v>0</v>
      </c>
      <c r="M63" s="270">
        <v>0</v>
      </c>
      <c r="N63" s="270">
        <v>0</v>
      </c>
      <c r="O63" s="270">
        <v>0</v>
      </c>
      <c r="P63" s="270">
        <v>0</v>
      </c>
      <c r="Q63" s="270">
        <v>0</v>
      </c>
      <c r="R63" s="270">
        <v>0</v>
      </c>
      <c r="S63" s="270">
        <v>0</v>
      </c>
      <c r="T63" s="270">
        <f>SUM(U63:V63)</f>
        <v>0</v>
      </c>
      <c r="U63" s="270">
        <v>0</v>
      </c>
      <c r="V63" s="270">
        <v>0</v>
      </c>
      <c r="W63" s="270">
        <v>0</v>
      </c>
      <c r="X63" s="270">
        <v>0</v>
      </c>
      <c r="Y63" s="270">
        <v>0</v>
      </c>
      <c r="Z63" s="270">
        <v>0</v>
      </c>
      <c r="AA63" s="270">
        <v>0</v>
      </c>
      <c r="AB63" s="271">
        <v>0</v>
      </c>
      <c r="AC63" s="274">
        <v>0</v>
      </c>
      <c r="AD63" s="261" t="s">
        <v>56</v>
      </c>
      <c r="AE63" s="258"/>
    </row>
    <row r="64" spans="1:31" s="262" customFormat="1" ht="15.75" customHeight="1">
      <c r="A64" s="320" t="s">
        <v>210</v>
      </c>
      <c r="B64" s="328"/>
      <c r="C64" s="266">
        <f>C65</f>
        <v>48</v>
      </c>
      <c r="D64" s="273">
        <f aca="true" t="shared" si="15" ref="D64:AA64">D65</f>
        <v>10</v>
      </c>
      <c r="E64" s="267">
        <f t="shared" si="15"/>
        <v>10</v>
      </c>
      <c r="F64" s="267">
        <f t="shared" si="15"/>
        <v>0</v>
      </c>
      <c r="G64" s="267">
        <f t="shared" si="15"/>
        <v>0</v>
      </c>
      <c r="H64" s="267">
        <f t="shared" si="15"/>
        <v>0</v>
      </c>
      <c r="I64" s="267">
        <f t="shared" si="15"/>
        <v>0</v>
      </c>
      <c r="J64" s="267">
        <f t="shared" si="15"/>
        <v>0</v>
      </c>
      <c r="K64" s="267">
        <f t="shared" si="15"/>
        <v>9</v>
      </c>
      <c r="L64" s="267">
        <f t="shared" si="15"/>
        <v>0</v>
      </c>
      <c r="M64" s="267">
        <f t="shared" si="15"/>
        <v>0</v>
      </c>
      <c r="N64" s="267">
        <f t="shared" si="15"/>
        <v>1</v>
      </c>
      <c r="O64" s="267">
        <f t="shared" si="15"/>
        <v>27</v>
      </c>
      <c r="P64" s="267">
        <f t="shared" si="15"/>
        <v>0</v>
      </c>
      <c r="Q64" s="267">
        <f t="shared" si="15"/>
        <v>1</v>
      </c>
      <c r="R64" s="267">
        <f t="shared" si="15"/>
        <v>0</v>
      </c>
      <c r="S64" s="267">
        <f t="shared" si="15"/>
        <v>0</v>
      </c>
      <c r="T64" s="273">
        <f t="shared" si="15"/>
        <v>0</v>
      </c>
      <c r="U64" s="267">
        <f t="shared" si="15"/>
        <v>0</v>
      </c>
      <c r="V64" s="267">
        <f t="shared" si="15"/>
        <v>0</v>
      </c>
      <c r="W64" s="267">
        <f t="shared" si="15"/>
        <v>1</v>
      </c>
      <c r="X64" s="267">
        <f t="shared" si="15"/>
        <v>10</v>
      </c>
      <c r="Y64" s="267">
        <f t="shared" si="15"/>
        <v>0</v>
      </c>
      <c r="Z64" s="267">
        <f t="shared" si="15"/>
        <v>0</v>
      </c>
      <c r="AA64" s="267">
        <f t="shared" si="15"/>
        <v>0</v>
      </c>
      <c r="AB64" s="268">
        <f>D64/C64*100</f>
        <v>20.833333333333336</v>
      </c>
      <c r="AC64" s="268">
        <f>(O64+P64+T64)/C64*100</f>
        <v>56.25</v>
      </c>
      <c r="AD64" s="316" t="s">
        <v>210</v>
      </c>
      <c r="AE64" s="322"/>
    </row>
    <row r="65" spans="1:31" s="263" customFormat="1" ht="15.75" customHeight="1">
      <c r="A65" s="264"/>
      <c r="B65" s="265" t="s">
        <v>197</v>
      </c>
      <c r="C65" s="266">
        <f>D65+K65+L65+M65+N65+O65+P65+Q65+R65+S65</f>
        <v>48</v>
      </c>
      <c r="D65" s="270">
        <f>SUM(E65:J65)</f>
        <v>10</v>
      </c>
      <c r="E65" s="270">
        <v>10</v>
      </c>
      <c r="F65" s="270">
        <v>0</v>
      </c>
      <c r="G65" s="270">
        <v>0</v>
      </c>
      <c r="H65" s="270">
        <v>0</v>
      </c>
      <c r="I65" s="270">
        <v>0</v>
      </c>
      <c r="J65" s="270">
        <v>0</v>
      </c>
      <c r="K65" s="270">
        <v>9</v>
      </c>
      <c r="L65" s="270">
        <v>0</v>
      </c>
      <c r="M65" s="270">
        <v>0</v>
      </c>
      <c r="N65" s="270">
        <v>1</v>
      </c>
      <c r="O65" s="270">
        <v>27</v>
      </c>
      <c r="P65" s="270">
        <v>0</v>
      </c>
      <c r="Q65" s="270">
        <v>1</v>
      </c>
      <c r="R65" s="270">
        <v>0</v>
      </c>
      <c r="S65" s="270">
        <v>0</v>
      </c>
      <c r="T65" s="270">
        <f>SUM(U65:V65)</f>
        <v>0</v>
      </c>
      <c r="U65" s="270">
        <v>0</v>
      </c>
      <c r="V65" s="270">
        <v>0</v>
      </c>
      <c r="W65" s="270">
        <v>1</v>
      </c>
      <c r="X65" s="270">
        <v>10</v>
      </c>
      <c r="Y65" s="270">
        <v>0</v>
      </c>
      <c r="Z65" s="270">
        <v>0</v>
      </c>
      <c r="AA65" s="270">
        <v>0</v>
      </c>
      <c r="AB65" s="271">
        <v>20.8333333333333</v>
      </c>
      <c r="AC65" s="274">
        <v>56.25</v>
      </c>
      <c r="AD65" s="261" t="s">
        <v>197</v>
      </c>
      <c r="AE65" s="258"/>
    </row>
    <row r="66" spans="1:31" s="8" customFormat="1" ht="15.75" customHeight="1">
      <c r="A66" s="6"/>
      <c r="B66" s="18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34"/>
      <c r="AC66" s="134"/>
      <c r="AD66" s="19"/>
      <c r="AE66" s="6"/>
    </row>
    <row r="67" spans="2:29" ht="11.25" customHeight="1">
      <c r="B67" s="67"/>
      <c r="C67" s="67"/>
      <c r="D67" s="67"/>
      <c r="E67" s="67"/>
      <c r="F67" s="67"/>
      <c r="G67" s="67"/>
      <c r="H67" s="67"/>
      <c r="I67" s="67"/>
      <c r="J67" s="67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135"/>
      <c r="AC67" s="135"/>
    </row>
    <row r="68" spans="2:10" ht="11.25" customHeight="1">
      <c r="B68" s="67"/>
      <c r="C68" s="67"/>
      <c r="D68" s="8"/>
      <c r="E68" s="8"/>
      <c r="F68" s="8"/>
      <c r="G68" s="8"/>
      <c r="H68" s="8"/>
      <c r="I68" s="8"/>
      <c r="J68" s="8"/>
    </row>
    <row r="69" spans="2:3" ht="11.25" customHeight="1">
      <c r="B69" s="69"/>
      <c r="C69" s="69"/>
    </row>
    <row r="70" spans="2:3" ht="11.25" customHeight="1">
      <c r="B70" s="69"/>
      <c r="C70" s="69"/>
    </row>
    <row r="71" spans="2:3" ht="11.25" customHeight="1">
      <c r="B71" s="69"/>
      <c r="C71" s="69"/>
    </row>
    <row r="72" spans="2:3" ht="11.25" customHeight="1">
      <c r="B72" s="69"/>
      <c r="C72" s="69"/>
    </row>
    <row r="73" spans="2:3" ht="11.25" customHeight="1">
      <c r="B73" s="69"/>
      <c r="C73" s="69"/>
    </row>
    <row r="74" spans="2:3" ht="11.25" customHeight="1">
      <c r="B74" s="69"/>
      <c r="C74" s="69"/>
    </row>
    <row r="75" spans="2:3" ht="11.25" customHeight="1">
      <c r="B75" s="69"/>
      <c r="C75" s="69"/>
    </row>
    <row r="76" spans="2:3" ht="11.25" customHeight="1">
      <c r="B76" s="69"/>
      <c r="C76" s="69"/>
    </row>
    <row r="77" spans="2:3" ht="11.25" customHeight="1">
      <c r="B77" s="69"/>
      <c r="C77" s="69"/>
    </row>
    <row r="78" spans="2:3" ht="11.25" customHeight="1">
      <c r="B78" s="69"/>
      <c r="C78" s="69"/>
    </row>
    <row r="79" spans="2:3" ht="11.25" customHeight="1">
      <c r="B79" s="69"/>
      <c r="C79" s="69"/>
    </row>
    <row r="80" spans="2:3" ht="11.25" customHeight="1">
      <c r="B80" s="69"/>
      <c r="C80" s="69"/>
    </row>
    <row r="81" spans="2:3" ht="11.25" customHeight="1">
      <c r="B81" s="69"/>
      <c r="C81" s="69"/>
    </row>
  </sheetData>
  <sheetProtection/>
  <mergeCells count="60">
    <mergeCell ref="O4:P5"/>
    <mergeCell ref="O6:O7"/>
    <mergeCell ref="P6:P7"/>
    <mergeCell ref="T4:V5"/>
    <mergeCell ref="T6:T7"/>
    <mergeCell ref="U6:U7"/>
    <mergeCell ref="V6:V7"/>
    <mergeCell ref="AC4:AC7"/>
    <mergeCell ref="G5:G7"/>
    <mergeCell ref="AB4:AB7"/>
    <mergeCell ref="L6:L7"/>
    <mergeCell ref="M6:M7"/>
    <mergeCell ref="X6:Y6"/>
    <mergeCell ref="W4:W7"/>
    <mergeCell ref="X4:AA5"/>
    <mergeCell ref="Z6:AA6"/>
    <mergeCell ref="N4:N7"/>
    <mergeCell ref="AD4:AE7"/>
    <mergeCell ref="R4:R7"/>
    <mergeCell ref="S4:S7"/>
    <mergeCell ref="Q4:Q7"/>
    <mergeCell ref="AD51:AE51"/>
    <mergeCell ref="AD15:AE15"/>
    <mergeCell ref="AD34:AE34"/>
    <mergeCell ref="AD37:AE37"/>
    <mergeCell ref="AD42:AE42"/>
    <mergeCell ref="AD47:AE47"/>
    <mergeCell ref="AD44:AE44"/>
    <mergeCell ref="A64:B64"/>
    <mergeCell ref="AD64:AE64"/>
    <mergeCell ref="AD56:AE56"/>
    <mergeCell ref="AD59:AE59"/>
    <mergeCell ref="A62:B62"/>
    <mergeCell ref="A59:B59"/>
    <mergeCell ref="AD62:AE62"/>
    <mergeCell ref="A56:B56"/>
    <mergeCell ref="A51:B51"/>
    <mergeCell ref="A1:N1"/>
    <mergeCell ref="D4:J4"/>
    <mergeCell ref="C4:C7"/>
    <mergeCell ref="K4:K7"/>
    <mergeCell ref="H5:H7"/>
    <mergeCell ref="I5:I7"/>
    <mergeCell ref="D5:D7"/>
    <mergeCell ref="A4:B7"/>
    <mergeCell ref="J5:J7"/>
    <mergeCell ref="E5:E7"/>
    <mergeCell ref="L4:M5"/>
    <mergeCell ref="A15:B15"/>
    <mergeCell ref="A34:B34"/>
    <mergeCell ref="A44:B44"/>
    <mergeCell ref="A37:B37"/>
    <mergeCell ref="F5:F7"/>
    <mergeCell ref="M12:M13"/>
    <mergeCell ref="W12:W13"/>
    <mergeCell ref="Z12:Z13"/>
    <mergeCell ref="L12:L13"/>
    <mergeCell ref="A42:B42"/>
    <mergeCell ref="AA12:AA13"/>
    <mergeCell ref="A47:B47"/>
  </mergeCells>
  <conditionalFormatting sqref="A8:AE66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6" r:id="rId1"/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E81"/>
  <sheetViews>
    <sheetView showGridLines="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8.33203125" style="5" customWidth="1"/>
    <col min="6" max="6" width="7.83203125" style="5" customWidth="1"/>
    <col min="7" max="10" width="7.58203125" style="5" customWidth="1"/>
    <col min="11" max="11" width="8.33203125" style="5" customWidth="1"/>
    <col min="12" max="14" width="7.83203125" style="5" customWidth="1"/>
    <col min="15" max="17" width="6.58203125" style="5" customWidth="1"/>
    <col min="18" max="19" width="5.58203125" style="5" customWidth="1"/>
    <col min="20" max="20" width="4.58203125" style="5" customWidth="1"/>
    <col min="21" max="22" width="5.58203125" style="5" customWidth="1"/>
    <col min="23" max="23" width="7.58203125" style="5" customWidth="1"/>
    <col min="24" max="24" width="7" style="5" customWidth="1"/>
    <col min="25" max="25" width="8" style="5" customWidth="1"/>
    <col min="26" max="27" width="5.58203125" style="5" customWidth="1"/>
    <col min="28" max="28" width="7.58203125" style="136" customWidth="1"/>
    <col min="29" max="29" width="8.33203125" style="136" customWidth="1"/>
    <col min="30" max="30" width="8.75" style="5" customWidth="1"/>
    <col min="31" max="31" width="1.328125" style="5" customWidth="1"/>
    <col min="32" max="16384" width="8.75" style="5" customWidth="1"/>
  </cols>
  <sheetData>
    <row r="1" spans="1:29" ht="16.5" customHeight="1">
      <c r="A1" s="333" t="s">
        <v>312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2"/>
      <c r="P1" s="2"/>
      <c r="Q1" s="2"/>
      <c r="R1" s="2"/>
      <c r="S1" s="3" t="s">
        <v>13</v>
      </c>
      <c r="T1" s="2"/>
      <c r="U1" s="2"/>
      <c r="V1" s="2"/>
      <c r="W1" s="2"/>
      <c r="X1" s="2"/>
      <c r="Y1" s="2"/>
      <c r="Z1" s="2"/>
      <c r="AA1" s="2"/>
      <c r="AB1" s="4"/>
      <c r="AC1" s="4"/>
    </row>
    <row r="2" spans="1:29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4"/>
      <c r="AC2" s="4"/>
    </row>
    <row r="3" spans="1:31" ht="16.5" customHeight="1">
      <c r="A3" s="3" t="s">
        <v>96</v>
      </c>
      <c r="C3" s="6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 t="s">
        <v>174</v>
      </c>
      <c r="P3" s="57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9"/>
      <c r="AC3" s="9"/>
      <c r="AD3" s="8"/>
      <c r="AE3" s="10" t="s">
        <v>2</v>
      </c>
    </row>
    <row r="4" spans="1:31" ht="16.5" customHeight="1">
      <c r="A4" s="343" t="s">
        <v>245</v>
      </c>
      <c r="B4" s="344"/>
      <c r="C4" s="335" t="s">
        <v>0</v>
      </c>
      <c r="D4" s="331" t="s">
        <v>161</v>
      </c>
      <c r="E4" s="331"/>
      <c r="F4" s="331"/>
      <c r="G4" s="331"/>
      <c r="H4" s="331"/>
      <c r="I4" s="331"/>
      <c r="J4" s="334"/>
      <c r="K4" s="325" t="s">
        <v>162</v>
      </c>
      <c r="L4" s="329" t="s">
        <v>163</v>
      </c>
      <c r="M4" s="338"/>
      <c r="N4" s="325" t="s">
        <v>159</v>
      </c>
      <c r="O4" s="329" t="s">
        <v>160</v>
      </c>
      <c r="P4" s="308"/>
      <c r="Q4" s="325" t="s">
        <v>219</v>
      </c>
      <c r="R4" s="325" t="s">
        <v>164</v>
      </c>
      <c r="S4" s="329" t="s">
        <v>249</v>
      </c>
      <c r="T4" s="306" t="s">
        <v>165</v>
      </c>
      <c r="U4" s="307"/>
      <c r="V4" s="308"/>
      <c r="W4" s="300" t="s">
        <v>91</v>
      </c>
      <c r="X4" s="350" t="s">
        <v>194</v>
      </c>
      <c r="Y4" s="343"/>
      <c r="Z4" s="343"/>
      <c r="AA4" s="357"/>
      <c r="AB4" s="361" t="s">
        <v>154</v>
      </c>
      <c r="AC4" s="354" t="s">
        <v>320</v>
      </c>
      <c r="AD4" s="350" t="s">
        <v>245</v>
      </c>
      <c r="AE4" s="351"/>
    </row>
    <row r="5" spans="1:31" ht="16.5" customHeight="1">
      <c r="A5" s="345"/>
      <c r="B5" s="346"/>
      <c r="C5" s="336"/>
      <c r="D5" s="325" t="s">
        <v>80</v>
      </c>
      <c r="E5" s="325" t="s">
        <v>86</v>
      </c>
      <c r="F5" s="325" t="s">
        <v>87</v>
      </c>
      <c r="G5" s="325" t="s">
        <v>88</v>
      </c>
      <c r="H5" s="325" t="s">
        <v>89</v>
      </c>
      <c r="I5" s="325" t="s">
        <v>90</v>
      </c>
      <c r="J5" s="325" t="s">
        <v>218</v>
      </c>
      <c r="K5" s="326"/>
      <c r="L5" s="339"/>
      <c r="M5" s="340"/>
      <c r="N5" s="326"/>
      <c r="O5" s="330"/>
      <c r="P5" s="311"/>
      <c r="Q5" s="326"/>
      <c r="R5" s="326"/>
      <c r="S5" s="364"/>
      <c r="T5" s="380"/>
      <c r="U5" s="381"/>
      <c r="V5" s="382"/>
      <c r="W5" s="301"/>
      <c r="X5" s="358"/>
      <c r="Y5" s="359"/>
      <c r="Z5" s="359"/>
      <c r="AA5" s="360"/>
      <c r="AB5" s="362"/>
      <c r="AC5" s="355"/>
      <c r="AD5" s="352"/>
      <c r="AE5" s="345"/>
    </row>
    <row r="6" spans="1:31" ht="16.5" customHeight="1">
      <c r="A6" s="345"/>
      <c r="B6" s="346"/>
      <c r="C6" s="336"/>
      <c r="D6" s="326"/>
      <c r="E6" s="326"/>
      <c r="F6" s="326"/>
      <c r="G6" s="326"/>
      <c r="H6" s="326"/>
      <c r="I6" s="326"/>
      <c r="J6" s="326"/>
      <c r="K6" s="326"/>
      <c r="L6" s="341" t="s">
        <v>153</v>
      </c>
      <c r="M6" s="326" t="s">
        <v>83</v>
      </c>
      <c r="N6" s="326"/>
      <c r="O6" s="331" t="s">
        <v>259</v>
      </c>
      <c r="P6" s="314" t="s">
        <v>260</v>
      </c>
      <c r="Q6" s="326"/>
      <c r="R6" s="326"/>
      <c r="S6" s="364"/>
      <c r="T6" s="312" t="s">
        <v>80</v>
      </c>
      <c r="U6" s="314" t="s">
        <v>259</v>
      </c>
      <c r="V6" s="314" t="s">
        <v>260</v>
      </c>
      <c r="W6" s="301"/>
      <c r="X6" s="385" t="s">
        <v>152</v>
      </c>
      <c r="Y6" s="386"/>
      <c r="Z6" s="383" t="s">
        <v>166</v>
      </c>
      <c r="AA6" s="384"/>
      <c r="AB6" s="362"/>
      <c r="AC6" s="355"/>
      <c r="AD6" s="352"/>
      <c r="AE6" s="345"/>
    </row>
    <row r="7" spans="1:31" ht="16.5" customHeight="1">
      <c r="A7" s="347"/>
      <c r="B7" s="348"/>
      <c r="C7" s="337"/>
      <c r="D7" s="327"/>
      <c r="E7" s="327"/>
      <c r="F7" s="327"/>
      <c r="G7" s="327"/>
      <c r="H7" s="327"/>
      <c r="I7" s="327"/>
      <c r="J7" s="327"/>
      <c r="K7" s="327"/>
      <c r="L7" s="342"/>
      <c r="M7" s="327"/>
      <c r="N7" s="327"/>
      <c r="O7" s="332"/>
      <c r="P7" s="315"/>
      <c r="Q7" s="327"/>
      <c r="R7" s="327"/>
      <c r="S7" s="365"/>
      <c r="T7" s="313"/>
      <c r="U7" s="315"/>
      <c r="V7" s="315"/>
      <c r="W7" s="302"/>
      <c r="X7" s="11" t="s">
        <v>93</v>
      </c>
      <c r="Y7" s="223" t="s">
        <v>94</v>
      </c>
      <c r="Z7" s="11" t="s">
        <v>93</v>
      </c>
      <c r="AA7" s="223" t="s">
        <v>94</v>
      </c>
      <c r="AB7" s="363"/>
      <c r="AC7" s="356"/>
      <c r="AD7" s="353"/>
      <c r="AE7" s="347"/>
    </row>
    <row r="8" spans="1:31" ht="15.75" customHeight="1">
      <c r="A8" s="8"/>
      <c r="B8" s="12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131"/>
      <c r="AC8" s="131"/>
      <c r="AD8" s="13"/>
      <c r="AE8" s="14"/>
    </row>
    <row r="9" spans="1:31" ht="15.75" customHeight="1">
      <c r="A9" s="67"/>
      <c r="B9" s="63" t="s">
        <v>310</v>
      </c>
      <c r="C9" s="217">
        <v>9884</v>
      </c>
      <c r="D9" s="72">
        <v>4957</v>
      </c>
      <c r="E9" s="72">
        <v>4206</v>
      </c>
      <c r="F9" s="72">
        <v>710</v>
      </c>
      <c r="G9" s="72">
        <v>3</v>
      </c>
      <c r="H9" s="72">
        <v>1</v>
      </c>
      <c r="I9" s="72">
        <v>37</v>
      </c>
      <c r="J9" s="72">
        <v>0</v>
      </c>
      <c r="K9" s="72">
        <v>2003</v>
      </c>
      <c r="L9" s="72">
        <v>284</v>
      </c>
      <c r="M9" s="72">
        <v>180</v>
      </c>
      <c r="N9" s="72">
        <v>27</v>
      </c>
      <c r="O9" s="72">
        <v>1992</v>
      </c>
      <c r="P9" s="72">
        <v>25</v>
      </c>
      <c r="Q9" s="72">
        <v>161</v>
      </c>
      <c r="R9" s="72">
        <v>249</v>
      </c>
      <c r="S9" s="72">
        <v>6</v>
      </c>
      <c r="T9" s="72">
        <v>13</v>
      </c>
      <c r="U9" s="72">
        <v>10</v>
      </c>
      <c r="V9" s="72">
        <v>3</v>
      </c>
      <c r="W9" s="72">
        <v>304</v>
      </c>
      <c r="X9" s="72">
        <v>4567</v>
      </c>
      <c r="Y9" s="72">
        <v>726</v>
      </c>
      <c r="Z9" s="72">
        <v>469</v>
      </c>
      <c r="AA9" s="72">
        <v>27</v>
      </c>
      <c r="AB9" s="139">
        <v>50.2</v>
      </c>
      <c r="AC9" s="139">
        <v>20.5</v>
      </c>
      <c r="AD9" s="169" t="s">
        <v>310</v>
      </c>
      <c r="AE9" s="15"/>
    </row>
    <row r="10" spans="1:31" s="117" customFormat="1" ht="15.75" customHeight="1">
      <c r="A10" s="132"/>
      <c r="B10" s="60" t="s">
        <v>261</v>
      </c>
      <c r="C10" s="218">
        <f>C15+C34+C37+C42+C44+C47+C51+C56+C59+C62+C64</f>
        <v>9729</v>
      </c>
      <c r="D10" s="219">
        <f>D15+D34+D37+D42+D44+D47+D51+D56+D59+D62+D64</f>
        <v>4945</v>
      </c>
      <c r="E10" s="219">
        <f aca="true" t="shared" si="0" ref="E10:AA10">E15+E34+E37+E42+E44+E47+E51+E56+E59+E62+E64</f>
        <v>4230</v>
      </c>
      <c r="F10" s="219">
        <f>F15+F34+F37+F42+F44+F47+F51+F56+F59+F62+F64</f>
        <v>675</v>
      </c>
      <c r="G10" s="219">
        <f t="shared" si="0"/>
        <v>5</v>
      </c>
      <c r="H10" s="219">
        <f t="shared" si="0"/>
        <v>0</v>
      </c>
      <c r="I10" s="219">
        <f t="shared" si="0"/>
        <v>35</v>
      </c>
      <c r="J10" s="219">
        <f t="shared" si="0"/>
        <v>0</v>
      </c>
      <c r="K10" s="219">
        <f>K15+K34+K37+K42+K44+K47+K51+K56+K59+K62+K64</f>
        <v>1867</v>
      </c>
      <c r="L10" s="219">
        <f t="shared" si="0"/>
        <v>195</v>
      </c>
      <c r="M10" s="219">
        <f t="shared" si="0"/>
        <v>233</v>
      </c>
      <c r="N10" s="219">
        <f t="shared" si="0"/>
        <v>23</v>
      </c>
      <c r="O10" s="219">
        <f t="shared" si="0"/>
        <v>2004</v>
      </c>
      <c r="P10" s="219">
        <f t="shared" si="0"/>
        <v>23</v>
      </c>
      <c r="Q10" s="219">
        <f t="shared" si="0"/>
        <v>115</v>
      </c>
      <c r="R10" s="219">
        <f t="shared" si="0"/>
        <v>316</v>
      </c>
      <c r="S10" s="219">
        <f t="shared" si="0"/>
        <v>8</v>
      </c>
      <c r="T10" s="219">
        <f>T15+T34+T37+T42+T44+T47+T51+T56+T59+T62+T64</f>
        <v>23</v>
      </c>
      <c r="U10" s="219">
        <f t="shared" si="0"/>
        <v>22</v>
      </c>
      <c r="V10" s="219">
        <f t="shared" si="0"/>
        <v>1</v>
      </c>
      <c r="W10" s="219">
        <f t="shared" si="0"/>
        <v>337</v>
      </c>
      <c r="X10" s="219">
        <f t="shared" si="0"/>
        <v>4651</v>
      </c>
      <c r="Y10" s="219">
        <f t="shared" si="0"/>
        <v>681</v>
      </c>
      <c r="Z10" s="219">
        <f t="shared" si="0"/>
        <v>401</v>
      </c>
      <c r="AA10" s="219">
        <f t="shared" si="0"/>
        <v>42</v>
      </c>
      <c r="AB10" s="220">
        <v>50.8274231678487</v>
      </c>
      <c r="AC10" s="220">
        <v>21.0710247713023</v>
      </c>
      <c r="AD10" s="212" t="s">
        <v>261</v>
      </c>
      <c r="AE10" s="133"/>
    </row>
    <row r="11" spans="1:31" s="168" customFormat="1" ht="15.75" customHeight="1">
      <c r="A11" s="164"/>
      <c r="B11" s="163"/>
      <c r="C11" s="224"/>
      <c r="D11" s="22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  <c r="AC11" s="177"/>
      <c r="AD11" s="166"/>
      <c r="AE11" s="167"/>
    </row>
    <row r="12" spans="1:31" ht="15.75" customHeight="1">
      <c r="A12" s="8"/>
      <c r="B12" s="17" t="s">
        <v>81</v>
      </c>
      <c r="C12" s="68">
        <v>7236</v>
      </c>
      <c r="D12" s="68">
        <f>SUM(E12:J12)</f>
        <v>3555</v>
      </c>
      <c r="E12" s="68">
        <v>3001</v>
      </c>
      <c r="F12" s="68">
        <v>514</v>
      </c>
      <c r="G12" s="68">
        <v>5</v>
      </c>
      <c r="H12" s="68">
        <v>0</v>
      </c>
      <c r="I12" s="68">
        <v>35</v>
      </c>
      <c r="J12" s="68">
        <v>0</v>
      </c>
      <c r="K12" s="68">
        <v>1355</v>
      </c>
      <c r="L12" s="368">
        <v>195</v>
      </c>
      <c r="M12" s="305">
        <v>233</v>
      </c>
      <c r="N12" s="68">
        <v>21</v>
      </c>
      <c r="O12" s="68">
        <v>1665</v>
      </c>
      <c r="P12" s="68">
        <v>18</v>
      </c>
      <c r="Q12" s="68">
        <v>79</v>
      </c>
      <c r="R12" s="68">
        <v>195</v>
      </c>
      <c r="S12" s="68">
        <v>8</v>
      </c>
      <c r="T12" s="68">
        <f>SUM(U12:V12)</f>
        <v>23</v>
      </c>
      <c r="U12" s="68">
        <v>22</v>
      </c>
      <c r="V12" s="68">
        <v>1</v>
      </c>
      <c r="W12" s="305">
        <v>337</v>
      </c>
      <c r="X12" s="68">
        <v>3383</v>
      </c>
      <c r="Y12" s="68">
        <v>520</v>
      </c>
      <c r="Z12" s="305">
        <v>401</v>
      </c>
      <c r="AA12" s="305">
        <v>42</v>
      </c>
      <c r="AB12" s="140">
        <v>49.1</v>
      </c>
      <c r="AC12" s="139">
        <v>23.6</v>
      </c>
      <c r="AD12" s="16" t="s">
        <v>84</v>
      </c>
      <c r="AE12" s="15"/>
    </row>
    <row r="13" spans="1:31" ht="15.75" customHeight="1">
      <c r="A13" s="8"/>
      <c r="B13" s="17" t="s">
        <v>82</v>
      </c>
      <c r="C13" s="68">
        <v>2493</v>
      </c>
      <c r="D13" s="68">
        <f>SUM(E13:J13)</f>
        <v>1390</v>
      </c>
      <c r="E13" s="68">
        <v>1229</v>
      </c>
      <c r="F13" s="68">
        <v>161</v>
      </c>
      <c r="G13" s="68">
        <v>0</v>
      </c>
      <c r="H13" s="68">
        <v>0</v>
      </c>
      <c r="I13" s="68">
        <v>0</v>
      </c>
      <c r="J13" s="68">
        <v>0</v>
      </c>
      <c r="K13" s="68">
        <v>512</v>
      </c>
      <c r="L13" s="368"/>
      <c r="M13" s="305"/>
      <c r="N13" s="68">
        <v>2</v>
      </c>
      <c r="O13" s="68">
        <v>339</v>
      </c>
      <c r="P13" s="68">
        <v>5</v>
      </c>
      <c r="Q13" s="68">
        <v>36</v>
      </c>
      <c r="R13" s="68">
        <v>121</v>
      </c>
      <c r="S13" s="68">
        <v>0</v>
      </c>
      <c r="T13" s="68">
        <v>0</v>
      </c>
      <c r="U13" s="68">
        <v>0</v>
      </c>
      <c r="V13" s="68">
        <v>0</v>
      </c>
      <c r="W13" s="305"/>
      <c r="X13" s="68">
        <v>1268</v>
      </c>
      <c r="Y13" s="68">
        <v>161</v>
      </c>
      <c r="Z13" s="305"/>
      <c r="AA13" s="305"/>
      <c r="AB13" s="140">
        <v>55.8</v>
      </c>
      <c r="AC13" s="139">
        <v>13.8</v>
      </c>
      <c r="AD13" s="16" t="s">
        <v>85</v>
      </c>
      <c r="AE13" s="15"/>
    </row>
    <row r="14" spans="1:31" s="168" customFormat="1" ht="15.75" customHeight="1">
      <c r="A14" s="164"/>
      <c r="B14" s="174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9"/>
      <c r="AC14" s="177"/>
      <c r="AD14" s="166"/>
      <c r="AE14" s="167"/>
    </row>
    <row r="15" spans="1:31" s="117" customFormat="1" ht="15.75" customHeight="1">
      <c r="A15" s="374" t="s">
        <v>211</v>
      </c>
      <c r="B15" s="379"/>
      <c r="C15" s="218">
        <f>SUM(C17:C33)</f>
        <v>8453</v>
      </c>
      <c r="D15" s="219">
        <f aca="true" t="shared" si="1" ref="D15:AA15">SUM(D17:D33)</f>
        <v>4602</v>
      </c>
      <c r="E15" s="219">
        <f>SUM(E17:E33)</f>
        <v>4004</v>
      </c>
      <c r="F15" s="219">
        <f>SUM(F17:F33)</f>
        <v>559</v>
      </c>
      <c r="G15" s="219">
        <f t="shared" si="1"/>
        <v>4</v>
      </c>
      <c r="H15" s="219">
        <f t="shared" si="1"/>
        <v>0</v>
      </c>
      <c r="I15" s="219">
        <f t="shared" si="1"/>
        <v>35</v>
      </c>
      <c r="J15" s="219">
        <f t="shared" si="1"/>
        <v>0</v>
      </c>
      <c r="K15" s="219">
        <f t="shared" si="1"/>
        <v>1551</v>
      </c>
      <c r="L15" s="219">
        <f t="shared" si="1"/>
        <v>177</v>
      </c>
      <c r="M15" s="219">
        <f t="shared" si="1"/>
        <v>218</v>
      </c>
      <c r="N15" s="219">
        <f t="shared" si="1"/>
        <v>18</v>
      </c>
      <c r="O15" s="219">
        <f t="shared" si="1"/>
        <v>1463</v>
      </c>
      <c r="P15" s="219">
        <f t="shared" si="1"/>
        <v>18</v>
      </c>
      <c r="Q15" s="219">
        <f t="shared" si="1"/>
        <v>94</v>
      </c>
      <c r="R15" s="219">
        <f t="shared" si="1"/>
        <v>304</v>
      </c>
      <c r="S15" s="219">
        <f t="shared" si="1"/>
        <v>8</v>
      </c>
      <c r="T15" s="219">
        <f>SUM(T17:T33)</f>
        <v>20</v>
      </c>
      <c r="U15" s="219">
        <f t="shared" si="1"/>
        <v>19</v>
      </c>
      <c r="V15" s="219">
        <f t="shared" si="1"/>
        <v>1</v>
      </c>
      <c r="W15" s="219">
        <f t="shared" si="1"/>
        <v>256</v>
      </c>
      <c r="X15" s="219">
        <f t="shared" si="1"/>
        <v>4423</v>
      </c>
      <c r="Y15" s="219">
        <f t="shared" si="1"/>
        <v>564</v>
      </c>
      <c r="Z15" s="219">
        <f t="shared" si="1"/>
        <v>398</v>
      </c>
      <c r="AA15" s="219">
        <f t="shared" si="1"/>
        <v>42</v>
      </c>
      <c r="AB15" s="220">
        <f>D15/C15*100</f>
        <v>54.442209866319644</v>
      </c>
      <c r="AC15" s="220">
        <f>(O15+P15+T15)/C15*100</f>
        <v>17.75700934579439</v>
      </c>
      <c r="AD15" s="369" t="s">
        <v>211</v>
      </c>
      <c r="AE15" s="371"/>
    </row>
    <row r="16" spans="1:31" s="117" customFormat="1" ht="15.75" customHeight="1">
      <c r="A16" s="133"/>
      <c r="B16" s="296" t="s">
        <v>157</v>
      </c>
      <c r="C16" s="218">
        <f>SUM(C17:C21)</f>
        <v>5089</v>
      </c>
      <c r="D16" s="219">
        <f aca="true" t="shared" si="2" ref="D16:AA16">SUM(D17:D21)</f>
        <v>3111</v>
      </c>
      <c r="E16" s="219">
        <f t="shared" si="2"/>
        <v>2838</v>
      </c>
      <c r="F16" s="219">
        <f t="shared" si="2"/>
        <v>273</v>
      </c>
      <c r="G16" s="219">
        <f t="shared" si="2"/>
        <v>0</v>
      </c>
      <c r="H16" s="219">
        <f t="shared" si="2"/>
        <v>0</v>
      </c>
      <c r="I16" s="219">
        <f t="shared" si="2"/>
        <v>0</v>
      </c>
      <c r="J16" s="219">
        <f t="shared" si="2"/>
        <v>0</v>
      </c>
      <c r="K16" s="219">
        <f t="shared" si="2"/>
        <v>853</v>
      </c>
      <c r="L16" s="219">
        <f t="shared" si="2"/>
        <v>123</v>
      </c>
      <c r="M16" s="219">
        <f t="shared" si="2"/>
        <v>121</v>
      </c>
      <c r="N16" s="219">
        <f t="shared" si="2"/>
        <v>5</v>
      </c>
      <c r="O16" s="219">
        <f t="shared" si="2"/>
        <v>564</v>
      </c>
      <c r="P16" s="219">
        <f t="shared" si="2"/>
        <v>5</v>
      </c>
      <c r="Q16" s="219">
        <f t="shared" si="2"/>
        <v>44</v>
      </c>
      <c r="R16" s="219">
        <f t="shared" si="2"/>
        <v>256</v>
      </c>
      <c r="S16" s="219">
        <f t="shared" si="2"/>
        <v>7</v>
      </c>
      <c r="T16" s="219">
        <f t="shared" si="2"/>
        <v>0</v>
      </c>
      <c r="U16" s="219">
        <f t="shared" si="2"/>
        <v>0</v>
      </c>
      <c r="V16" s="219">
        <f t="shared" si="2"/>
        <v>0</v>
      </c>
      <c r="W16" s="219">
        <f t="shared" si="2"/>
        <v>105</v>
      </c>
      <c r="X16" s="219">
        <f t="shared" si="2"/>
        <v>3144</v>
      </c>
      <c r="Y16" s="219">
        <f t="shared" si="2"/>
        <v>276</v>
      </c>
      <c r="Z16" s="219">
        <f t="shared" si="2"/>
        <v>334</v>
      </c>
      <c r="AA16" s="219">
        <f t="shared" si="2"/>
        <v>26</v>
      </c>
      <c r="AB16" s="220">
        <f>D16/C16*100</f>
        <v>61.13185301630969</v>
      </c>
      <c r="AC16" s="220">
        <f>(O16+P16+T16)/C16*100</f>
        <v>11.180978581253683</v>
      </c>
      <c r="AD16" s="283" t="s">
        <v>157</v>
      </c>
      <c r="AE16" s="133"/>
    </row>
    <row r="17" spans="1:31" ht="15.75" customHeight="1">
      <c r="A17" s="284"/>
      <c r="B17" s="297" t="s">
        <v>27</v>
      </c>
      <c r="C17" s="218">
        <f aca="true" t="shared" si="3" ref="C17:C33">D17+K17+L17+M17+N17+O17+P17+Q17+R17+S17</f>
        <v>1964</v>
      </c>
      <c r="D17" s="72">
        <f>SUM(E17:J17)</f>
        <v>1060</v>
      </c>
      <c r="E17" s="72">
        <v>953</v>
      </c>
      <c r="F17" s="72">
        <v>107</v>
      </c>
      <c r="G17" s="72">
        <v>0</v>
      </c>
      <c r="H17" s="72">
        <v>0</v>
      </c>
      <c r="I17" s="72">
        <v>0</v>
      </c>
      <c r="J17" s="72">
        <v>0</v>
      </c>
      <c r="K17" s="72">
        <v>389</v>
      </c>
      <c r="L17" s="72">
        <v>36</v>
      </c>
      <c r="M17" s="72">
        <v>31</v>
      </c>
      <c r="N17" s="72">
        <v>5</v>
      </c>
      <c r="O17" s="72">
        <v>278</v>
      </c>
      <c r="P17" s="72">
        <v>5</v>
      </c>
      <c r="Q17" s="72">
        <v>9</v>
      </c>
      <c r="R17" s="72">
        <v>151</v>
      </c>
      <c r="S17" s="72">
        <v>0</v>
      </c>
      <c r="T17" s="72">
        <f>SUM(U17:V17)</f>
        <v>0</v>
      </c>
      <c r="U17" s="72">
        <v>0</v>
      </c>
      <c r="V17" s="72">
        <v>0</v>
      </c>
      <c r="W17" s="72">
        <v>56</v>
      </c>
      <c r="X17" s="72">
        <v>1087</v>
      </c>
      <c r="Y17" s="72">
        <v>107</v>
      </c>
      <c r="Z17" s="72">
        <v>183</v>
      </c>
      <c r="AA17" s="72">
        <v>24</v>
      </c>
      <c r="AB17" s="298">
        <v>53.9714867617108</v>
      </c>
      <c r="AC17" s="139">
        <v>14.4093686354379</v>
      </c>
      <c r="AD17" s="289" t="s">
        <v>27</v>
      </c>
      <c r="AE17" s="15"/>
    </row>
    <row r="18" spans="1:31" ht="15.75" customHeight="1">
      <c r="A18" s="284"/>
      <c r="B18" s="297" t="s">
        <v>28</v>
      </c>
      <c r="C18" s="218">
        <f t="shared" si="3"/>
        <v>578</v>
      </c>
      <c r="D18" s="72">
        <f aca="true" t="shared" si="4" ref="D18:D33">SUM(E18:J18)</f>
        <v>390</v>
      </c>
      <c r="E18" s="72">
        <v>373</v>
      </c>
      <c r="F18" s="72">
        <v>17</v>
      </c>
      <c r="G18" s="72">
        <v>0</v>
      </c>
      <c r="H18" s="72">
        <v>0</v>
      </c>
      <c r="I18" s="72">
        <v>0</v>
      </c>
      <c r="J18" s="72">
        <v>0</v>
      </c>
      <c r="K18" s="72">
        <v>70</v>
      </c>
      <c r="L18" s="72">
        <v>9</v>
      </c>
      <c r="M18" s="72">
        <v>4</v>
      </c>
      <c r="N18" s="72">
        <v>0</v>
      </c>
      <c r="O18" s="72">
        <v>61</v>
      </c>
      <c r="P18" s="72">
        <v>0</v>
      </c>
      <c r="Q18" s="72">
        <v>9</v>
      </c>
      <c r="R18" s="72">
        <v>35</v>
      </c>
      <c r="S18" s="72">
        <v>0</v>
      </c>
      <c r="T18" s="72">
        <f aca="true" t="shared" si="5" ref="T18:T33">SUM(U18:V18)</f>
        <v>0</v>
      </c>
      <c r="U18" s="72">
        <v>0</v>
      </c>
      <c r="V18" s="72">
        <v>0</v>
      </c>
      <c r="W18" s="72">
        <v>12</v>
      </c>
      <c r="X18" s="72">
        <v>379</v>
      </c>
      <c r="Y18" s="72">
        <v>17</v>
      </c>
      <c r="Z18" s="72">
        <v>39</v>
      </c>
      <c r="AA18" s="72">
        <v>0</v>
      </c>
      <c r="AB18" s="298">
        <v>67.4740484429066</v>
      </c>
      <c r="AC18" s="139">
        <v>10.5536332179931</v>
      </c>
      <c r="AD18" s="289" t="s">
        <v>28</v>
      </c>
      <c r="AE18" s="15"/>
    </row>
    <row r="19" spans="1:31" ht="15.75" customHeight="1">
      <c r="A19" s="284"/>
      <c r="B19" s="297" t="s">
        <v>29</v>
      </c>
      <c r="C19" s="218">
        <f t="shared" si="3"/>
        <v>862</v>
      </c>
      <c r="D19" s="72">
        <f t="shared" si="4"/>
        <v>555</v>
      </c>
      <c r="E19" s="72">
        <v>510</v>
      </c>
      <c r="F19" s="72">
        <v>45</v>
      </c>
      <c r="G19" s="72">
        <v>0</v>
      </c>
      <c r="H19" s="72">
        <v>0</v>
      </c>
      <c r="I19" s="72">
        <v>0</v>
      </c>
      <c r="J19" s="72">
        <v>0</v>
      </c>
      <c r="K19" s="72">
        <v>126</v>
      </c>
      <c r="L19" s="72">
        <v>47</v>
      </c>
      <c r="M19" s="72">
        <v>44</v>
      </c>
      <c r="N19" s="72">
        <v>0</v>
      </c>
      <c r="O19" s="72">
        <v>55</v>
      </c>
      <c r="P19" s="72">
        <v>0</v>
      </c>
      <c r="Q19" s="72">
        <v>16</v>
      </c>
      <c r="R19" s="72">
        <v>19</v>
      </c>
      <c r="S19" s="72">
        <v>0</v>
      </c>
      <c r="T19" s="72">
        <f t="shared" si="5"/>
        <v>0</v>
      </c>
      <c r="U19" s="72">
        <v>0</v>
      </c>
      <c r="V19" s="72">
        <v>0</v>
      </c>
      <c r="W19" s="72">
        <v>1</v>
      </c>
      <c r="X19" s="72">
        <v>587</v>
      </c>
      <c r="Y19" s="72">
        <v>45</v>
      </c>
      <c r="Z19" s="72">
        <v>61</v>
      </c>
      <c r="AA19" s="72">
        <v>1</v>
      </c>
      <c r="AB19" s="298">
        <v>64.385150812065</v>
      </c>
      <c r="AC19" s="139">
        <v>6.38051044083527</v>
      </c>
      <c r="AD19" s="289" t="s">
        <v>29</v>
      </c>
      <c r="AE19" s="15"/>
    </row>
    <row r="20" spans="1:31" ht="15.75" customHeight="1">
      <c r="A20" s="284"/>
      <c r="B20" s="297" t="s">
        <v>30</v>
      </c>
      <c r="C20" s="218">
        <f t="shared" si="3"/>
        <v>665</v>
      </c>
      <c r="D20" s="72">
        <f t="shared" si="4"/>
        <v>481</v>
      </c>
      <c r="E20" s="72">
        <v>455</v>
      </c>
      <c r="F20" s="72">
        <v>26</v>
      </c>
      <c r="G20" s="72">
        <v>0</v>
      </c>
      <c r="H20" s="72">
        <v>0</v>
      </c>
      <c r="I20" s="72">
        <v>0</v>
      </c>
      <c r="J20" s="72">
        <v>0</v>
      </c>
      <c r="K20" s="72">
        <v>110</v>
      </c>
      <c r="L20" s="72">
        <v>15</v>
      </c>
      <c r="M20" s="72">
        <v>6</v>
      </c>
      <c r="N20" s="72">
        <v>0</v>
      </c>
      <c r="O20" s="72">
        <v>29</v>
      </c>
      <c r="P20" s="72">
        <v>0</v>
      </c>
      <c r="Q20" s="72">
        <v>0</v>
      </c>
      <c r="R20" s="72">
        <v>17</v>
      </c>
      <c r="S20" s="72">
        <v>7</v>
      </c>
      <c r="T20" s="72">
        <f t="shared" si="5"/>
        <v>0</v>
      </c>
      <c r="U20" s="72">
        <v>0</v>
      </c>
      <c r="V20" s="72">
        <v>0</v>
      </c>
      <c r="W20" s="72">
        <v>5</v>
      </c>
      <c r="X20" s="72">
        <v>489</v>
      </c>
      <c r="Y20" s="72">
        <v>26</v>
      </c>
      <c r="Z20" s="72">
        <v>22</v>
      </c>
      <c r="AA20" s="72">
        <v>0</v>
      </c>
      <c r="AB20" s="298">
        <v>72.3308270676692</v>
      </c>
      <c r="AC20" s="139">
        <v>4.3609022556391</v>
      </c>
      <c r="AD20" s="289" t="s">
        <v>30</v>
      </c>
      <c r="AE20" s="15"/>
    </row>
    <row r="21" spans="1:31" ht="15.75" customHeight="1">
      <c r="A21" s="284"/>
      <c r="B21" s="297" t="s">
        <v>31</v>
      </c>
      <c r="C21" s="218">
        <f t="shared" si="3"/>
        <v>1020</v>
      </c>
      <c r="D21" s="72">
        <f t="shared" si="4"/>
        <v>625</v>
      </c>
      <c r="E21" s="72">
        <v>547</v>
      </c>
      <c r="F21" s="72">
        <v>78</v>
      </c>
      <c r="G21" s="72">
        <v>0</v>
      </c>
      <c r="H21" s="72">
        <v>0</v>
      </c>
      <c r="I21" s="72">
        <v>0</v>
      </c>
      <c r="J21" s="72">
        <v>0</v>
      </c>
      <c r="K21" s="72">
        <v>158</v>
      </c>
      <c r="L21" s="72">
        <v>16</v>
      </c>
      <c r="M21" s="72">
        <v>36</v>
      </c>
      <c r="N21" s="72">
        <v>0</v>
      </c>
      <c r="O21" s="72">
        <v>141</v>
      </c>
      <c r="P21" s="72">
        <v>0</v>
      </c>
      <c r="Q21" s="72">
        <v>10</v>
      </c>
      <c r="R21" s="72">
        <v>34</v>
      </c>
      <c r="S21" s="72">
        <v>0</v>
      </c>
      <c r="T21" s="72">
        <f t="shared" si="5"/>
        <v>0</v>
      </c>
      <c r="U21" s="72">
        <v>0</v>
      </c>
      <c r="V21" s="72">
        <v>0</v>
      </c>
      <c r="W21" s="72">
        <v>31</v>
      </c>
      <c r="X21" s="72">
        <v>602</v>
      </c>
      <c r="Y21" s="72">
        <v>81</v>
      </c>
      <c r="Z21" s="72">
        <v>29</v>
      </c>
      <c r="AA21" s="72">
        <v>1</v>
      </c>
      <c r="AB21" s="298">
        <v>61.2745098039216</v>
      </c>
      <c r="AC21" s="139">
        <v>13.8235294117647</v>
      </c>
      <c r="AD21" s="289" t="s">
        <v>31</v>
      </c>
      <c r="AE21" s="15"/>
    </row>
    <row r="22" spans="1:31" ht="15.75" customHeight="1">
      <c r="A22" s="284"/>
      <c r="B22" s="293" t="s">
        <v>32</v>
      </c>
      <c r="C22" s="218">
        <f t="shared" si="3"/>
        <v>637</v>
      </c>
      <c r="D22" s="72">
        <f t="shared" si="4"/>
        <v>252</v>
      </c>
      <c r="E22" s="72">
        <v>211</v>
      </c>
      <c r="F22" s="72">
        <v>41</v>
      </c>
      <c r="G22" s="72">
        <v>0</v>
      </c>
      <c r="H22" s="72">
        <v>0</v>
      </c>
      <c r="I22" s="72">
        <v>0</v>
      </c>
      <c r="J22" s="72">
        <v>0</v>
      </c>
      <c r="K22" s="72">
        <v>173</v>
      </c>
      <c r="L22" s="72">
        <v>1</v>
      </c>
      <c r="M22" s="72">
        <v>22</v>
      </c>
      <c r="N22" s="72">
        <v>1</v>
      </c>
      <c r="O22" s="72">
        <v>157</v>
      </c>
      <c r="P22" s="72">
        <v>7</v>
      </c>
      <c r="Q22" s="72">
        <v>14</v>
      </c>
      <c r="R22" s="72">
        <v>10</v>
      </c>
      <c r="S22" s="72">
        <v>0</v>
      </c>
      <c r="T22" s="72">
        <f t="shared" si="5"/>
        <v>10</v>
      </c>
      <c r="U22" s="72">
        <v>10</v>
      </c>
      <c r="V22" s="72">
        <v>0</v>
      </c>
      <c r="W22" s="72">
        <v>22</v>
      </c>
      <c r="X22" s="72">
        <v>222</v>
      </c>
      <c r="Y22" s="72">
        <v>41</v>
      </c>
      <c r="Z22" s="72">
        <v>14</v>
      </c>
      <c r="AA22" s="72">
        <v>5</v>
      </c>
      <c r="AB22" s="298">
        <v>39.5604395604396</v>
      </c>
      <c r="AC22" s="139">
        <v>27.3155416012559</v>
      </c>
      <c r="AD22" s="292" t="s">
        <v>32</v>
      </c>
      <c r="AE22" s="15"/>
    </row>
    <row r="23" spans="1:31" ht="15.75" customHeight="1">
      <c r="A23" s="284"/>
      <c r="B23" s="293" t="s">
        <v>158</v>
      </c>
      <c r="C23" s="218">
        <f t="shared" si="3"/>
        <v>236</v>
      </c>
      <c r="D23" s="72">
        <f t="shared" si="4"/>
        <v>89</v>
      </c>
      <c r="E23" s="72">
        <v>52</v>
      </c>
      <c r="F23" s="72">
        <v>37</v>
      </c>
      <c r="G23" s="72">
        <v>0</v>
      </c>
      <c r="H23" s="72">
        <v>0</v>
      </c>
      <c r="I23" s="72">
        <v>0</v>
      </c>
      <c r="J23" s="72">
        <v>0</v>
      </c>
      <c r="K23" s="72">
        <v>74</v>
      </c>
      <c r="L23" s="72">
        <v>0</v>
      </c>
      <c r="M23" s="72">
        <v>0</v>
      </c>
      <c r="N23" s="72">
        <v>0</v>
      </c>
      <c r="O23" s="72">
        <v>71</v>
      </c>
      <c r="P23" s="72">
        <v>0</v>
      </c>
      <c r="Q23" s="72">
        <v>0</v>
      </c>
      <c r="R23" s="72">
        <v>2</v>
      </c>
      <c r="S23" s="72">
        <v>0</v>
      </c>
      <c r="T23" s="72">
        <f t="shared" si="5"/>
        <v>0</v>
      </c>
      <c r="U23" s="72">
        <v>0</v>
      </c>
      <c r="V23" s="72">
        <v>0</v>
      </c>
      <c r="W23" s="72">
        <v>12</v>
      </c>
      <c r="X23" s="72">
        <v>52</v>
      </c>
      <c r="Y23" s="72">
        <v>37</v>
      </c>
      <c r="Z23" s="72">
        <v>0</v>
      </c>
      <c r="AA23" s="72">
        <v>0</v>
      </c>
      <c r="AB23" s="298">
        <v>37.7118644067797</v>
      </c>
      <c r="AC23" s="139">
        <v>30.0847457627119</v>
      </c>
      <c r="AD23" s="292" t="s">
        <v>158</v>
      </c>
      <c r="AE23" s="15"/>
    </row>
    <row r="24" spans="1:31" ht="15.75" customHeight="1">
      <c r="A24" s="284"/>
      <c r="B24" s="293" t="s">
        <v>33</v>
      </c>
      <c r="C24" s="218">
        <f t="shared" si="3"/>
        <v>321</v>
      </c>
      <c r="D24" s="72">
        <f t="shared" si="4"/>
        <v>128</v>
      </c>
      <c r="E24" s="72">
        <v>99</v>
      </c>
      <c r="F24" s="72">
        <v>29</v>
      </c>
      <c r="G24" s="72">
        <v>0</v>
      </c>
      <c r="H24" s="72">
        <v>0</v>
      </c>
      <c r="I24" s="72">
        <v>0</v>
      </c>
      <c r="J24" s="72">
        <v>0</v>
      </c>
      <c r="K24" s="72">
        <v>91</v>
      </c>
      <c r="L24" s="72">
        <v>0</v>
      </c>
      <c r="M24" s="72">
        <v>10</v>
      </c>
      <c r="N24" s="72">
        <v>6</v>
      </c>
      <c r="O24" s="72">
        <v>80</v>
      </c>
      <c r="P24" s="72">
        <v>0</v>
      </c>
      <c r="Q24" s="72">
        <v>1</v>
      </c>
      <c r="R24" s="72">
        <v>5</v>
      </c>
      <c r="S24" s="72">
        <v>0</v>
      </c>
      <c r="T24" s="72">
        <f t="shared" si="5"/>
        <v>0</v>
      </c>
      <c r="U24" s="72">
        <v>0</v>
      </c>
      <c r="V24" s="72">
        <v>0</v>
      </c>
      <c r="W24" s="72">
        <v>20</v>
      </c>
      <c r="X24" s="72">
        <v>104</v>
      </c>
      <c r="Y24" s="72">
        <v>29</v>
      </c>
      <c r="Z24" s="72">
        <v>1</v>
      </c>
      <c r="AA24" s="72">
        <v>0</v>
      </c>
      <c r="AB24" s="298">
        <v>39.8753894080997</v>
      </c>
      <c r="AC24" s="139">
        <v>24.9221183800623</v>
      </c>
      <c r="AD24" s="292" t="s">
        <v>33</v>
      </c>
      <c r="AE24" s="15"/>
    </row>
    <row r="25" spans="1:31" ht="15.75" customHeight="1">
      <c r="A25" s="284"/>
      <c r="B25" s="293" t="s">
        <v>34</v>
      </c>
      <c r="C25" s="218">
        <f t="shared" si="3"/>
        <v>179</v>
      </c>
      <c r="D25" s="72">
        <f t="shared" si="4"/>
        <v>134</v>
      </c>
      <c r="E25" s="72">
        <v>93</v>
      </c>
      <c r="F25" s="72">
        <v>6</v>
      </c>
      <c r="G25" s="72">
        <v>0</v>
      </c>
      <c r="H25" s="72">
        <v>0</v>
      </c>
      <c r="I25" s="72">
        <v>35</v>
      </c>
      <c r="J25" s="72">
        <v>0</v>
      </c>
      <c r="K25" s="72">
        <v>12</v>
      </c>
      <c r="L25" s="72">
        <v>0</v>
      </c>
      <c r="M25" s="72">
        <v>5</v>
      </c>
      <c r="N25" s="72">
        <v>0</v>
      </c>
      <c r="O25" s="72">
        <v>25</v>
      </c>
      <c r="P25" s="72">
        <v>0</v>
      </c>
      <c r="Q25" s="72">
        <v>0</v>
      </c>
      <c r="R25" s="72">
        <v>3</v>
      </c>
      <c r="S25" s="72">
        <v>0</v>
      </c>
      <c r="T25" s="72">
        <f t="shared" si="5"/>
        <v>0</v>
      </c>
      <c r="U25" s="72">
        <v>0</v>
      </c>
      <c r="V25" s="72">
        <v>0</v>
      </c>
      <c r="W25" s="72">
        <v>5</v>
      </c>
      <c r="X25" s="72">
        <v>99</v>
      </c>
      <c r="Y25" s="72">
        <v>6</v>
      </c>
      <c r="Z25" s="72">
        <v>0</v>
      </c>
      <c r="AA25" s="72">
        <v>0</v>
      </c>
      <c r="AB25" s="298">
        <v>74.8603351955307</v>
      </c>
      <c r="AC25" s="139">
        <v>13.9664804469274</v>
      </c>
      <c r="AD25" s="292" t="s">
        <v>34</v>
      </c>
      <c r="AE25" s="15"/>
    </row>
    <row r="26" spans="1:31" ht="15.75" customHeight="1">
      <c r="A26" s="284"/>
      <c r="B26" s="293" t="s">
        <v>35</v>
      </c>
      <c r="C26" s="218">
        <f t="shared" si="3"/>
        <v>250</v>
      </c>
      <c r="D26" s="72">
        <f t="shared" si="4"/>
        <v>90</v>
      </c>
      <c r="E26" s="72">
        <v>71</v>
      </c>
      <c r="F26" s="72">
        <v>19</v>
      </c>
      <c r="G26" s="72">
        <v>0</v>
      </c>
      <c r="H26" s="72">
        <v>0</v>
      </c>
      <c r="I26" s="72">
        <v>0</v>
      </c>
      <c r="J26" s="72">
        <v>0</v>
      </c>
      <c r="K26" s="72">
        <v>19</v>
      </c>
      <c r="L26" s="72">
        <v>50</v>
      </c>
      <c r="M26" s="72">
        <v>0</v>
      </c>
      <c r="N26" s="72">
        <v>1</v>
      </c>
      <c r="O26" s="72">
        <v>84</v>
      </c>
      <c r="P26" s="72">
        <v>0</v>
      </c>
      <c r="Q26" s="72">
        <v>3</v>
      </c>
      <c r="R26" s="72">
        <v>3</v>
      </c>
      <c r="S26" s="72">
        <v>0</v>
      </c>
      <c r="T26" s="72">
        <f t="shared" si="5"/>
        <v>0</v>
      </c>
      <c r="U26" s="72">
        <v>0</v>
      </c>
      <c r="V26" s="72">
        <v>0</v>
      </c>
      <c r="W26" s="72">
        <v>16</v>
      </c>
      <c r="X26" s="72">
        <v>71</v>
      </c>
      <c r="Y26" s="72">
        <v>19</v>
      </c>
      <c r="Z26" s="72">
        <v>2</v>
      </c>
      <c r="AA26" s="72">
        <v>0</v>
      </c>
      <c r="AB26" s="298">
        <v>36</v>
      </c>
      <c r="AC26" s="139">
        <v>33.6</v>
      </c>
      <c r="AD26" s="292" t="s">
        <v>35</v>
      </c>
      <c r="AE26" s="15"/>
    </row>
    <row r="27" spans="1:31" ht="15.75" customHeight="1">
      <c r="A27" s="284"/>
      <c r="B27" s="293" t="s">
        <v>36</v>
      </c>
      <c r="C27" s="218">
        <f t="shared" si="3"/>
        <v>93</v>
      </c>
      <c r="D27" s="72">
        <f t="shared" si="4"/>
        <v>61</v>
      </c>
      <c r="E27" s="72">
        <v>45</v>
      </c>
      <c r="F27" s="72">
        <v>14</v>
      </c>
      <c r="G27" s="72">
        <v>2</v>
      </c>
      <c r="H27" s="72">
        <v>0</v>
      </c>
      <c r="I27" s="72">
        <v>0</v>
      </c>
      <c r="J27" s="72">
        <v>0</v>
      </c>
      <c r="K27" s="72">
        <v>23</v>
      </c>
      <c r="L27" s="72">
        <v>0</v>
      </c>
      <c r="M27" s="72">
        <v>0</v>
      </c>
      <c r="N27" s="72">
        <v>0</v>
      </c>
      <c r="O27" s="72">
        <v>9</v>
      </c>
      <c r="P27" s="72">
        <v>0</v>
      </c>
      <c r="Q27" s="72">
        <v>0</v>
      </c>
      <c r="R27" s="72">
        <v>0</v>
      </c>
      <c r="S27" s="72">
        <v>0</v>
      </c>
      <c r="T27" s="72">
        <f t="shared" si="5"/>
        <v>0</v>
      </c>
      <c r="U27" s="72">
        <v>0</v>
      </c>
      <c r="V27" s="72">
        <v>0</v>
      </c>
      <c r="W27" s="72">
        <v>1</v>
      </c>
      <c r="X27" s="72">
        <v>45</v>
      </c>
      <c r="Y27" s="72">
        <v>14</v>
      </c>
      <c r="Z27" s="72">
        <v>0</v>
      </c>
      <c r="AA27" s="72">
        <v>0</v>
      </c>
      <c r="AB27" s="298">
        <v>65.5913978494624</v>
      </c>
      <c r="AC27" s="139">
        <v>9.67741935483871</v>
      </c>
      <c r="AD27" s="292" t="s">
        <v>36</v>
      </c>
      <c r="AE27" s="15"/>
    </row>
    <row r="28" spans="1:31" ht="15.75" customHeight="1">
      <c r="A28" s="284"/>
      <c r="B28" s="293" t="s">
        <v>37</v>
      </c>
      <c r="C28" s="218">
        <f t="shared" si="3"/>
        <v>174</v>
      </c>
      <c r="D28" s="72">
        <f t="shared" si="4"/>
        <v>106</v>
      </c>
      <c r="E28" s="72">
        <v>94</v>
      </c>
      <c r="F28" s="72">
        <v>12</v>
      </c>
      <c r="G28" s="72">
        <v>0</v>
      </c>
      <c r="H28" s="72">
        <v>0</v>
      </c>
      <c r="I28" s="72">
        <v>0</v>
      </c>
      <c r="J28" s="72">
        <v>0</v>
      </c>
      <c r="K28" s="72">
        <v>40</v>
      </c>
      <c r="L28" s="72">
        <v>0</v>
      </c>
      <c r="M28" s="72">
        <v>0</v>
      </c>
      <c r="N28" s="72">
        <v>0</v>
      </c>
      <c r="O28" s="72">
        <v>15</v>
      </c>
      <c r="P28" s="72">
        <v>0</v>
      </c>
      <c r="Q28" s="72">
        <v>4</v>
      </c>
      <c r="R28" s="72">
        <v>9</v>
      </c>
      <c r="S28" s="72">
        <v>0</v>
      </c>
      <c r="T28" s="72">
        <f t="shared" si="5"/>
        <v>0</v>
      </c>
      <c r="U28" s="72">
        <v>0</v>
      </c>
      <c r="V28" s="72">
        <v>0</v>
      </c>
      <c r="W28" s="72">
        <v>1</v>
      </c>
      <c r="X28" s="72">
        <v>94</v>
      </c>
      <c r="Y28" s="72">
        <v>12</v>
      </c>
      <c r="Z28" s="72">
        <v>5</v>
      </c>
      <c r="AA28" s="72">
        <v>0</v>
      </c>
      <c r="AB28" s="298">
        <v>60.9195402298851</v>
      </c>
      <c r="AC28" s="139">
        <v>8.62068965517242</v>
      </c>
      <c r="AD28" s="292" t="s">
        <v>37</v>
      </c>
      <c r="AE28" s="15"/>
    </row>
    <row r="29" spans="1:31" ht="15.75" customHeight="1">
      <c r="A29" s="284"/>
      <c r="B29" s="293" t="s">
        <v>38</v>
      </c>
      <c r="C29" s="218">
        <f t="shared" si="3"/>
        <v>180</v>
      </c>
      <c r="D29" s="72">
        <f t="shared" si="4"/>
        <v>58</v>
      </c>
      <c r="E29" s="72">
        <v>34</v>
      </c>
      <c r="F29" s="72">
        <v>24</v>
      </c>
      <c r="G29" s="72">
        <v>0</v>
      </c>
      <c r="H29" s="72">
        <v>0</v>
      </c>
      <c r="I29" s="72">
        <v>0</v>
      </c>
      <c r="J29" s="72">
        <v>0</v>
      </c>
      <c r="K29" s="72">
        <v>45</v>
      </c>
      <c r="L29" s="72">
        <v>0</v>
      </c>
      <c r="M29" s="72">
        <v>1</v>
      </c>
      <c r="N29" s="72">
        <v>0</v>
      </c>
      <c r="O29" s="72">
        <v>75</v>
      </c>
      <c r="P29" s="72">
        <v>1</v>
      </c>
      <c r="Q29" s="72">
        <v>0</v>
      </c>
      <c r="R29" s="72">
        <v>0</v>
      </c>
      <c r="S29" s="72">
        <v>0</v>
      </c>
      <c r="T29" s="72">
        <f t="shared" si="5"/>
        <v>0</v>
      </c>
      <c r="U29" s="72">
        <v>0</v>
      </c>
      <c r="V29" s="72">
        <v>0</v>
      </c>
      <c r="W29" s="72">
        <v>20</v>
      </c>
      <c r="X29" s="72">
        <v>80</v>
      </c>
      <c r="Y29" s="72">
        <v>24</v>
      </c>
      <c r="Z29" s="72">
        <v>0</v>
      </c>
      <c r="AA29" s="72">
        <v>0</v>
      </c>
      <c r="AB29" s="298">
        <v>32.2222222222222</v>
      </c>
      <c r="AC29" s="139">
        <v>42.2222222222222</v>
      </c>
      <c r="AD29" s="292" t="s">
        <v>38</v>
      </c>
      <c r="AE29" s="15"/>
    </row>
    <row r="30" spans="1:31" ht="15.75" customHeight="1">
      <c r="A30" s="284"/>
      <c r="B30" s="293" t="s">
        <v>73</v>
      </c>
      <c r="C30" s="218">
        <f t="shared" si="3"/>
        <v>263</v>
      </c>
      <c r="D30" s="72">
        <f t="shared" si="4"/>
        <v>114</v>
      </c>
      <c r="E30" s="72">
        <v>85</v>
      </c>
      <c r="F30" s="72">
        <v>28</v>
      </c>
      <c r="G30" s="72">
        <v>1</v>
      </c>
      <c r="H30" s="72">
        <v>0</v>
      </c>
      <c r="I30" s="72">
        <v>0</v>
      </c>
      <c r="J30" s="72">
        <v>0</v>
      </c>
      <c r="K30" s="72">
        <v>55</v>
      </c>
      <c r="L30" s="72">
        <v>0</v>
      </c>
      <c r="M30" s="72">
        <v>6</v>
      </c>
      <c r="N30" s="72">
        <v>1</v>
      </c>
      <c r="O30" s="72">
        <v>81</v>
      </c>
      <c r="P30" s="72">
        <v>0</v>
      </c>
      <c r="Q30" s="72">
        <v>1</v>
      </c>
      <c r="R30" s="72">
        <v>4</v>
      </c>
      <c r="S30" s="72">
        <v>1</v>
      </c>
      <c r="T30" s="72">
        <f t="shared" si="5"/>
        <v>1</v>
      </c>
      <c r="U30" s="72">
        <v>1</v>
      </c>
      <c r="V30" s="72">
        <v>0</v>
      </c>
      <c r="W30" s="72">
        <v>13</v>
      </c>
      <c r="X30" s="72">
        <v>92</v>
      </c>
      <c r="Y30" s="72">
        <v>30</v>
      </c>
      <c r="Z30" s="72">
        <v>11</v>
      </c>
      <c r="AA30" s="72">
        <v>0</v>
      </c>
      <c r="AB30" s="298">
        <v>43.3460076045627</v>
      </c>
      <c r="AC30" s="139">
        <v>31.1787072243346</v>
      </c>
      <c r="AD30" s="292" t="s">
        <v>74</v>
      </c>
      <c r="AE30" s="15"/>
    </row>
    <row r="31" spans="1:31" ht="15.75" customHeight="1">
      <c r="A31" s="284"/>
      <c r="B31" s="293" t="s">
        <v>75</v>
      </c>
      <c r="C31" s="218">
        <f t="shared" si="3"/>
        <v>292</v>
      </c>
      <c r="D31" s="72">
        <f t="shared" si="4"/>
        <v>104</v>
      </c>
      <c r="E31" s="72">
        <v>65</v>
      </c>
      <c r="F31" s="72">
        <v>39</v>
      </c>
      <c r="G31" s="72">
        <v>0</v>
      </c>
      <c r="H31" s="72">
        <v>0</v>
      </c>
      <c r="I31" s="72">
        <v>0</v>
      </c>
      <c r="J31" s="72">
        <v>0</v>
      </c>
      <c r="K31" s="72">
        <v>42</v>
      </c>
      <c r="L31" s="72">
        <v>0</v>
      </c>
      <c r="M31" s="72">
        <v>31</v>
      </c>
      <c r="N31" s="72">
        <v>2</v>
      </c>
      <c r="O31" s="72">
        <v>102</v>
      </c>
      <c r="P31" s="72">
        <v>5</v>
      </c>
      <c r="Q31" s="72">
        <v>0</v>
      </c>
      <c r="R31" s="72">
        <v>6</v>
      </c>
      <c r="S31" s="72">
        <v>0</v>
      </c>
      <c r="T31" s="72">
        <f t="shared" si="5"/>
        <v>4</v>
      </c>
      <c r="U31" s="72">
        <v>3</v>
      </c>
      <c r="V31" s="72">
        <v>1</v>
      </c>
      <c r="W31" s="72">
        <v>17</v>
      </c>
      <c r="X31" s="72">
        <v>65</v>
      </c>
      <c r="Y31" s="72">
        <v>39</v>
      </c>
      <c r="Z31" s="72">
        <v>0</v>
      </c>
      <c r="AA31" s="72">
        <v>3</v>
      </c>
      <c r="AB31" s="298">
        <v>35.6164383561644</v>
      </c>
      <c r="AC31" s="139">
        <v>38.013698630137</v>
      </c>
      <c r="AD31" s="292" t="s">
        <v>76</v>
      </c>
      <c r="AE31" s="15"/>
    </row>
    <row r="32" spans="1:31" ht="15.75" customHeight="1">
      <c r="A32" s="284"/>
      <c r="B32" s="293" t="s">
        <v>77</v>
      </c>
      <c r="C32" s="218">
        <f t="shared" si="3"/>
        <v>152</v>
      </c>
      <c r="D32" s="72">
        <f t="shared" si="4"/>
        <v>58</v>
      </c>
      <c r="E32" s="72">
        <v>47</v>
      </c>
      <c r="F32" s="72">
        <v>10</v>
      </c>
      <c r="G32" s="72">
        <v>1</v>
      </c>
      <c r="H32" s="72">
        <v>0</v>
      </c>
      <c r="I32" s="72">
        <v>0</v>
      </c>
      <c r="J32" s="72">
        <v>0</v>
      </c>
      <c r="K32" s="72">
        <v>46</v>
      </c>
      <c r="L32" s="72">
        <v>3</v>
      </c>
      <c r="M32" s="72">
        <v>3</v>
      </c>
      <c r="N32" s="72">
        <v>1</v>
      </c>
      <c r="O32" s="72">
        <v>23</v>
      </c>
      <c r="P32" s="72">
        <v>0</v>
      </c>
      <c r="Q32" s="72">
        <v>17</v>
      </c>
      <c r="R32" s="72">
        <v>1</v>
      </c>
      <c r="S32" s="72">
        <v>0</v>
      </c>
      <c r="T32" s="72">
        <f t="shared" si="5"/>
        <v>0</v>
      </c>
      <c r="U32" s="72">
        <v>0</v>
      </c>
      <c r="V32" s="72">
        <v>0</v>
      </c>
      <c r="W32" s="72">
        <v>0</v>
      </c>
      <c r="X32" s="72">
        <v>48</v>
      </c>
      <c r="Y32" s="72">
        <v>10</v>
      </c>
      <c r="Z32" s="72">
        <v>1</v>
      </c>
      <c r="AA32" s="72">
        <v>0</v>
      </c>
      <c r="AB32" s="298">
        <v>38.1578947368421</v>
      </c>
      <c r="AC32" s="139">
        <v>15.1315789473684</v>
      </c>
      <c r="AD32" s="292" t="s">
        <v>78</v>
      </c>
      <c r="AE32" s="15"/>
    </row>
    <row r="33" spans="1:31" ht="15.75" customHeight="1">
      <c r="A33" s="284"/>
      <c r="B33" s="293" t="s">
        <v>195</v>
      </c>
      <c r="C33" s="218">
        <f t="shared" si="3"/>
        <v>587</v>
      </c>
      <c r="D33" s="72">
        <f t="shared" si="4"/>
        <v>297</v>
      </c>
      <c r="E33" s="72">
        <v>270</v>
      </c>
      <c r="F33" s="72">
        <v>27</v>
      </c>
      <c r="G33" s="72">
        <v>0</v>
      </c>
      <c r="H33" s="72">
        <v>0</v>
      </c>
      <c r="I33" s="72">
        <v>0</v>
      </c>
      <c r="J33" s="72">
        <v>0</v>
      </c>
      <c r="K33" s="72">
        <v>78</v>
      </c>
      <c r="L33" s="72">
        <v>0</v>
      </c>
      <c r="M33" s="72">
        <v>19</v>
      </c>
      <c r="N33" s="72">
        <v>1</v>
      </c>
      <c r="O33" s="72">
        <v>177</v>
      </c>
      <c r="P33" s="72">
        <v>0</v>
      </c>
      <c r="Q33" s="72">
        <v>10</v>
      </c>
      <c r="R33" s="72">
        <v>5</v>
      </c>
      <c r="S33" s="72">
        <v>0</v>
      </c>
      <c r="T33" s="72">
        <f t="shared" si="5"/>
        <v>5</v>
      </c>
      <c r="U33" s="72">
        <v>5</v>
      </c>
      <c r="V33" s="72">
        <v>0</v>
      </c>
      <c r="W33" s="72">
        <v>24</v>
      </c>
      <c r="X33" s="72">
        <v>307</v>
      </c>
      <c r="Y33" s="72">
        <v>27</v>
      </c>
      <c r="Z33" s="72">
        <v>30</v>
      </c>
      <c r="AA33" s="72">
        <v>8</v>
      </c>
      <c r="AB33" s="298">
        <v>50.5962521294719</v>
      </c>
      <c r="AC33" s="139">
        <v>31.0051107325383</v>
      </c>
      <c r="AD33" s="292" t="s">
        <v>195</v>
      </c>
      <c r="AE33" s="15"/>
    </row>
    <row r="34" spans="1:31" s="117" customFormat="1" ht="15.75" customHeight="1">
      <c r="A34" s="378" t="s">
        <v>201</v>
      </c>
      <c r="B34" s="378"/>
      <c r="C34" s="218">
        <f>SUM(C35:C36)</f>
        <v>37</v>
      </c>
      <c r="D34" s="299">
        <f aca="true" t="shared" si="6" ref="D34:AA34">SUM(D35:D36)</f>
        <v>0</v>
      </c>
      <c r="E34" s="219">
        <f t="shared" si="6"/>
        <v>0</v>
      </c>
      <c r="F34" s="219">
        <f t="shared" si="6"/>
        <v>0</v>
      </c>
      <c r="G34" s="219">
        <f t="shared" si="6"/>
        <v>0</v>
      </c>
      <c r="H34" s="219">
        <f t="shared" si="6"/>
        <v>0</v>
      </c>
      <c r="I34" s="219">
        <f t="shared" si="6"/>
        <v>0</v>
      </c>
      <c r="J34" s="219">
        <f t="shared" si="6"/>
        <v>0</v>
      </c>
      <c r="K34" s="219">
        <f t="shared" si="6"/>
        <v>14</v>
      </c>
      <c r="L34" s="219">
        <f t="shared" si="6"/>
        <v>4</v>
      </c>
      <c r="M34" s="219">
        <f t="shared" si="6"/>
        <v>0</v>
      </c>
      <c r="N34" s="219">
        <f t="shared" si="6"/>
        <v>0</v>
      </c>
      <c r="O34" s="219">
        <f t="shared" si="6"/>
        <v>15</v>
      </c>
      <c r="P34" s="219">
        <f t="shared" si="6"/>
        <v>3</v>
      </c>
      <c r="Q34" s="219">
        <f t="shared" si="6"/>
        <v>0</v>
      </c>
      <c r="R34" s="219">
        <f t="shared" si="6"/>
        <v>1</v>
      </c>
      <c r="S34" s="219">
        <f t="shared" si="6"/>
        <v>0</v>
      </c>
      <c r="T34" s="299">
        <f t="shared" si="6"/>
        <v>0</v>
      </c>
      <c r="U34" s="219">
        <f t="shared" si="6"/>
        <v>0</v>
      </c>
      <c r="V34" s="219">
        <f t="shared" si="6"/>
        <v>0</v>
      </c>
      <c r="W34" s="219">
        <f t="shared" si="6"/>
        <v>4</v>
      </c>
      <c r="X34" s="219">
        <f t="shared" si="6"/>
        <v>0</v>
      </c>
      <c r="Y34" s="219">
        <f t="shared" si="6"/>
        <v>0</v>
      </c>
      <c r="Z34" s="219">
        <f t="shared" si="6"/>
        <v>0</v>
      </c>
      <c r="AA34" s="219">
        <f t="shared" si="6"/>
        <v>0</v>
      </c>
      <c r="AB34" s="220">
        <f>D34/C34*100</f>
        <v>0</v>
      </c>
      <c r="AC34" s="220">
        <f>(O34+P34+T34)/C34*100</f>
        <v>48.64864864864865</v>
      </c>
      <c r="AD34" s="369" t="s">
        <v>201</v>
      </c>
      <c r="AE34" s="370"/>
    </row>
    <row r="35" spans="1:31" ht="15.75" customHeight="1">
      <c r="A35" s="284"/>
      <c r="B35" s="293" t="s">
        <v>39</v>
      </c>
      <c r="C35" s="218">
        <f>D35+K35+L35+M35+N35+O35+P35+Q35+R35+S35</f>
        <v>30</v>
      </c>
      <c r="D35" s="72">
        <f>SUM(E35:J35)</f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12</v>
      </c>
      <c r="L35" s="72">
        <v>0</v>
      </c>
      <c r="M35" s="72">
        <v>0</v>
      </c>
      <c r="N35" s="72">
        <v>0</v>
      </c>
      <c r="O35" s="72">
        <v>15</v>
      </c>
      <c r="P35" s="72">
        <v>3</v>
      </c>
      <c r="Q35" s="72">
        <v>0</v>
      </c>
      <c r="R35" s="72">
        <v>0</v>
      </c>
      <c r="S35" s="72">
        <v>0</v>
      </c>
      <c r="T35" s="72">
        <f>SUM(U35:V35)</f>
        <v>0</v>
      </c>
      <c r="U35" s="72">
        <v>0</v>
      </c>
      <c r="V35" s="72">
        <v>0</v>
      </c>
      <c r="W35" s="72">
        <v>4</v>
      </c>
      <c r="X35" s="72">
        <v>0</v>
      </c>
      <c r="Y35" s="72">
        <v>0</v>
      </c>
      <c r="Z35" s="72">
        <v>0</v>
      </c>
      <c r="AA35" s="72">
        <v>0</v>
      </c>
      <c r="AB35" s="298">
        <v>0</v>
      </c>
      <c r="AC35" s="139">
        <v>60</v>
      </c>
      <c r="AD35" s="292" t="s">
        <v>39</v>
      </c>
      <c r="AE35" s="15"/>
    </row>
    <row r="36" spans="1:31" ht="15.75" customHeight="1">
      <c r="A36" s="284"/>
      <c r="B36" s="293" t="s">
        <v>40</v>
      </c>
      <c r="C36" s="218">
        <f>D36+K36+L36+M36+N36+O36+P36+Q36+R36+S36</f>
        <v>7</v>
      </c>
      <c r="D36" s="72">
        <f>SUM(E36:J36)</f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2</v>
      </c>
      <c r="L36" s="72">
        <v>4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1</v>
      </c>
      <c r="S36" s="72">
        <v>0</v>
      </c>
      <c r="T36" s="72">
        <f>SUM(U36:V36)</f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298">
        <v>0</v>
      </c>
      <c r="AC36" s="139">
        <v>0</v>
      </c>
      <c r="AD36" s="292" t="s">
        <v>40</v>
      </c>
      <c r="AE36" s="15"/>
    </row>
    <row r="37" spans="1:31" s="117" customFormat="1" ht="15.75" customHeight="1">
      <c r="A37" s="374" t="s">
        <v>202</v>
      </c>
      <c r="B37" s="374"/>
      <c r="C37" s="218">
        <f>SUM(C38:C41)</f>
        <v>310</v>
      </c>
      <c r="D37" s="299">
        <f aca="true" t="shared" si="7" ref="D37:AA37">SUM(D38:D41)</f>
        <v>42</v>
      </c>
      <c r="E37" s="219">
        <f t="shared" si="7"/>
        <v>18</v>
      </c>
      <c r="F37" s="219">
        <f t="shared" si="7"/>
        <v>24</v>
      </c>
      <c r="G37" s="219">
        <f t="shared" si="7"/>
        <v>0</v>
      </c>
      <c r="H37" s="219">
        <f t="shared" si="7"/>
        <v>0</v>
      </c>
      <c r="I37" s="219">
        <f t="shared" si="7"/>
        <v>0</v>
      </c>
      <c r="J37" s="219">
        <f t="shared" si="7"/>
        <v>0</v>
      </c>
      <c r="K37" s="219">
        <f t="shared" si="7"/>
        <v>82</v>
      </c>
      <c r="L37" s="219">
        <f t="shared" si="7"/>
        <v>0</v>
      </c>
      <c r="M37" s="219">
        <f t="shared" si="7"/>
        <v>3</v>
      </c>
      <c r="N37" s="219">
        <f t="shared" si="7"/>
        <v>1</v>
      </c>
      <c r="O37" s="219">
        <f t="shared" si="7"/>
        <v>170</v>
      </c>
      <c r="P37" s="219">
        <f t="shared" si="7"/>
        <v>2</v>
      </c>
      <c r="Q37" s="219">
        <f t="shared" si="7"/>
        <v>5</v>
      </c>
      <c r="R37" s="219">
        <f t="shared" si="7"/>
        <v>5</v>
      </c>
      <c r="S37" s="219">
        <f t="shared" si="7"/>
        <v>0</v>
      </c>
      <c r="T37" s="299">
        <f t="shared" si="7"/>
        <v>2</v>
      </c>
      <c r="U37" s="219">
        <f t="shared" si="7"/>
        <v>2</v>
      </c>
      <c r="V37" s="219">
        <f t="shared" si="7"/>
        <v>0</v>
      </c>
      <c r="W37" s="219">
        <f t="shared" si="7"/>
        <v>46</v>
      </c>
      <c r="X37" s="219">
        <f t="shared" si="7"/>
        <v>18</v>
      </c>
      <c r="Y37" s="219">
        <f t="shared" si="7"/>
        <v>24</v>
      </c>
      <c r="Z37" s="219">
        <f t="shared" si="7"/>
        <v>0</v>
      </c>
      <c r="AA37" s="219">
        <f t="shared" si="7"/>
        <v>0</v>
      </c>
      <c r="AB37" s="220">
        <f>D37/C37*100</f>
        <v>13.548387096774196</v>
      </c>
      <c r="AC37" s="220">
        <f>(O37+P37+T37)/C37*100</f>
        <v>56.12903225806451</v>
      </c>
      <c r="AD37" s="369" t="s">
        <v>202</v>
      </c>
      <c r="AE37" s="370"/>
    </row>
    <row r="38" spans="1:31" ht="15.75" customHeight="1">
      <c r="A38" s="284"/>
      <c r="B38" s="293" t="s">
        <v>79</v>
      </c>
      <c r="C38" s="218">
        <f>D38+K38+L38+M38+N38+O38+P38+Q38+R38+S38</f>
        <v>185</v>
      </c>
      <c r="D38" s="72">
        <f>SUM(E38:J38)</f>
        <v>18</v>
      </c>
      <c r="E38" s="72">
        <v>8</v>
      </c>
      <c r="F38" s="72">
        <v>10</v>
      </c>
      <c r="G38" s="72">
        <v>0</v>
      </c>
      <c r="H38" s="72">
        <v>0</v>
      </c>
      <c r="I38" s="72">
        <v>0</v>
      </c>
      <c r="J38" s="72">
        <v>0</v>
      </c>
      <c r="K38" s="72">
        <v>44</v>
      </c>
      <c r="L38" s="72">
        <v>0</v>
      </c>
      <c r="M38" s="72">
        <v>1</v>
      </c>
      <c r="N38" s="72">
        <v>0</v>
      </c>
      <c r="O38" s="72">
        <v>116</v>
      </c>
      <c r="P38" s="72">
        <v>2</v>
      </c>
      <c r="Q38" s="72">
        <v>0</v>
      </c>
      <c r="R38" s="72">
        <v>4</v>
      </c>
      <c r="S38" s="72">
        <v>0</v>
      </c>
      <c r="T38" s="72">
        <f>SUM(U38:V38)</f>
        <v>1</v>
      </c>
      <c r="U38" s="72">
        <v>1</v>
      </c>
      <c r="V38" s="72">
        <v>0</v>
      </c>
      <c r="W38" s="72">
        <v>28</v>
      </c>
      <c r="X38" s="72">
        <v>8</v>
      </c>
      <c r="Y38" s="72">
        <v>10</v>
      </c>
      <c r="Z38" s="72">
        <v>0</v>
      </c>
      <c r="AA38" s="72">
        <v>0</v>
      </c>
      <c r="AB38" s="298">
        <v>9.72972972972973</v>
      </c>
      <c r="AC38" s="139">
        <v>64.3243243243243</v>
      </c>
      <c r="AD38" s="292" t="s">
        <v>57</v>
      </c>
      <c r="AE38" s="15"/>
    </row>
    <row r="39" spans="1:31" ht="15.75" customHeight="1">
      <c r="A39" s="284"/>
      <c r="B39" s="293" t="s">
        <v>41</v>
      </c>
      <c r="C39" s="218">
        <f>D39+K39+L39+M39+N39+O39+P39+Q39+R39+S39</f>
        <v>48</v>
      </c>
      <c r="D39" s="72">
        <f>SUM(E39:J39)</f>
        <v>7</v>
      </c>
      <c r="E39" s="72">
        <v>3</v>
      </c>
      <c r="F39" s="72">
        <v>4</v>
      </c>
      <c r="G39" s="72">
        <v>0</v>
      </c>
      <c r="H39" s="72">
        <v>0</v>
      </c>
      <c r="I39" s="72">
        <v>0</v>
      </c>
      <c r="J39" s="72">
        <v>0</v>
      </c>
      <c r="K39" s="72">
        <v>9</v>
      </c>
      <c r="L39" s="72">
        <v>0</v>
      </c>
      <c r="M39" s="72">
        <v>0</v>
      </c>
      <c r="N39" s="72">
        <v>1</v>
      </c>
      <c r="O39" s="72">
        <v>26</v>
      </c>
      <c r="P39" s="72">
        <v>0</v>
      </c>
      <c r="Q39" s="72">
        <v>5</v>
      </c>
      <c r="R39" s="72">
        <v>0</v>
      </c>
      <c r="S39" s="72">
        <v>0</v>
      </c>
      <c r="T39" s="72">
        <f>SUM(U39:V39)</f>
        <v>0</v>
      </c>
      <c r="U39" s="72">
        <v>0</v>
      </c>
      <c r="V39" s="72">
        <v>0</v>
      </c>
      <c r="W39" s="72">
        <v>9</v>
      </c>
      <c r="X39" s="72">
        <v>3</v>
      </c>
      <c r="Y39" s="72">
        <v>4</v>
      </c>
      <c r="Z39" s="72">
        <v>0</v>
      </c>
      <c r="AA39" s="72">
        <v>0</v>
      </c>
      <c r="AB39" s="298">
        <v>14.5833333333333</v>
      </c>
      <c r="AC39" s="139">
        <v>54.1666666666667</v>
      </c>
      <c r="AD39" s="292" t="s">
        <v>58</v>
      </c>
      <c r="AE39" s="15"/>
    </row>
    <row r="40" spans="1:31" ht="15.75" customHeight="1">
      <c r="A40" s="284"/>
      <c r="B40" s="293" t="s">
        <v>42</v>
      </c>
      <c r="C40" s="218">
        <f>D40+K40+L40+M40+N40+O40+P40+Q40+R40+S40</f>
        <v>66</v>
      </c>
      <c r="D40" s="72">
        <f>SUM(E40:J40)</f>
        <v>16</v>
      </c>
      <c r="E40" s="72">
        <v>6</v>
      </c>
      <c r="F40" s="72">
        <v>10</v>
      </c>
      <c r="G40" s="72">
        <v>0</v>
      </c>
      <c r="H40" s="72">
        <v>0</v>
      </c>
      <c r="I40" s="72">
        <v>0</v>
      </c>
      <c r="J40" s="72">
        <v>0</v>
      </c>
      <c r="K40" s="72">
        <v>27</v>
      </c>
      <c r="L40" s="72">
        <v>0</v>
      </c>
      <c r="M40" s="72">
        <v>0</v>
      </c>
      <c r="N40" s="72">
        <v>0</v>
      </c>
      <c r="O40" s="72">
        <v>22</v>
      </c>
      <c r="P40" s="72">
        <v>0</v>
      </c>
      <c r="Q40" s="72">
        <v>0</v>
      </c>
      <c r="R40" s="72">
        <v>1</v>
      </c>
      <c r="S40" s="72">
        <v>0</v>
      </c>
      <c r="T40" s="72">
        <f>SUM(U40:V40)</f>
        <v>1</v>
      </c>
      <c r="U40" s="72">
        <v>1</v>
      </c>
      <c r="V40" s="72">
        <v>0</v>
      </c>
      <c r="W40" s="72">
        <v>7</v>
      </c>
      <c r="X40" s="72">
        <v>6</v>
      </c>
      <c r="Y40" s="72">
        <v>10</v>
      </c>
      <c r="Z40" s="72">
        <v>0</v>
      </c>
      <c r="AA40" s="72">
        <v>0</v>
      </c>
      <c r="AB40" s="298">
        <v>24.2424242424242</v>
      </c>
      <c r="AC40" s="139">
        <v>34.8484848484849</v>
      </c>
      <c r="AD40" s="292" t="s">
        <v>59</v>
      </c>
      <c r="AE40" s="15"/>
    </row>
    <row r="41" spans="1:31" ht="15.75" customHeight="1">
      <c r="A41" s="284"/>
      <c r="B41" s="293" t="s">
        <v>43</v>
      </c>
      <c r="C41" s="218">
        <f>D41+K41+L41+M41+N41+O41+P41+Q41+R41+S41</f>
        <v>11</v>
      </c>
      <c r="D41" s="72">
        <f>SUM(E41:J41)</f>
        <v>1</v>
      </c>
      <c r="E41" s="72">
        <v>1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2</v>
      </c>
      <c r="L41" s="72">
        <v>0</v>
      </c>
      <c r="M41" s="72">
        <v>2</v>
      </c>
      <c r="N41" s="72">
        <v>0</v>
      </c>
      <c r="O41" s="72">
        <v>6</v>
      </c>
      <c r="P41" s="72">
        <v>0</v>
      </c>
      <c r="Q41" s="72">
        <v>0</v>
      </c>
      <c r="R41" s="72">
        <v>0</v>
      </c>
      <c r="S41" s="72">
        <v>0</v>
      </c>
      <c r="T41" s="72">
        <f>SUM(U41:V41)</f>
        <v>0</v>
      </c>
      <c r="U41" s="72">
        <v>0</v>
      </c>
      <c r="V41" s="72">
        <v>0</v>
      </c>
      <c r="W41" s="72">
        <v>2</v>
      </c>
      <c r="X41" s="72">
        <v>1</v>
      </c>
      <c r="Y41" s="72">
        <v>0</v>
      </c>
      <c r="Z41" s="72">
        <v>0</v>
      </c>
      <c r="AA41" s="72">
        <v>0</v>
      </c>
      <c r="AB41" s="298">
        <v>9.09090909090909</v>
      </c>
      <c r="AC41" s="139">
        <v>54.5454545454545</v>
      </c>
      <c r="AD41" s="292" t="s">
        <v>60</v>
      </c>
      <c r="AE41" s="15"/>
    </row>
    <row r="42" spans="1:31" s="117" customFormat="1" ht="15.75" customHeight="1">
      <c r="A42" s="374" t="s">
        <v>203</v>
      </c>
      <c r="B42" s="374"/>
      <c r="C42" s="218">
        <f>C43</f>
        <v>45</v>
      </c>
      <c r="D42" s="299">
        <f aca="true" t="shared" si="8" ref="D42:AA42">D43</f>
        <v>2</v>
      </c>
      <c r="E42" s="219">
        <f t="shared" si="8"/>
        <v>0</v>
      </c>
      <c r="F42" s="219">
        <f t="shared" si="8"/>
        <v>2</v>
      </c>
      <c r="G42" s="219">
        <f t="shared" si="8"/>
        <v>0</v>
      </c>
      <c r="H42" s="219">
        <f t="shared" si="8"/>
        <v>0</v>
      </c>
      <c r="I42" s="219">
        <f t="shared" si="8"/>
        <v>0</v>
      </c>
      <c r="J42" s="219">
        <f t="shared" si="8"/>
        <v>0</v>
      </c>
      <c r="K42" s="219">
        <f t="shared" si="8"/>
        <v>7</v>
      </c>
      <c r="L42" s="219">
        <f t="shared" si="8"/>
        <v>0</v>
      </c>
      <c r="M42" s="219">
        <f t="shared" si="8"/>
        <v>0</v>
      </c>
      <c r="N42" s="219">
        <f t="shared" si="8"/>
        <v>0</v>
      </c>
      <c r="O42" s="219">
        <f t="shared" si="8"/>
        <v>36</v>
      </c>
      <c r="P42" s="219">
        <f t="shared" si="8"/>
        <v>0</v>
      </c>
      <c r="Q42" s="219">
        <f t="shared" si="8"/>
        <v>0</v>
      </c>
      <c r="R42" s="219">
        <f t="shared" si="8"/>
        <v>0</v>
      </c>
      <c r="S42" s="219">
        <f t="shared" si="8"/>
        <v>0</v>
      </c>
      <c r="T42" s="299">
        <f t="shared" si="8"/>
        <v>0</v>
      </c>
      <c r="U42" s="219">
        <f t="shared" si="8"/>
        <v>0</v>
      </c>
      <c r="V42" s="219">
        <f t="shared" si="8"/>
        <v>0</v>
      </c>
      <c r="W42" s="219">
        <f t="shared" si="8"/>
        <v>5</v>
      </c>
      <c r="X42" s="219">
        <f t="shared" si="8"/>
        <v>0</v>
      </c>
      <c r="Y42" s="219">
        <f t="shared" si="8"/>
        <v>2</v>
      </c>
      <c r="Z42" s="219">
        <f t="shared" si="8"/>
        <v>0</v>
      </c>
      <c r="AA42" s="219">
        <f t="shared" si="8"/>
        <v>0</v>
      </c>
      <c r="AB42" s="220">
        <f>D42/C42*100</f>
        <v>4.444444444444445</v>
      </c>
      <c r="AC42" s="220">
        <f>(O42+P42+T42)/C42*100</f>
        <v>80</v>
      </c>
      <c r="AD42" s="372" t="s">
        <v>61</v>
      </c>
      <c r="AE42" s="373"/>
    </row>
    <row r="43" spans="1:31" ht="15.75" customHeight="1">
      <c r="A43" s="284"/>
      <c r="B43" s="293" t="s">
        <v>44</v>
      </c>
      <c r="C43" s="218">
        <f>D43+K43+L43+M43+N43+O43+P43+Q43+R43+S43</f>
        <v>45</v>
      </c>
      <c r="D43" s="72">
        <f>SUM(E43:J43)</f>
        <v>2</v>
      </c>
      <c r="E43" s="72">
        <v>0</v>
      </c>
      <c r="F43" s="72">
        <v>2</v>
      </c>
      <c r="G43" s="72">
        <v>0</v>
      </c>
      <c r="H43" s="72">
        <v>0</v>
      </c>
      <c r="I43" s="72">
        <v>0</v>
      </c>
      <c r="J43" s="72">
        <v>0</v>
      </c>
      <c r="K43" s="72">
        <v>7</v>
      </c>
      <c r="L43" s="72">
        <v>0</v>
      </c>
      <c r="M43" s="72">
        <v>0</v>
      </c>
      <c r="N43" s="72">
        <v>0</v>
      </c>
      <c r="O43" s="72">
        <v>36</v>
      </c>
      <c r="P43" s="72">
        <v>0</v>
      </c>
      <c r="Q43" s="72">
        <v>0</v>
      </c>
      <c r="R43" s="72">
        <v>0</v>
      </c>
      <c r="S43" s="72">
        <v>0</v>
      </c>
      <c r="T43" s="72">
        <f>SUM(U43:V43)</f>
        <v>0</v>
      </c>
      <c r="U43" s="72">
        <v>0</v>
      </c>
      <c r="V43" s="72">
        <v>0</v>
      </c>
      <c r="W43" s="72">
        <v>5</v>
      </c>
      <c r="X43" s="72">
        <v>0</v>
      </c>
      <c r="Y43" s="72">
        <v>2</v>
      </c>
      <c r="Z43" s="72">
        <v>0</v>
      </c>
      <c r="AA43" s="72">
        <v>0</v>
      </c>
      <c r="AB43" s="298">
        <v>4.44444444444444</v>
      </c>
      <c r="AC43" s="139">
        <v>80</v>
      </c>
      <c r="AD43" s="292" t="s">
        <v>44</v>
      </c>
      <c r="AE43" s="15"/>
    </row>
    <row r="44" spans="1:31" s="117" customFormat="1" ht="15.75" customHeight="1">
      <c r="A44" s="374" t="s">
        <v>204</v>
      </c>
      <c r="B44" s="374"/>
      <c r="C44" s="218">
        <f>SUM(C45:C46)</f>
        <v>95</v>
      </c>
      <c r="D44" s="299">
        <f aca="true" t="shared" si="9" ref="D44:AA44">SUM(D45:D46)</f>
        <v>6</v>
      </c>
      <c r="E44" s="219">
        <f t="shared" si="9"/>
        <v>3</v>
      </c>
      <c r="F44" s="219">
        <f t="shared" si="9"/>
        <v>3</v>
      </c>
      <c r="G44" s="219">
        <f t="shared" si="9"/>
        <v>0</v>
      </c>
      <c r="H44" s="219">
        <f t="shared" si="9"/>
        <v>0</v>
      </c>
      <c r="I44" s="219">
        <f t="shared" si="9"/>
        <v>0</v>
      </c>
      <c r="J44" s="219">
        <f t="shared" si="9"/>
        <v>0</v>
      </c>
      <c r="K44" s="219">
        <f t="shared" si="9"/>
        <v>30</v>
      </c>
      <c r="L44" s="219">
        <f t="shared" si="9"/>
        <v>0</v>
      </c>
      <c r="M44" s="219">
        <f t="shared" si="9"/>
        <v>1</v>
      </c>
      <c r="N44" s="219">
        <f t="shared" si="9"/>
        <v>2</v>
      </c>
      <c r="O44" s="219">
        <f t="shared" si="9"/>
        <v>50</v>
      </c>
      <c r="P44" s="219">
        <f t="shared" si="9"/>
        <v>0</v>
      </c>
      <c r="Q44" s="219">
        <f t="shared" si="9"/>
        <v>5</v>
      </c>
      <c r="R44" s="219">
        <f t="shared" si="9"/>
        <v>1</v>
      </c>
      <c r="S44" s="219">
        <f t="shared" si="9"/>
        <v>0</v>
      </c>
      <c r="T44" s="299">
        <f t="shared" si="9"/>
        <v>0</v>
      </c>
      <c r="U44" s="219">
        <f t="shared" si="9"/>
        <v>0</v>
      </c>
      <c r="V44" s="219">
        <f t="shared" si="9"/>
        <v>0</v>
      </c>
      <c r="W44" s="219">
        <f t="shared" si="9"/>
        <v>1</v>
      </c>
      <c r="X44" s="219">
        <f t="shared" si="9"/>
        <v>3</v>
      </c>
      <c r="Y44" s="219">
        <f t="shared" si="9"/>
        <v>4</v>
      </c>
      <c r="Z44" s="219">
        <f t="shared" si="9"/>
        <v>0</v>
      </c>
      <c r="AA44" s="219">
        <f t="shared" si="9"/>
        <v>0</v>
      </c>
      <c r="AB44" s="220">
        <f>D44/C44*100</f>
        <v>6.315789473684211</v>
      </c>
      <c r="AC44" s="220">
        <f>(O44+P44+T44)/C44*100</f>
        <v>52.63157894736842</v>
      </c>
      <c r="AD44" s="369" t="s">
        <v>204</v>
      </c>
      <c r="AE44" s="370"/>
    </row>
    <row r="45" spans="1:31" ht="15.75" customHeight="1">
      <c r="A45" s="284"/>
      <c r="B45" s="293" t="s">
        <v>45</v>
      </c>
      <c r="C45" s="218">
        <f>D45+K45+L45+M45+N45+O45+P45+Q45+R45+S45</f>
        <v>95</v>
      </c>
      <c r="D45" s="72">
        <f>SUM(E45:J45)</f>
        <v>6</v>
      </c>
      <c r="E45" s="72">
        <v>3</v>
      </c>
      <c r="F45" s="72">
        <v>3</v>
      </c>
      <c r="G45" s="72">
        <v>0</v>
      </c>
      <c r="H45" s="72">
        <v>0</v>
      </c>
      <c r="I45" s="72">
        <v>0</v>
      </c>
      <c r="J45" s="72">
        <v>0</v>
      </c>
      <c r="K45" s="72">
        <v>30</v>
      </c>
      <c r="L45" s="72">
        <v>0</v>
      </c>
      <c r="M45" s="72">
        <v>1</v>
      </c>
      <c r="N45" s="72">
        <v>2</v>
      </c>
      <c r="O45" s="72">
        <v>50</v>
      </c>
      <c r="P45" s="72">
        <v>0</v>
      </c>
      <c r="Q45" s="72">
        <v>5</v>
      </c>
      <c r="R45" s="72">
        <v>1</v>
      </c>
      <c r="S45" s="72">
        <v>0</v>
      </c>
      <c r="T45" s="72">
        <f>SUM(U45:V45)</f>
        <v>0</v>
      </c>
      <c r="U45" s="72">
        <v>0</v>
      </c>
      <c r="V45" s="72">
        <v>0</v>
      </c>
      <c r="W45" s="72">
        <v>1</v>
      </c>
      <c r="X45" s="72">
        <v>3</v>
      </c>
      <c r="Y45" s="72">
        <v>4</v>
      </c>
      <c r="Z45" s="72">
        <v>0</v>
      </c>
      <c r="AA45" s="72">
        <v>0</v>
      </c>
      <c r="AB45" s="298">
        <v>6.31578947368421</v>
      </c>
      <c r="AC45" s="139">
        <v>52.6315789473684</v>
      </c>
      <c r="AD45" s="292" t="s">
        <v>45</v>
      </c>
      <c r="AE45" s="15"/>
    </row>
    <row r="46" spans="1:31" ht="15.75" customHeight="1">
      <c r="A46" s="284"/>
      <c r="B46" s="293" t="s">
        <v>46</v>
      </c>
      <c r="C46" s="218">
        <f>D46+K46+L46+M46+N46+O46+P46+Q46+R46+S46</f>
        <v>0</v>
      </c>
      <c r="D46" s="72">
        <f>SUM(E46:J46)</f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f>SUM(U46:V46)</f>
        <v>0</v>
      </c>
      <c r="U46" s="72">
        <v>0</v>
      </c>
      <c r="V46" s="72">
        <v>0</v>
      </c>
      <c r="W46" s="72">
        <v>0</v>
      </c>
      <c r="X46" s="72">
        <v>0</v>
      </c>
      <c r="Y46" s="72">
        <v>0</v>
      </c>
      <c r="Z46" s="72">
        <v>0</v>
      </c>
      <c r="AA46" s="72">
        <v>0</v>
      </c>
      <c r="AB46" s="139">
        <v>0</v>
      </c>
      <c r="AC46" s="139">
        <v>0</v>
      </c>
      <c r="AD46" s="292" t="s">
        <v>46</v>
      </c>
      <c r="AE46" s="15"/>
    </row>
    <row r="47" spans="1:31" s="117" customFormat="1" ht="15.75" customHeight="1">
      <c r="A47" s="374" t="s">
        <v>205</v>
      </c>
      <c r="B47" s="374"/>
      <c r="C47" s="218">
        <f>SUM(C48:C50)</f>
        <v>204</v>
      </c>
      <c r="D47" s="299">
        <f aca="true" t="shared" si="10" ref="D47:AA47">SUM(D48:D50)</f>
        <v>81</v>
      </c>
      <c r="E47" s="219">
        <f t="shared" si="10"/>
        <v>55</v>
      </c>
      <c r="F47" s="219">
        <f t="shared" si="10"/>
        <v>26</v>
      </c>
      <c r="G47" s="219">
        <f t="shared" si="10"/>
        <v>0</v>
      </c>
      <c r="H47" s="219">
        <f t="shared" si="10"/>
        <v>0</v>
      </c>
      <c r="I47" s="219">
        <f t="shared" si="10"/>
        <v>0</v>
      </c>
      <c r="J47" s="219">
        <f t="shared" si="10"/>
        <v>0</v>
      </c>
      <c r="K47" s="219">
        <f t="shared" si="10"/>
        <v>58</v>
      </c>
      <c r="L47" s="219">
        <f t="shared" si="10"/>
        <v>0</v>
      </c>
      <c r="M47" s="219">
        <f t="shared" si="10"/>
        <v>3</v>
      </c>
      <c r="N47" s="219">
        <f t="shared" si="10"/>
        <v>0</v>
      </c>
      <c r="O47" s="219">
        <f t="shared" si="10"/>
        <v>54</v>
      </c>
      <c r="P47" s="219">
        <f t="shared" si="10"/>
        <v>0</v>
      </c>
      <c r="Q47" s="219">
        <f t="shared" si="10"/>
        <v>6</v>
      </c>
      <c r="R47" s="219">
        <f t="shared" si="10"/>
        <v>2</v>
      </c>
      <c r="S47" s="219">
        <f t="shared" si="10"/>
        <v>0</v>
      </c>
      <c r="T47" s="299">
        <f t="shared" si="10"/>
        <v>0</v>
      </c>
      <c r="U47" s="219">
        <f t="shared" si="10"/>
        <v>0</v>
      </c>
      <c r="V47" s="219">
        <f t="shared" si="10"/>
        <v>0</v>
      </c>
      <c r="W47" s="219">
        <f t="shared" si="10"/>
        <v>9</v>
      </c>
      <c r="X47" s="219">
        <f t="shared" si="10"/>
        <v>55</v>
      </c>
      <c r="Y47" s="219">
        <f t="shared" si="10"/>
        <v>26</v>
      </c>
      <c r="Z47" s="219">
        <f t="shared" si="10"/>
        <v>0</v>
      </c>
      <c r="AA47" s="219">
        <f t="shared" si="10"/>
        <v>0</v>
      </c>
      <c r="AB47" s="220">
        <f>D47/C47*100</f>
        <v>39.705882352941174</v>
      </c>
      <c r="AC47" s="220">
        <f>(O47+P47+T47)/C47*100</f>
        <v>26.47058823529412</v>
      </c>
      <c r="AD47" s="369" t="s">
        <v>205</v>
      </c>
      <c r="AE47" s="370"/>
    </row>
    <row r="48" spans="1:31" ht="15.75" customHeight="1">
      <c r="A48" s="284"/>
      <c r="B48" s="293" t="s">
        <v>47</v>
      </c>
      <c r="C48" s="218">
        <f>D48+K48+L48+M48+N48+O48+P48+Q48+R48+S48</f>
        <v>87</v>
      </c>
      <c r="D48" s="72">
        <f>SUM(E48:J48)</f>
        <v>8</v>
      </c>
      <c r="E48" s="72">
        <v>2</v>
      </c>
      <c r="F48" s="72">
        <v>6</v>
      </c>
      <c r="G48" s="72">
        <v>0</v>
      </c>
      <c r="H48" s="72">
        <v>0</v>
      </c>
      <c r="I48" s="72">
        <v>0</v>
      </c>
      <c r="J48" s="72">
        <v>0</v>
      </c>
      <c r="K48" s="72">
        <v>29</v>
      </c>
      <c r="L48" s="72">
        <v>0</v>
      </c>
      <c r="M48" s="72">
        <v>3</v>
      </c>
      <c r="N48" s="72">
        <v>0</v>
      </c>
      <c r="O48" s="72">
        <v>39</v>
      </c>
      <c r="P48" s="72">
        <v>0</v>
      </c>
      <c r="Q48" s="72">
        <v>6</v>
      </c>
      <c r="R48" s="72">
        <v>2</v>
      </c>
      <c r="S48" s="72">
        <v>0</v>
      </c>
      <c r="T48" s="72">
        <f>SUM(U48:V48)</f>
        <v>0</v>
      </c>
      <c r="U48" s="72">
        <v>0</v>
      </c>
      <c r="V48" s="72">
        <v>0</v>
      </c>
      <c r="W48" s="72">
        <v>6</v>
      </c>
      <c r="X48" s="72">
        <v>2</v>
      </c>
      <c r="Y48" s="72">
        <v>6</v>
      </c>
      <c r="Z48" s="72">
        <v>0</v>
      </c>
      <c r="AA48" s="72">
        <v>0</v>
      </c>
      <c r="AB48" s="298">
        <v>9.19540229885057</v>
      </c>
      <c r="AC48" s="139">
        <v>44.8275862068966</v>
      </c>
      <c r="AD48" s="292" t="s">
        <v>47</v>
      </c>
      <c r="AE48" s="15"/>
    </row>
    <row r="49" spans="1:31" ht="15.75" customHeight="1">
      <c r="A49" s="284"/>
      <c r="B49" s="293" t="s">
        <v>48</v>
      </c>
      <c r="C49" s="218">
        <f>D49+K49+L49+M49+N49+O49+P49+Q49+R49+S49</f>
        <v>0</v>
      </c>
      <c r="D49" s="72">
        <f>SUM(E49:J49)</f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f>SUM(U49:V49)</f>
        <v>0</v>
      </c>
      <c r="U49" s="72">
        <v>0</v>
      </c>
      <c r="V49" s="72">
        <v>0</v>
      </c>
      <c r="W49" s="72">
        <v>0</v>
      </c>
      <c r="X49" s="72">
        <v>0</v>
      </c>
      <c r="Y49" s="72">
        <v>0</v>
      </c>
      <c r="Z49" s="72">
        <v>0</v>
      </c>
      <c r="AA49" s="72">
        <v>0</v>
      </c>
      <c r="AB49" s="139">
        <v>0</v>
      </c>
      <c r="AC49" s="139">
        <v>0</v>
      </c>
      <c r="AD49" s="292" t="s">
        <v>48</v>
      </c>
      <c r="AE49" s="15"/>
    </row>
    <row r="50" spans="1:31" ht="15.75" customHeight="1">
      <c r="A50" s="284"/>
      <c r="B50" s="293" t="s">
        <v>49</v>
      </c>
      <c r="C50" s="218">
        <f>D50+K50+L50+M50+N50+O50+P50+Q50+R50+S50</f>
        <v>117</v>
      </c>
      <c r="D50" s="72">
        <f>SUM(E50:J50)</f>
        <v>73</v>
      </c>
      <c r="E50" s="72">
        <v>53</v>
      </c>
      <c r="F50" s="72">
        <v>20</v>
      </c>
      <c r="G50" s="72">
        <v>0</v>
      </c>
      <c r="H50" s="72">
        <v>0</v>
      </c>
      <c r="I50" s="72">
        <v>0</v>
      </c>
      <c r="J50" s="72">
        <v>0</v>
      </c>
      <c r="K50" s="72">
        <v>29</v>
      </c>
      <c r="L50" s="72">
        <v>0</v>
      </c>
      <c r="M50" s="72">
        <v>0</v>
      </c>
      <c r="N50" s="72">
        <v>0</v>
      </c>
      <c r="O50" s="72">
        <v>15</v>
      </c>
      <c r="P50" s="72">
        <v>0</v>
      </c>
      <c r="Q50" s="72">
        <v>0</v>
      </c>
      <c r="R50" s="72">
        <v>0</v>
      </c>
      <c r="S50" s="72">
        <v>0</v>
      </c>
      <c r="T50" s="72">
        <f>SUM(U50:V50)</f>
        <v>0</v>
      </c>
      <c r="U50" s="72">
        <v>0</v>
      </c>
      <c r="V50" s="72">
        <v>0</v>
      </c>
      <c r="W50" s="72">
        <v>3</v>
      </c>
      <c r="X50" s="72">
        <v>53</v>
      </c>
      <c r="Y50" s="72">
        <v>20</v>
      </c>
      <c r="Z50" s="72">
        <v>0</v>
      </c>
      <c r="AA50" s="72">
        <v>0</v>
      </c>
      <c r="AB50" s="298">
        <v>62.3931623931624</v>
      </c>
      <c r="AC50" s="139">
        <v>12.8205128205128</v>
      </c>
      <c r="AD50" s="292" t="s">
        <v>49</v>
      </c>
      <c r="AE50" s="15"/>
    </row>
    <row r="51" spans="1:31" s="117" customFormat="1" ht="15.75" customHeight="1">
      <c r="A51" s="374" t="s">
        <v>206</v>
      </c>
      <c r="B51" s="374"/>
      <c r="C51" s="218">
        <f>SUM(C52:C55)</f>
        <v>256</v>
      </c>
      <c r="D51" s="299">
        <f aca="true" t="shared" si="11" ref="D51:AA51">SUM(D52:D55)</f>
        <v>134</v>
      </c>
      <c r="E51" s="219">
        <f t="shared" si="11"/>
        <v>107</v>
      </c>
      <c r="F51" s="219">
        <f t="shared" si="11"/>
        <v>26</v>
      </c>
      <c r="G51" s="219">
        <f t="shared" si="11"/>
        <v>1</v>
      </c>
      <c r="H51" s="219">
        <f t="shared" si="11"/>
        <v>0</v>
      </c>
      <c r="I51" s="219">
        <f t="shared" si="11"/>
        <v>0</v>
      </c>
      <c r="J51" s="219">
        <f t="shared" si="11"/>
        <v>0</v>
      </c>
      <c r="K51" s="219">
        <f t="shared" si="11"/>
        <v>44</v>
      </c>
      <c r="L51" s="219">
        <f t="shared" si="11"/>
        <v>14</v>
      </c>
      <c r="M51" s="219">
        <f t="shared" si="11"/>
        <v>2</v>
      </c>
      <c r="N51" s="219">
        <f t="shared" si="11"/>
        <v>0</v>
      </c>
      <c r="O51" s="219">
        <f t="shared" si="11"/>
        <v>60</v>
      </c>
      <c r="P51" s="219">
        <f t="shared" si="11"/>
        <v>0</v>
      </c>
      <c r="Q51" s="219">
        <f t="shared" si="11"/>
        <v>1</v>
      </c>
      <c r="R51" s="219">
        <f t="shared" si="11"/>
        <v>1</v>
      </c>
      <c r="S51" s="219">
        <f t="shared" si="11"/>
        <v>0</v>
      </c>
      <c r="T51" s="299">
        <f t="shared" si="11"/>
        <v>0</v>
      </c>
      <c r="U51" s="219">
        <f t="shared" si="11"/>
        <v>0</v>
      </c>
      <c r="V51" s="219">
        <f t="shared" si="11"/>
        <v>0</v>
      </c>
      <c r="W51" s="219">
        <f t="shared" si="11"/>
        <v>3</v>
      </c>
      <c r="X51" s="219">
        <f t="shared" si="11"/>
        <v>108</v>
      </c>
      <c r="Y51" s="219">
        <f t="shared" si="11"/>
        <v>26</v>
      </c>
      <c r="Z51" s="219">
        <f t="shared" si="11"/>
        <v>3</v>
      </c>
      <c r="AA51" s="219">
        <f t="shared" si="11"/>
        <v>0</v>
      </c>
      <c r="AB51" s="220">
        <f>D51/C51*100</f>
        <v>52.34375</v>
      </c>
      <c r="AC51" s="220">
        <f>(O51+P51+T51)/C51*100</f>
        <v>23.4375</v>
      </c>
      <c r="AD51" s="369" t="s">
        <v>206</v>
      </c>
      <c r="AE51" s="370"/>
    </row>
    <row r="52" spans="1:31" ht="15.75" customHeight="1">
      <c r="A52" s="284"/>
      <c r="B52" s="293" t="s">
        <v>50</v>
      </c>
      <c r="C52" s="218">
        <f>D52+K52+L52+M52+N52+O52+P52+Q52+R52+S52</f>
        <v>89</v>
      </c>
      <c r="D52" s="72">
        <f>SUM(E52:J52)</f>
        <v>17</v>
      </c>
      <c r="E52" s="72">
        <v>9</v>
      </c>
      <c r="F52" s="72">
        <v>7</v>
      </c>
      <c r="G52" s="72">
        <v>1</v>
      </c>
      <c r="H52" s="72">
        <v>0</v>
      </c>
      <c r="I52" s="72">
        <v>0</v>
      </c>
      <c r="J52" s="72">
        <v>0</v>
      </c>
      <c r="K52" s="72">
        <v>0</v>
      </c>
      <c r="L52" s="72">
        <v>14</v>
      </c>
      <c r="M52" s="72">
        <v>1</v>
      </c>
      <c r="N52" s="72">
        <v>0</v>
      </c>
      <c r="O52" s="72">
        <v>56</v>
      </c>
      <c r="P52" s="72">
        <v>0</v>
      </c>
      <c r="Q52" s="72">
        <v>1</v>
      </c>
      <c r="R52" s="72">
        <v>0</v>
      </c>
      <c r="S52" s="72">
        <v>0</v>
      </c>
      <c r="T52" s="72">
        <f>SUM(U52:V52)</f>
        <v>0</v>
      </c>
      <c r="U52" s="72">
        <v>0</v>
      </c>
      <c r="V52" s="72">
        <v>0</v>
      </c>
      <c r="W52" s="72">
        <v>3</v>
      </c>
      <c r="X52" s="72">
        <v>9</v>
      </c>
      <c r="Y52" s="72">
        <v>7</v>
      </c>
      <c r="Z52" s="72">
        <v>0</v>
      </c>
      <c r="AA52" s="72">
        <v>0</v>
      </c>
      <c r="AB52" s="298">
        <v>19.1011235955056</v>
      </c>
      <c r="AC52" s="139">
        <v>62.9213483146067</v>
      </c>
      <c r="AD52" s="292" t="s">
        <v>50</v>
      </c>
      <c r="AE52" s="15"/>
    </row>
    <row r="53" spans="1:31" ht="15.75" customHeight="1">
      <c r="A53" s="284"/>
      <c r="B53" s="293" t="s">
        <v>51</v>
      </c>
      <c r="C53" s="218">
        <f>D53+K53+L53+M53+N53+O53+P53+Q53+R53+S53</f>
        <v>0</v>
      </c>
      <c r="D53" s="72">
        <f>SUM(E53:J53)</f>
        <v>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f>SUM(U53:V53)</f>
        <v>0</v>
      </c>
      <c r="U53" s="72">
        <v>0</v>
      </c>
      <c r="V53" s="72">
        <v>0</v>
      </c>
      <c r="W53" s="72">
        <v>0</v>
      </c>
      <c r="X53" s="72">
        <v>0</v>
      </c>
      <c r="Y53" s="72">
        <v>0</v>
      </c>
      <c r="Z53" s="72">
        <v>0</v>
      </c>
      <c r="AA53" s="72">
        <v>0</v>
      </c>
      <c r="AB53" s="139">
        <v>0</v>
      </c>
      <c r="AC53" s="139">
        <v>0</v>
      </c>
      <c r="AD53" s="292" t="s">
        <v>51</v>
      </c>
      <c r="AE53" s="15"/>
    </row>
    <row r="54" spans="1:31" ht="15.75" customHeight="1">
      <c r="A54" s="284"/>
      <c r="B54" s="293" t="s">
        <v>52</v>
      </c>
      <c r="C54" s="218">
        <f>D54+K54+L54+M54+N54+O54+P54+Q54+R54+S54</f>
        <v>167</v>
      </c>
      <c r="D54" s="72">
        <f>SUM(E54:J54)</f>
        <v>117</v>
      </c>
      <c r="E54" s="72">
        <v>98</v>
      </c>
      <c r="F54" s="72">
        <v>19</v>
      </c>
      <c r="G54" s="72">
        <v>0</v>
      </c>
      <c r="H54" s="72">
        <v>0</v>
      </c>
      <c r="I54" s="72">
        <v>0</v>
      </c>
      <c r="J54" s="72">
        <v>0</v>
      </c>
      <c r="K54" s="72">
        <v>44</v>
      </c>
      <c r="L54" s="72">
        <v>0</v>
      </c>
      <c r="M54" s="72">
        <v>1</v>
      </c>
      <c r="N54" s="72">
        <v>0</v>
      </c>
      <c r="O54" s="72">
        <v>4</v>
      </c>
      <c r="P54" s="72">
        <v>0</v>
      </c>
      <c r="Q54" s="72">
        <v>0</v>
      </c>
      <c r="R54" s="72">
        <v>1</v>
      </c>
      <c r="S54" s="72">
        <v>0</v>
      </c>
      <c r="T54" s="72">
        <f>SUM(U54:V54)</f>
        <v>0</v>
      </c>
      <c r="U54" s="72">
        <v>0</v>
      </c>
      <c r="V54" s="72">
        <v>0</v>
      </c>
      <c r="W54" s="72">
        <v>0</v>
      </c>
      <c r="X54" s="72">
        <v>99</v>
      </c>
      <c r="Y54" s="72">
        <v>19</v>
      </c>
      <c r="Z54" s="72">
        <v>3</v>
      </c>
      <c r="AA54" s="72">
        <v>0</v>
      </c>
      <c r="AB54" s="298">
        <v>70.059880239521</v>
      </c>
      <c r="AC54" s="139">
        <v>2.39520958083832</v>
      </c>
      <c r="AD54" s="292" t="s">
        <v>52</v>
      </c>
      <c r="AE54" s="15"/>
    </row>
    <row r="55" spans="1:31" ht="15.75" customHeight="1">
      <c r="A55" s="284"/>
      <c r="B55" s="293" t="s">
        <v>53</v>
      </c>
      <c r="C55" s="218">
        <f>D55+K55+L55+M55+N55+O55+P55+Q55+R55+S55</f>
        <v>0</v>
      </c>
      <c r="D55" s="72">
        <f>SUM(E55:J55)</f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f>SUM(U55:V55)</f>
        <v>0</v>
      </c>
      <c r="U55" s="72">
        <v>0</v>
      </c>
      <c r="V55" s="72">
        <v>0</v>
      </c>
      <c r="W55" s="72">
        <v>0</v>
      </c>
      <c r="X55" s="72">
        <v>0</v>
      </c>
      <c r="Y55" s="72">
        <v>0</v>
      </c>
      <c r="Z55" s="72">
        <v>0</v>
      </c>
      <c r="AA55" s="72">
        <v>0</v>
      </c>
      <c r="AB55" s="139">
        <v>0</v>
      </c>
      <c r="AC55" s="139">
        <v>0</v>
      </c>
      <c r="AD55" s="292" t="s">
        <v>53</v>
      </c>
      <c r="AE55" s="15"/>
    </row>
    <row r="56" spans="1:31" s="294" customFormat="1" ht="15.75" customHeight="1">
      <c r="A56" s="374" t="s">
        <v>207</v>
      </c>
      <c r="B56" s="374"/>
      <c r="C56" s="218">
        <f>SUM(C57:C58)</f>
        <v>71</v>
      </c>
      <c r="D56" s="299">
        <f aca="true" t="shared" si="12" ref="D56:AA56">SUM(D57:D58)</f>
        <v>5</v>
      </c>
      <c r="E56" s="219">
        <f t="shared" si="12"/>
        <v>2</v>
      </c>
      <c r="F56" s="219">
        <f t="shared" si="12"/>
        <v>3</v>
      </c>
      <c r="G56" s="219">
        <f t="shared" si="12"/>
        <v>0</v>
      </c>
      <c r="H56" s="219">
        <f t="shared" si="12"/>
        <v>0</v>
      </c>
      <c r="I56" s="219">
        <f t="shared" si="12"/>
        <v>0</v>
      </c>
      <c r="J56" s="219">
        <f t="shared" si="12"/>
        <v>0</v>
      </c>
      <c r="K56" s="219">
        <f t="shared" si="12"/>
        <v>16</v>
      </c>
      <c r="L56" s="219">
        <f t="shared" si="12"/>
        <v>0</v>
      </c>
      <c r="M56" s="219">
        <f t="shared" si="12"/>
        <v>1</v>
      </c>
      <c r="N56" s="219">
        <f t="shared" si="12"/>
        <v>1</v>
      </c>
      <c r="O56" s="219">
        <f t="shared" si="12"/>
        <v>45</v>
      </c>
      <c r="P56" s="219">
        <f t="shared" si="12"/>
        <v>0</v>
      </c>
      <c r="Q56" s="219">
        <f t="shared" si="12"/>
        <v>1</v>
      </c>
      <c r="R56" s="219">
        <f t="shared" si="12"/>
        <v>2</v>
      </c>
      <c r="S56" s="219">
        <f t="shared" si="12"/>
        <v>0</v>
      </c>
      <c r="T56" s="299">
        <f t="shared" si="12"/>
        <v>0</v>
      </c>
      <c r="U56" s="219">
        <f t="shared" si="12"/>
        <v>0</v>
      </c>
      <c r="V56" s="219">
        <f t="shared" si="12"/>
        <v>0</v>
      </c>
      <c r="W56" s="219">
        <f t="shared" si="12"/>
        <v>5</v>
      </c>
      <c r="X56" s="219">
        <f t="shared" si="12"/>
        <v>3</v>
      </c>
      <c r="Y56" s="219">
        <f t="shared" si="12"/>
        <v>3</v>
      </c>
      <c r="Z56" s="219">
        <f t="shared" si="12"/>
        <v>0</v>
      </c>
      <c r="AA56" s="219">
        <f t="shared" si="12"/>
        <v>0</v>
      </c>
      <c r="AB56" s="220">
        <f>D56/C56*100</f>
        <v>7.042253521126761</v>
      </c>
      <c r="AC56" s="220">
        <f>(O56+P56+T56)/C56*100</f>
        <v>63.38028169014085</v>
      </c>
      <c r="AD56" s="369" t="s">
        <v>207</v>
      </c>
      <c r="AE56" s="370"/>
    </row>
    <row r="57" spans="1:31" ht="15.75" customHeight="1">
      <c r="A57" s="284"/>
      <c r="B57" s="293" t="s">
        <v>54</v>
      </c>
      <c r="C57" s="218">
        <f>D57+K57+L57+M57+N57+O57+P57+Q57+R57+S57</f>
        <v>16</v>
      </c>
      <c r="D57" s="72">
        <f>SUM(E57:J57)</f>
        <v>1</v>
      </c>
      <c r="E57" s="72">
        <v>0</v>
      </c>
      <c r="F57" s="72">
        <v>1</v>
      </c>
      <c r="G57" s="72">
        <v>0</v>
      </c>
      <c r="H57" s="72">
        <v>0</v>
      </c>
      <c r="I57" s="72">
        <v>0</v>
      </c>
      <c r="J57" s="72">
        <v>0</v>
      </c>
      <c r="K57" s="72">
        <v>4</v>
      </c>
      <c r="L57" s="72">
        <v>0</v>
      </c>
      <c r="M57" s="72">
        <v>0</v>
      </c>
      <c r="N57" s="72">
        <v>0</v>
      </c>
      <c r="O57" s="72">
        <v>10</v>
      </c>
      <c r="P57" s="72">
        <v>0</v>
      </c>
      <c r="Q57" s="72">
        <v>1</v>
      </c>
      <c r="R57" s="72">
        <v>0</v>
      </c>
      <c r="S57" s="72">
        <v>0</v>
      </c>
      <c r="T57" s="72">
        <f>SUM(U57:V57)</f>
        <v>0</v>
      </c>
      <c r="U57" s="72">
        <v>0</v>
      </c>
      <c r="V57" s="72">
        <v>0</v>
      </c>
      <c r="W57" s="72">
        <v>1</v>
      </c>
      <c r="X57" s="72">
        <v>0</v>
      </c>
      <c r="Y57" s="72">
        <v>1</v>
      </c>
      <c r="Z57" s="72">
        <v>0</v>
      </c>
      <c r="AA57" s="72">
        <v>0</v>
      </c>
      <c r="AB57" s="298">
        <v>6.25</v>
      </c>
      <c r="AC57" s="139">
        <v>62.5</v>
      </c>
      <c r="AD57" s="292" t="s">
        <v>54</v>
      </c>
      <c r="AE57" s="15"/>
    </row>
    <row r="58" spans="1:31" s="8" customFormat="1" ht="15.75" customHeight="1">
      <c r="A58" s="284"/>
      <c r="B58" s="293" t="s">
        <v>69</v>
      </c>
      <c r="C58" s="218">
        <f>D58+K58+L58+M58+N58+O58+P58+Q58+R58+S58</f>
        <v>55</v>
      </c>
      <c r="D58" s="72">
        <f>SUM(E58:J58)</f>
        <v>4</v>
      </c>
      <c r="E58" s="72">
        <v>2</v>
      </c>
      <c r="F58" s="72">
        <v>2</v>
      </c>
      <c r="G58" s="72">
        <v>0</v>
      </c>
      <c r="H58" s="72">
        <v>0</v>
      </c>
      <c r="I58" s="72">
        <v>0</v>
      </c>
      <c r="J58" s="72">
        <v>0</v>
      </c>
      <c r="K58" s="72">
        <v>12</v>
      </c>
      <c r="L58" s="72">
        <v>0</v>
      </c>
      <c r="M58" s="72">
        <v>1</v>
      </c>
      <c r="N58" s="72">
        <v>1</v>
      </c>
      <c r="O58" s="72">
        <v>35</v>
      </c>
      <c r="P58" s="72">
        <v>0</v>
      </c>
      <c r="Q58" s="72">
        <v>0</v>
      </c>
      <c r="R58" s="72">
        <v>2</v>
      </c>
      <c r="S58" s="72">
        <v>0</v>
      </c>
      <c r="T58" s="72">
        <f>SUM(U58:V58)</f>
        <v>0</v>
      </c>
      <c r="U58" s="72">
        <v>0</v>
      </c>
      <c r="V58" s="72">
        <v>0</v>
      </c>
      <c r="W58" s="72">
        <v>4</v>
      </c>
      <c r="X58" s="72">
        <v>3</v>
      </c>
      <c r="Y58" s="72">
        <v>2</v>
      </c>
      <c r="Z58" s="72">
        <v>0</v>
      </c>
      <c r="AA58" s="72">
        <v>0</v>
      </c>
      <c r="AB58" s="298">
        <v>7.27272727272727</v>
      </c>
      <c r="AC58" s="139">
        <v>63.6363636363636</v>
      </c>
      <c r="AD58" s="292" t="s">
        <v>69</v>
      </c>
      <c r="AE58" s="15"/>
    </row>
    <row r="59" spans="1:31" s="117" customFormat="1" ht="15.75" customHeight="1">
      <c r="A59" s="374" t="s">
        <v>208</v>
      </c>
      <c r="B59" s="376"/>
      <c r="C59" s="218">
        <f>SUM(C60:C61)</f>
        <v>197</v>
      </c>
      <c r="D59" s="299">
        <f aca="true" t="shared" si="13" ref="D59:AA59">SUM(D60:D61)</f>
        <v>60</v>
      </c>
      <c r="E59" s="219">
        <f t="shared" si="13"/>
        <v>34</v>
      </c>
      <c r="F59" s="219">
        <f t="shared" si="13"/>
        <v>26</v>
      </c>
      <c r="G59" s="219">
        <f t="shared" si="13"/>
        <v>0</v>
      </c>
      <c r="H59" s="219">
        <f t="shared" si="13"/>
        <v>0</v>
      </c>
      <c r="I59" s="219">
        <f t="shared" si="13"/>
        <v>0</v>
      </c>
      <c r="J59" s="219">
        <f t="shared" si="13"/>
        <v>0</v>
      </c>
      <c r="K59" s="219">
        <f t="shared" si="13"/>
        <v>50</v>
      </c>
      <c r="L59" s="219">
        <f t="shared" si="13"/>
        <v>0</v>
      </c>
      <c r="M59" s="219">
        <f t="shared" si="13"/>
        <v>1</v>
      </c>
      <c r="N59" s="219">
        <f t="shared" si="13"/>
        <v>0</v>
      </c>
      <c r="O59" s="219">
        <f t="shared" si="13"/>
        <v>83</v>
      </c>
      <c r="P59" s="219">
        <f t="shared" si="13"/>
        <v>0</v>
      </c>
      <c r="Q59" s="219">
        <f t="shared" si="13"/>
        <v>3</v>
      </c>
      <c r="R59" s="219">
        <f t="shared" si="13"/>
        <v>0</v>
      </c>
      <c r="S59" s="219">
        <f t="shared" si="13"/>
        <v>0</v>
      </c>
      <c r="T59" s="299">
        <f t="shared" si="13"/>
        <v>1</v>
      </c>
      <c r="U59" s="219">
        <f t="shared" si="13"/>
        <v>1</v>
      </c>
      <c r="V59" s="219">
        <f t="shared" si="13"/>
        <v>0</v>
      </c>
      <c r="W59" s="219">
        <f t="shared" si="13"/>
        <v>7</v>
      </c>
      <c r="X59" s="219">
        <f t="shared" si="13"/>
        <v>34</v>
      </c>
      <c r="Y59" s="219">
        <f t="shared" si="13"/>
        <v>26</v>
      </c>
      <c r="Z59" s="219">
        <f t="shared" si="13"/>
        <v>0</v>
      </c>
      <c r="AA59" s="219">
        <f t="shared" si="13"/>
        <v>0</v>
      </c>
      <c r="AB59" s="220">
        <f>D59/C59*100</f>
        <v>30.456852791878177</v>
      </c>
      <c r="AC59" s="220">
        <f>(O59+P59+T59)/C59*100</f>
        <v>42.63959390862944</v>
      </c>
      <c r="AD59" s="369" t="s">
        <v>208</v>
      </c>
      <c r="AE59" s="377"/>
    </row>
    <row r="60" spans="1:31" ht="15.75" customHeight="1">
      <c r="A60" s="295"/>
      <c r="B60" s="293" t="s">
        <v>55</v>
      </c>
      <c r="C60" s="218">
        <f>D60+K60+L60+M60+N60+O60+P60+Q60+R60+S60</f>
        <v>77</v>
      </c>
      <c r="D60" s="72">
        <f>SUM(E60:J60)</f>
        <v>24</v>
      </c>
      <c r="E60" s="72">
        <v>15</v>
      </c>
      <c r="F60" s="72">
        <v>9</v>
      </c>
      <c r="G60" s="72">
        <v>0</v>
      </c>
      <c r="H60" s="72">
        <v>0</v>
      </c>
      <c r="I60" s="72">
        <v>0</v>
      </c>
      <c r="J60" s="72">
        <v>0</v>
      </c>
      <c r="K60" s="72">
        <v>18</v>
      </c>
      <c r="L60" s="72">
        <v>0</v>
      </c>
      <c r="M60" s="72">
        <v>1</v>
      </c>
      <c r="N60" s="72">
        <v>0</v>
      </c>
      <c r="O60" s="72">
        <v>34</v>
      </c>
      <c r="P60" s="72">
        <v>0</v>
      </c>
      <c r="Q60" s="72">
        <v>0</v>
      </c>
      <c r="R60" s="72">
        <v>0</v>
      </c>
      <c r="S60" s="72">
        <v>0</v>
      </c>
      <c r="T60" s="72">
        <f>SUM(U60:V60)</f>
        <v>1</v>
      </c>
      <c r="U60" s="72">
        <v>1</v>
      </c>
      <c r="V60" s="72">
        <v>0</v>
      </c>
      <c r="W60" s="72">
        <v>5</v>
      </c>
      <c r="X60" s="72">
        <v>15</v>
      </c>
      <c r="Y60" s="72">
        <v>9</v>
      </c>
      <c r="Z60" s="72">
        <v>0</v>
      </c>
      <c r="AA60" s="72">
        <v>0</v>
      </c>
      <c r="AB60" s="298">
        <v>31.1688311688312</v>
      </c>
      <c r="AC60" s="139">
        <v>45.4545454545455</v>
      </c>
      <c r="AD60" s="292" t="s">
        <v>55</v>
      </c>
      <c r="AE60" s="15"/>
    </row>
    <row r="61" spans="1:31" ht="15.75" customHeight="1">
      <c r="A61" s="295"/>
      <c r="B61" s="293" t="s">
        <v>196</v>
      </c>
      <c r="C61" s="218">
        <f>D61+K61+L61+M61+N61+O61+P61+Q61+R61+S61</f>
        <v>120</v>
      </c>
      <c r="D61" s="72">
        <f>SUM(E61:J61)</f>
        <v>36</v>
      </c>
      <c r="E61" s="72">
        <v>19</v>
      </c>
      <c r="F61" s="72">
        <v>17</v>
      </c>
      <c r="G61" s="72">
        <v>0</v>
      </c>
      <c r="H61" s="72">
        <v>0</v>
      </c>
      <c r="I61" s="72">
        <v>0</v>
      </c>
      <c r="J61" s="72">
        <v>0</v>
      </c>
      <c r="K61" s="72">
        <v>32</v>
      </c>
      <c r="L61" s="72">
        <v>0</v>
      </c>
      <c r="M61" s="72">
        <v>0</v>
      </c>
      <c r="N61" s="72">
        <v>0</v>
      </c>
      <c r="O61" s="72">
        <v>49</v>
      </c>
      <c r="P61" s="72">
        <v>0</v>
      </c>
      <c r="Q61" s="72">
        <v>3</v>
      </c>
      <c r="R61" s="72">
        <v>0</v>
      </c>
      <c r="S61" s="72">
        <v>0</v>
      </c>
      <c r="T61" s="72">
        <f>SUM(U61:V61)</f>
        <v>0</v>
      </c>
      <c r="U61" s="72">
        <v>0</v>
      </c>
      <c r="V61" s="72">
        <v>0</v>
      </c>
      <c r="W61" s="72">
        <v>2</v>
      </c>
      <c r="X61" s="72">
        <v>19</v>
      </c>
      <c r="Y61" s="72">
        <v>17</v>
      </c>
      <c r="Z61" s="72">
        <v>0</v>
      </c>
      <c r="AA61" s="72">
        <v>0</v>
      </c>
      <c r="AB61" s="298">
        <v>30</v>
      </c>
      <c r="AC61" s="139">
        <v>40.8333333333333</v>
      </c>
      <c r="AD61" s="292" t="s">
        <v>196</v>
      </c>
      <c r="AE61" s="15"/>
    </row>
    <row r="62" spans="1:31" s="117" customFormat="1" ht="15.75" customHeight="1">
      <c r="A62" s="374" t="s">
        <v>209</v>
      </c>
      <c r="B62" s="374"/>
      <c r="C62" s="218">
        <f>C63</f>
        <v>0</v>
      </c>
      <c r="D62" s="299">
        <f aca="true" t="shared" si="14" ref="D62:AA62">D63</f>
        <v>0</v>
      </c>
      <c r="E62" s="219">
        <f t="shared" si="14"/>
        <v>0</v>
      </c>
      <c r="F62" s="219">
        <f t="shared" si="14"/>
        <v>0</v>
      </c>
      <c r="G62" s="219">
        <f t="shared" si="14"/>
        <v>0</v>
      </c>
      <c r="H62" s="219">
        <f t="shared" si="14"/>
        <v>0</v>
      </c>
      <c r="I62" s="219">
        <f t="shared" si="14"/>
        <v>0</v>
      </c>
      <c r="J62" s="219">
        <f t="shared" si="14"/>
        <v>0</v>
      </c>
      <c r="K62" s="219">
        <f t="shared" si="14"/>
        <v>0</v>
      </c>
      <c r="L62" s="219">
        <f t="shared" si="14"/>
        <v>0</v>
      </c>
      <c r="M62" s="219">
        <f t="shared" si="14"/>
        <v>0</v>
      </c>
      <c r="N62" s="219">
        <f t="shared" si="14"/>
        <v>0</v>
      </c>
      <c r="O62" s="219">
        <f t="shared" si="14"/>
        <v>0</v>
      </c>
      <c r="P62" s="219">
        <f t="shared" si="14"/>
        <v>0</v>
      </c>
      <c r="Q62" s="219">
        <f t="shared" si="14"/>
        <v>0</v>
      </c>
      <c r="R62" s="219">
        <f t="shared" si="14"/>
        <v>0</v>
      </c>
      <c r="S62" s="219">
        <f t="shared" si="14"/>
        <v>0</v>
      </c>
      <c r="T62" s="299">
        <f t="shared" si="14"/>
        <v>0</v>
      </c>
      <c r="U62" s="219">
        <f t="shared" si="14"/>
        <v>0</v>
      </c>
      <c r="V62" s="219">
        <f t="shared" si="14"/>
        <v>0</v>
      </c>
      <c r="W62" s="219">
        <f t="shared" si="14"/>
        <v>0</v>
      </c>
      <c r="X62" s="219">
        <f t="shared" si="14"/>
        <v>0</v>
      </c>
      <c r="Y62" s="219">
        <f t="shared" si="14"/>
        <v>0</v>
      </c>
      <c r="Z62" s="219">
        <f t="shared" si="14"/>
        <v>0</v>
      </c>
      <c r="AA62" s="219">
        <f t="shared" si="14"/>
        <v>0</v>
      </c>
      <c r="AB62" s="220">
        <v>0</v>
      </c>
      <c r="AC62" s="220">
        <v>0</v>
      </c>
      <c r="AD62" s="369" t="s">
        <v>209</v>
      </c>
      <c r="AE62" s="370"/>
    </row>
    <row r="63" spans="1:31" ht="15.75" customHeight="1">
      <c r="A63" s="295"/>
      <c r="B63" s="293" t="s">
        <v>56</v>
      </c>
      <c r="C63" s="218">
        <f>D63+K63+L63+M63+N63+O63+P63+Q63+R63+S63</f>
        <v>0</v>
      </c>
      <c r="D63" s="72">
        <f>SUM(E63:J63)</f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f>SUM(U63:V63)</f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298">
        <v>0</v>
      </c>
      <c r="AC63" s="139">
        <v>0</v>
      </c>
      <c r="AD63" s="292" t="s">
        <v>56</v>
      </c>
      <c r="AE63" s="15"/>
    </row>
    <row r="64" spans="1:31" s="294" customFormat="1" ht="15.75" customHeight="1">
      <c r="A64" s="374" t="s">
        <v>210</v>
      </c>
      <c r="B64" s="375"/>
      <c r="C64" s="218">
        <f>C65</f>
        <v>61</v>
      </c>
      <c r="D64" s="299">
        <f aca="true" t="shared" si="15" ref="D64:AA64">D65</f>
        <v>13</v>
      </c>
      <c r="E64" s="219">
        <f t="shared" si="15"/>
        <v>7</v>
      </c>
      <c r="F64" s="219">
        <f t="shared" si="15"/>
        <v>6</v>
      </c>
      <c r="G64" s="219">
        <f t="shared" si="15"/>
        <v>0</v>
      </c>
      <c r="H64" s="219">
        <f t="shared" si="15"/>
        <v>0</v>
      </c>
      <c r="I64" s="219">
        <f t="shared" si="15"/>
        <v>0</v>
      </c>
      <c r="J64" s="219">
        <f t="shared" si="15"/>
        <v>0</v>
      </c>
      <c r="K64" s="219">
        <f t="shared" si="15"/>
        <v>15</v>
      </c>
      <c r="L64" s="219">
        <f t="shared" si="15"/>
        <v>0</v>
      </c>
      <c r="M64" s="219">
        <f t="shared" si="15"/>
        <v>4</v>
      </c>
      <c r="N64" s="219">
        <f t="shared" si="15"/>
        <v>1</v>
      </c>
      <c r="O64" s="219">
        <f t="shared" si="15"/>
        <v>28</v>
      </c>
      <c r="P64" s="219">
        <f t="shared" si="15"/>
        <v>0</v>
      </c>
      <c r="Q64" s="219">
        <f t="shared" si="15"/>
        <v>0</v>
      </c>
      <c r="R64" s="219">
        <f t="shared" si="15"/>
        <v>0</v>
      </c>
      <c r="S64" s="219">
        <f t="shared" si="15"/>
        <v>0</v>
      </c>
      <c r="T64" s="299">
        <f t="shared" si="15"/>
        <v>0</v>
      </c>
      <c r="U64" s="219">
        <f t="shared" si="15"/>
        <v>0</v>
      </c>
      <c r="V64" s="219">
        <f t="shared" si="15"/>
        <v>0</v>
      </c>
      <c r="W64" s="219">
        <f t="shared" si="15"/>
        <v>1</v>
      </c>
      <c r="X64" s="219">
        <f t="shared" si="15"/>
        <v>7</v>
      </c>
      <c r="Y64" s="219">
        <f t="shared" si="15"/>
        <v>6</v>
      </c>
      <c r="Z64" s="219">
        <f t="shared" si="15"/>
        <v>0</v>
      </c>
      <c r="AA64" s="219">
        <f t="shared" si="15"/>
        <v>0</v>
      </c>
      <c r="AB64" s="220">
        <f>D64/C64*100</f>
        <v>21.311475409836063</v>
      </c>
      <c r="AC64" s="220">
        <f>(O64+P64+T64)/C64*100</f>
        <v>45.90163934426229</v>
      </c>
      <c r="AD64" s="369" t="s">
        <v>210</v>
      </c>
      <c r="AE64" s="377"/>
    </row>
    <row r="65" spans="1:31" s="8" customFormat="1" ht="15.75" customHeight="1">
      <c r="A65" s="295"/>
      <c r="B65" s="291" t="s">
        <v>197</v>
      </c>
      <c r="C65" s="218">
        <f>D65+K65+L65+M65+N65+O65+P65+Q65+R65+S65</f>
        <v>61</v>
      </c>
      <c r="D65" s="72">
        <f>SUM(E65:J65)</f>
        <v>13</v>
      </c>
      <c r="E65" s="72">
        <v>7</v>
      </c>
      <c r="F65" s="72">
        <v>6</v>
      </c>
      <c r="G65" s="72">
        <v>0</v>
      </c>
      <c r="H65" s="72">
        <v>0</v>
      </c>
      <c r="I65" s="72">
        <v>0</v>
      </c>
      <c r="J65" s="72">
        <v>0</v>
      </c>
      <c r="K65" s="72">
        <v>15</v>
      </c>
      <c r="L65" s="72">
        <v>0</v>
      </c>
      <c r="M65" s="72">
        <v>4</v>
      </c>
      <c r="N65" s="72">
        <v>1</v>
      </c>
      <c r="O65" s="72">
        <v>28</v>
      </c>
      <c r="P65" s="72">
        <v>0</v>
      </c>
      <c r="Q65" s="72">
        <v>0</v>
      </c>
      <c r="R65" s="72">
        <v>0</v>
      </c>
      <c r="S65" s="72">
        <v>0</v>
      </c>
      <c r="T65" s="72">
        <f>SUM(U65:V65)</f>
        <v>0</v>
      </c>
      <c r="U65" s="72">
        <v>0</v>
      </c>
      <c r="V65" s="72">
        <v>0</v>
      </c>
      <c r="W65" s="72">
        <v>1</v>
      </c>
      <c r="X65" s="72">
        <v>7</v>
      </c>
      <c r="Y65" s="72">
        <v>6</v>
      </c>
      <c r="Z65" s="72">
        <v>0</v>
      </c>
      <c r="AA65" s="72">
        <v>0</v>
      </c>
      <c r="AB65" s="298">
        <v>21.3114754098361</v>
      </c>
      <c r="AC65" s="139">
        <v>45.9016393442623</v>
      </c>
      <c r="AD65" s="292" t="s">
        <v>197</v>
      </c>
      <c r="AE65" s="15"/>
    </row>
    <row r="66" spans="1:31" s="8" customFormat="1" ht="15.75" customHeight="1">
      <c r="A66" s="6"/>
      <c r="B66" s="18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34"/>
      <c r="AC66" s="134"/>
      <c r="AD66" s="19"/>
      <c r="AE66" s="6"/>
    </row>
    <row r="67" spans="2:29" ht="11.25" customHeight="1">
      <c r="B67" s="67"/>
      <c r="C67" s="67"/>
      <c r="D67" s="67"/>
      <c r="E67" s="67"/>
      <c r="F67" s="67"/>
      <c r="G67" s="67"/>
      <c r="H67" s="67"/>
      <c r="I67" s="67"/>
      <c r="J67" s="67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135"/>
      <c r="AC67" s="135"/>
    </row>
    <row r="68" spans="2:10" ht="11.25" customHeight="1">
      <c r="B68" s="67"/>
      <c r="C68" s="67"/>
      <c r="D68" s="8"/>
      <c r="E68" s="8"/>
      <c r="F68" s="8"/>
      <c r="G68" s="8"/>
      <c r="H68" s="8"/>
      <c r="I68" s="8"/>
      <c r="J68" s="8"/>
    </row>
    <row r="69" spans="2:3" ht="11.25" customHeight="1">
      <c r="B69" s="69"/>
      <c r="C69" s="69"/>
    </row>
    <row r="70" spans="2:3" ht="11.25" customHeight="1">
      <c r="B70" s="69"/>
      <c r="C70" s="69"/>
    </row>
    <row r="71" spans="2:3" ht="11.25" customHeight="1">
      <c r="B71" s="69"/>
      <c r="C71" s="69"/>
    </row>
    <row r="72" spans="2:3" ht="11.25" customHeight="1">
      <c r="B72" s="69"/>
      <c r="C72" s="69"/>
    </row>
    <row r="73" spans="2:3" ht="11.25" customHeight="1">
      <c r="B73" s="69"/>
      <c r="C73" s="69"/>
    </row>
    <row r="74" spans="2:3" ht="11.25" customHeight="1">
      <c r="B74" s="69"/>
      <c r="C74" s="69"/>
    </row>
    <row r="75" spans="2:3" ht="11.25" customHeight="1">
      <c r="B75" s="69"/>
      <c r="C75" s="69"/>
    </row>
    <row r="76" spans="2:3" ht="11.25" customHeight="1">
      <c r="B76" s="69"/>
      <c r="C76" s="69"/>
    </row>
    <row r="77" spans="2:3" ht="11.25" customHeight="1">
      <c r="B77" s="69"/>
      <c r="C77" s="69"/>
    </row>
    <row r="78" spans="2:3" ht="11.25" customHeight="1">
      <c r="B78" s="69"/>
      <c r="C78" s="69"/>
    </row>
    <row r="79" spans="2:3" ht="11.25" customHeight="1">
      <c r="B79" s="69"/>
      <c r="C79" s="69"/>
    </row>
    <row r="80" spans="2:3" ht="11.25" customHeight="1">
      <c r="B80" s="69"/>
      <c r="C80" s="69"/>
    </row>
    <row r="81" spans="2:3" ht="11.25" customHeight="1">
      <c r="B81" s="69"/>
      <c r="C81" s="69"/>
    </row>
  </sheetData>
  <sheetProtection/>
  <mergeCells count="60">
    <mergeCell ref="Z12:Z13"/>
    <mergeCell ref="AA12:AA13"/>
    <mergeCell ref="W12:W13"/>
    <mergeCell ref="AB4:AB7"/>
    <mergeCell ref="Z6:AA6"/>
    <mergeCell ref="X4:AA5"/>
    <mergeCell ref="X6:Y6"/>
    <mergeCell ref="AD4:AE7"/>
    <mergeCell ref="T4:V5"/>
    <mergeCell ref="T6:T7"/>
    <mergeCell ref="U6:U7"/>
    <mergeCell ref="V6:V7"/>
    <mergeCell ref="Q4:Q7"/>
    <mergeCell ref="W4:W7"/>
    <mergeCell ref="S4:S7"/>
    <mergeCell ref="A1:N1"/>
    <mergeCell ref="D4:J4"/>
    <mergeCell ref="C4:C7"/>
    <mergeCell ref="K4:K7"/>
    <mergeCell ref="H5:H7"/>
    <mergeCell ref="I5:I7"/>
    <mergeCell ref="D5:D7"/>
    <mergeCell ref="J5:J7"/>
    <mergeCell ref="L4:M5"/>
    <mergeCell ref="L6:L7"/>
    <mergeCell ref="A34:B34"/>
    <mergeCell ref="A37:B37"/>
    <mergeCell ref="R4:R7"/>
    <mergeCell ref="O4:P5"/>
    <mergeCell ref="O6:O7"/>
    <mergeCell ref="P6:P7"/>
    <mergeCell ref="N4:N7"/>
    <mergeCell ref="A15:B15"/>
    <mergeCell ref="F5:F7"/>
    <mergeCell ref="A4:B7"/>
    <mergeCell ref="L12:L13"/>
    <mergeCell ref="M12:M13"/>
    <mergeCell ref="E5:E7"/>
    <mergeCell ref="M6:M7"/>
    <mergeCell ref="G5:G7"/>
    <mergeCell ref="AD64:AE64"/>
    <mergeCell ref="AD56:AE56"/>
    <mergeCell ref="AD59:AE59"/>
    <mergeCell ref="AC4:AC7"/>
    <mergeCell ref="AD62:AE62"/>
    <mergeCell ref="A42:B42"/>
    <mergeCell ref="A44:B44"/>
    <mergeCell ref="A47:B47"/>
    <mergeCell ref="A51:B51"/>
    <mergeCell ref="A56:B56"/>
    <mergeCell ref="A64:B64"/>
    <mergeCell ref="A62:B62"/>
    <mergeCell ref="A59:B59"/>
    <mergeCell ref="AD51:AE51"/>
    <mergeCell ref="AD15:AE15"/>
    <mergeCell ref="AD34:AE34"/>
    <mergeCell ref="AD37:AE37"/>
    <mergeCell ref="AD42:AE42"/>
    <mergeCell ref="AD44:AE44"/>
    <mergeCell ref="AD47:AE47"/>
  </mergeCells>
  <conditionalFormatting sqref="A8:AE66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6" r:id="rId1"/>
  <colBreaks count="1" manualBreakCount="1">
    <brk id="14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4:CO86"/>
  <sheetViews>
    <sheetView showGridLines="0" zoomScaleSheetLayoutView="100" workbookViewId="0" topLeftCell="A1">
      <selection activeCell="B9" sqref="B9"/>
    </sheetView>
  </sheetViews>
  <sheetFormatPr defaultColWidth="8.66015625" defaultRowHeight="15" customHeight="1"/>
  <cols>
    <col min="1" max="1" width="9.5" style="87" customWidth="1"/>
    <col min="2" max="2" width="7.58203125" style="87" customWidth="1"/>
    <col min="3" max="13" width="7" style="87" customWidth="1"/>
    <col min="14" max="16" width="6.83203125" style="87" customWidth="1"/>
    <col min="17" max="27" width="6" style="87" customWidth="1"/>
    <col min="28" max="30" width="5.58203125" style="87" customWidth="1"/>
    <col min="31" max="35" width="6" style="87" customWidth="1"/>
    <col min="36" max="75" width="8.58203125" style="87" customWidth="1"/>
    <col min="76" max="16384" width="8.58203125" style="87" customWidth="1"/>
  </cols>
  <sheetData>
    <row r="4" spans="1:27" s="76" customFormat="1" ht="16.5" customHeight="1">
      <c r="A4" s="434" t="s">
        <v>313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75"/>
      <c r="R4" s="75"/>
      <c r="S4" s="75"/>
      <c r="T4" s="75"/>
      <c r="U4" s="75"/>
      <c r="V4" s="75"/>
      <c r="W4" s="75"/>
      <c r="X4" s="75"/>
      <c r="Y4" s="75"/>
      <c r="AA4" s="75"/>
    </row>
    <row r="5" spans="1:93" s="76" customFormat="1" ht="16.5" customHeight="1">
      <c r="A5" s="77" t="s">
        <v>175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 t="s">
        <v>176</v>
      </c>
      <c r="N5" s="57"/>
      <c r="O5" s="57"/>
      <c r="P5" s="57"/>
      <c r="Q5" s="57" t="s">
        <v>177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78"/>
      <c r="AD5" s="79"/>
      <c r="AE5" s="79"/>
      <c r="AF5" s="79"/>
      <c r="AI5" s="79" t="s">
        <v>2</v>
      </c>
      <c r="AL5" s="170"/>
      <c r="AM5" s="170"/>
      <c r="AN5" s="391" t="s">
        <v>262</v>
      </c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8"/>
      <c r="BF5" s="391" t="s">
        <v>263</v>
      </c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2"/>
      <c r="BR5" s="392"/>
      <c r="BS5" s="392"/>
      <c r="BT5" s="392"/>
      <c r="BU5" s="392"/>
      <c r="BV5" s="392"/>
      <c r="BW5" s="398"/>
      <c r="BX5" s="391" t="s">
        <v>264</v>
      </c>
      <c r="BY5" s="392"/>
      <c r="BZ5" s="392"/>
      <c r="CA5" s="392"/>
      <c r="CB5" s="392"/>
      <c r="CC5" s="392"/>
      <c r="CD5" s="392"/>
      <c r="CE5" s="392"/>
      <c r="CF5" s="392"/>
      <c r="CG5" s="392"/>
      <c r="CH5" s="392"/>
      <c r="CI5" s="392"/>
      <c r="CJ5" s="392"/>
      <c r="CK5" s="392"/>
      <c r="CL5" s="392"/>
      <c r="CM5" s="392"/>
      <c r="CN5" s="392"/>
      <c r="CO5" s="398"/>
    </row>
    <row r="6" spans="1:93" s="76" customFormat="1" ht="16.5" customHeight="1">
      <c r="A6" s="80"/>
      <c r="B6" s="393" t="s">
        <v>0</v>
      </c>
      <c r="C6" s="439"/>
      <c r="D6" s="440"/>
      <c r="E6" s="444" t="s">
        <v>170</v>
      </c>
      <c r="F6" s="445"/>
      <c r="G6" s="446"/>
      <c r="H6" s="393" t="s">
        <v>178</v>
      </c>
      <c r="I6" s="439"/>
      <c r="J6" s="440"/>
      <c r="K6" s="463" t="s">
        <v>179</v>
      </c>
      <c r="L6" s="464"/>
      <c r="M6" s="465"/>
      <c r="N6" s="451" t="s">
        <v>167</v>
      </c>
      <c r="O6" s="452"/>
      <c r="P6" s="453"/>
      <c r="Q6" s="393" t="s">
        <v>180</v>
      </c>
      <c r="R6" s="394"/>
      <c r="S6" s="394"/>
      <c r="T6" s="394"/>
      <c r="U6" s="395"/>
      <c r="V6" s="457" t="s">
        <v>168</v>
      </c>
      <c r="W6" s="439"/>
      <c r="X6" s="440"/>
      <c r="Y6" s="393" t="s">
        <v>169</v>
      </c>
      <c r="Z6" s="439"/>
      <c r="AA6" s="440"/>
      <c r="AB6" s="458" t="s">
        <v>250</v>
      </c>
      <c r="AC6" s="445"/>
      <c r="AD6" s="445"/>
      <c r="AE6" s="408" t="s">
        <v>217</v>
      </c>
      <c r="AF6" s="409"/>
      <c r="AG6" s="409"/>
      <c r="AH6" s="409"/>
      <c r="AI6" s="409"/>
      <c r="AL6" s="170"/>
      <c r="AM6" s="170"/>
      <c r="AN6" s="387" t="s">
        <v>262</v>
      </c>
      <c r="AO6" s="387" t="s">
        <v>266</v>
      </c>
      <c r="AP6" s="387" t="s">
        <v>267</v>
      </c>
      <c r="AQ6" s="387" t="s">
        <v>279</v>
      </c>
      <c r="AR6" s="387" t="s">
        <v>280</v>
      </c>
      <c r="AS6" s="390" t="s">
        <v>281</v>
      </c>
      <c r="AT6" s="390"/>
      <c r="AU6" s="387" t="s">
        <v>268</v>
      </c>
      <c r="AV6" s="387" t="s">
        <v>282</v>
      </c>
      <c r="AW6" s="387" t="s">
        <v>283</v>
      </c>
      <c r="AX6" s="391" t="s">
        <v>284</v>
      </c>
      <c r="AY6" s="392"/>
      <c r="AZ6" s="392"/>
      <c r="BA6" s="387" t="s">
        <v>269</v>
      </c>
      <c r="BB6" s="387" t="s">
        <v>270</v>
      </c>
      <c r="BC6" s="387" t="s">
        <v>271</v>
      </c>
      <c r="BD6" s="387" t="s">
        <v>285</v>
      </c>
      <c r="BE6" s="387" t="s">
        <v>272</v>
      </c>
      <c r="BF6" s="387" t="s">
        <v>262</v>
      </c>
      <c r="BG6" s="387" t="s">
        <v>266</v>
      </c>
      <c r="BH6" s="387" t="s">
        <v>267</v>
      </c>
      <c r="BI6" s="387" t="s">
        <v>279</v>
      </c>
      <c r="BJ6" s="387" t="s">
        <v>280</v>
      </c>
      <c r="BK6" s="390" t="s">
        <v>281</v>
      </c>
      <c r="BL6" s="390"/>
      <c r="BM6" s="387" t="s">
        <v>286</v>
      </c>
      <c r="BN6" s="387" t="s">
        <v>282</v>
      </c>
      <c r="BO6" s="387" t="s">
        <v>283</v>
      </c>
      <c r="BP6" s="391" t="s">
        <v>284</v>
      </c>
      <c r="BQ6" s="392"/>
      <c r="BR6" s="392"/>
      <c r="BS6" s="387" t="s">
        <v>269</v>
      </c>
      <c r="BT6" s="387" t="s">
        <v>270</v>
      </c>
      <c r="BU6" s="387" t="s">
        <v>271</v>
      </c>
      <c r="BV6" s="387" t="s">
        <v>285</v>
      </c>
      <c r="BW6" s="387" t="s">
        <v>272</v>
      </c>
      <c r="BX6" s="387" t="s">
        <v>262</v>
      </c>
      <c r="BY6" s="387" t="s">
        <v>266</v>
      </c>
      <c r="BZ6" s="387" t="s">
        <v>267</v>
      </c>
      <c r="CA6" s="387" t="s">
        <v>279</v>
      </c>
      <c r="CB6" s="387" t="s">
        <v>280</v>
      </c>
      <c r="CC6" s="390" t="s">
        <v>281</v>
      </c>
      <c r="CD6" s="390"/>
      <c r="CE6" s="387" t="s">
        <v>286</v>
      </c>
      <c r="CF6" s="387" t="s">
        <v>282</v>
      </c>
      <c r="CG6" s="387" t="s">
        <v>283</v>
      </c>
      <c r="CH6" s="391" t="s">
        <v>284</v>
      </c>
      <c r="CI6" s="392"/>
      <c r="CJ6" s="392"/>
      <c r="CK6" s="387" t="s">
        <v>269</v>
      </c>
      <c r="CL6" s="387" t="s">
        <v>270</v>
      </c>
      <c r="CM6" s="387" t="s">
        <v>271</v>
      </c>
      <c r="CN6" s="387" t="s">
        <v>287</v>
      </c>
      <c r="CO6" s="387" t="s">
        <v>272</v>
      </c>
    </row>
    <row r="7" spans="1:93" s="76" customFormat="1" ht="16.5" customHeight="1">
      <c r="A7" s="81" t="s">
        <v>246</v>
      </c>
      <c r="B7" s="441"/>
      <c r="C7" s="442"/>
      <c r="D7" s="443"/>
      <c r="E7" s="447"/>
      <c r="F7" s="448"/>
      <c r="G7" s="449"/>
      <c r="H7" s="441" t="s">
        <v>276</v>
      </c>
      <c r="I7" s="442"/>
      <c r="J7" s="443"/>
      <c r="K7" s="405" t="s">
        <v>275</v>
      </c>
      <c r="L7" s="406"/>
      <c r="M7" s="407"/>
      <c r="N7" s="466" t="s">
        <v>155</v>
      </c>
      <c r="O7" s="467"/>
      <c r="P7" s="468"/>
      <c r="Q7" s="396" t="s">
        <v>0</v>
      </c>
      <c r="R7" s="410" t="s">
        <v>259</v>
      </c>
      <c r="S7" s="411"/>
      <c r="T7" s="510" t="s">
        <v>260</v>
      </c>
      <c r="U7" s="511"/>
      <c r="V7" s="441"/>
      <c r="W7" s="442"/>
      <c r="X7" s="443"/>
      <c r="Y7" s="441"/>
      <c r="Z7" s="442"/>
      <c r="AA7" s="443"/>
      <c r="AB7" s="459"/>
      <c r="AC7" s="459"/>
      <c r="AD7" s="459"/>
      <c r="AE7" s="128"/>
      <c r="AF7" s="410" t="s">
        <v>259</v>
      </c>
      <c r="AG7" s="411"/>
      <c r="AH7" s="510" t="s">
        <v>260</v>
      </c>
      <c r="AI7" s="511"/>
      <c r="AL7" s="170"/>
      <c r="AM7" s="170"/>
      <c r="AN7" s="388"/>
      <c r="AO7" s="388"/>
      <c r="AP7" s="388"/>
      <c r="AQ7" s="388"/>
      <c r="AR7" s="388"/>
      <c r="AS7" s="388" t="s">
        <v>273</v>
      </c>
      <c r="AT7" s="388" t="s">
        <v>274</v>
      </c>
      <c r="AU7" s="388"/>
      <c r="AV7" s="388"/>
      <c r="AW7" s="388"/>
      <c r="AX7" s="387" t="s">
        <v>265</v>
      </c>
      <c r="AY7" s="388" t="s">
        <v>273</v>
      </c>
      <c r="AZ7" s="388" t="s">
        <v>274</v>
      </c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 t="s">
        <v>273</v>
      </c>
      <c r="BL7" s="388" t="s">
        <v>274</v>
      </c>
      <c r="BM7" s="388"/>
      <c r="BN7" s="388"/>
      <c r="BO7" s="388"/>
      <c r="BP7" s="387" t="s">
        <v>265</v>
      </c>
      <c r="BQ7" s="388" t="s">
        <v>273</v>
      </c>
      <c r="BR7" s="388" t="s">
        <v>274</v>
      </c>
      <c r="BS7" s="388"/>
      <c r="BT7" s="388"/>
      <c r="BU7" s="388"/>
      <c r="BV7" s="388"/>
      <c r="BW7" s="388"/>
      <c r="BX7" s="388"/>
      <c r="BY7" s="388"/>
      <c r="BZ7" s="388"/>
      <c r="CA7" s="388"/>
      <c r="CB7" s="388"/>
      <c r="CC7" s="388" t="s">
        <v>273</v>
      </c>
      <c r="CD7" s="388" t="s">
        <v>274</v>
      </c>
      <c r="CE7" s="388"/>
      <c r="CF7" s="388"/>
      <c r="CG7" s="388"/>
      <c r="CH7" s="387" t="s">
        <v>265</v>
      </c>
      <c r="CI7" s="388" t="s">
        <v>273</v>
      </c>
      <c r="CJ7" s="388" t="s">
        <v>274</v>
      </c>
      <c r="CK7" s="388"/>
      <c r="CL7" s="388"/>
      <c r="CM7" s="388"/>
      <c r="CN7" s="388"/>
      <c r="CO7" s="388"/>
    </row>
    <row r="8" spans="1:93" ht="16.5" customHeight="1">
      <c r="A8" s="84"/>
      <c r="B8" s="130" t="s">
        <v>0</v>
      </c>
      <c r="C8" s="85" t="s">
        <v>8</v>
      </c>
      <c r="D8" s="82" t="s">
        <v>1</v>
      </c>
      <c r="E8" s="130" t="s">
        <v>0</v>
      </c>
      <c r="F8" s="85" t="s">
        <v>8</v>
      </c>
      <c r="G8" s="83" t="s">
        <v>1</v>
      </c>
      <c r="H8" s="82" t="s">
        <v>0</v>
      </c>
      <c r="I8" s="85" t="s">
        <v>8</v>
      </c>
      <c r="J8" s="82" t="s">
        <v>1</v>
      </c>
      <c r="K8" s="130" t="s">
        <v>0</v>
      </c>
      <c r="L8" s="85" t="s">
        <v>8</v>
      </c>
      <c r="M8" s="83" t="s">
        <v>1</v>
      </c>
      <c r="N8" s="82" t="s">
        <v>0</v>
      </c>
      <c r="O8" s="85" t="s">
        <v>8</v>
      </c>
      <c r="P8" s="82" t="s">
        <v>1</v>
      </c>
      <c r="Q8" s="397"/>
      <c r="R8" s="85" t="s">
        <v>8</v>
      </c>
      <c r="S8" s="83" t="s">
        <v>1</v>
      </c>
      <c r="T8" s="85" t="s">
        <v>8</v>
      </c>
      <c r="U8" s="83" t="s">
        <v>1</v>
      </c>
      <c r="V8" s="82" t="s">
        <v>0</v>
      </c>
      <c r="W8" s="85" t="s">
        <v>8</v>
      </c>
      <c r="X8" s="82" t="s">
        <v>1</v>
      </c>
      <c r="Y8" s="85" t="s">
        <v>0</v>
      </c>
      <c r="Z8" s="82" t="s">
        <v>8</v>
      </c>
      <c r="AA8" s="85" t="s">
        <v>1</v>
      </c>
      <c r="AB8" s="244" t="s">
        <v>0</v>
      </c>
      <c r="AC8" s="85" t="s">
        <v>8</v>
      </c>
      <c r="AD8" s="86" t="s">
        <v>1</v>
      </c>
      <c r="AE8" s="245" t="s">
        <v>80</v>
      </c>
      <c r="AF8" s="85" t="s">
        <v>8</v>
      </c>
      <c r="AG8" s="83" t="s">
        <v>1</v>
      </c>
      <c r="AH8" s="85" t="s">
        <v>8</v>
      </c>
      <c r="AI8" s="83" t="s">
        <v>1</v>
      </c>
      <c r="AL8" s="170"/>
      <c r="AM8" s="170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  <c r="CD8" s="389"/>
      <c r="CE8" s="389"/>
      <c r="CF8" s="389"/>
      <c r="CG8" s="389"/>
      <c r="CH8" s="389"/>
      <c r="CI8" s="389"/>
      <c r="CJ8" s="389"/>
      <c r="CK8" s="389"/>
      <c r="CL8" s="389"/>
      <c r="CM8" s="389"/>
      <c r="CN8" s="389"/>
      <c r="CO8" s="389"/>
    </row>
    <row r="9" spans="1:93" ht="16.5" customHeight="1">
      <c r="A9" s="88"/>
      <c r="B9" s="141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L9" s="162" t="s">
        <v>0</v>
      </c>
      <c r="AM9" s="162" t="s">
        <v>0</v>
      </c>
      <c r="AN9" s="171">
        <v>19587</v>
      </c>
      <c r="AO9" s="171">
        <v>9693</v>
      </c>
      <c r="AP9" s="171">
        <v>3020</v>
      </c>
      <c r="AQ9" s="171">
        <v>1041</v>
      </c>
      <c r="AR9" s="171">
        <v>221</v>
      </c>
      <c r="AS9" s="171">
        <v>4721</v>
      </c>
      <c r="AT9" s="171">
        <v>28</v>
      </c>
      <c r="AU9" s="171">
        <v>168</v>
      </c>
      <c r="AV9" s="171">
        <v>682</v>
      </c>
      <c r="AW9" s="171">
        <v>13</v>
      </c>
      <c r="AX9" s="171">
        <v>29</v>
      </c>
      <c r="AY9" s="171">
        <v>28</v>
      </c>
      <c r="AZ9" s="171">
        <v>1</v>
      </c>
      <c r="BA9" s="171">
        <v>9687</v>
      </c>
      <c r="BB9" s="172">
        <v>49.4869045795681</v>
      </c>
      <c r="BC9" s="172">
        <v>15.4183897483024</v>
      </c>
      <c r="BD9" s="172">
        <v>24.3937305355593</v>
      </c>
      <c r="BE9" s="172">
        <v>49.4562720171542</v>
      </c>
      <c r="BF9" s="180">
        <v>9858</v>
      </c>
      <c r="BG9" s="171">
        <v>4748</v>
      </c>
      <c r="BH9" s="171">
        <v>1153</v>
      </c>
      <c r="BI9" s="171">
        <v>613</v>
      </c>
      <c r="BJ9" s="171">
        <v>198</v>
      </c>
      <c r="BK9" s="171">
        <v>2717</v>
      </c>
      <c r="BL9" s="171">
        <v>5</v>
      </c>
      <c r="BM9" s="171">
        <v>53</v>
      </c>
      <c r="BN9" s="171">
        <v>366</v>
      </c>
      <c r="BO9" s="171">
        <v>5</v>
      </c>
      <c r="BP9" s="171">
        <v>6</v>
      </c>
      <c r="BQ9" s="171">
        <v>6</v>
      </c>
      <c r="BR9" s="171">
        <v>0</v>
      </c>
      <c r="BS9" s="171">
        <v>4747</v>
      </c>
      <c r="BT9" s="172">
        <v>48.1639277743964</v>
      </c>
      <c r="BU9" s="172">
        <v>11.6960843984581</v>
      </c>
      <c r="BV9" s="172">
        <v>27.6729559748428</v>
      </c>
      <c r="BW9" s="172">
        <v>48.1537837289511</v>
      </c>
      <c r="BX9" s="180">
        <v>9729</v>
      </c>
      <c r="BY9" s="171">
        <v>4945</v>
      </c>
      <c r="BZ9" s="171">
        <v>1867</v>
      </c>
      <c r="CA9" s="171">
        <v>428</v>
      </c>
      <c r="CB9" s="171">
        <v>23</v>
      </c>
      <c r="CC9" s="171">
        <v>2004</v>
      </c>
      <c r="CD9" s="171">
        <v>23</v>
      </c>
      <c r="CE9" s="171">
        <v>115</v>
      </c>
      <c r="CF9" s="171">
        <v>316</v>
      </c>
      <c r="CG9" s="171">
        <v>8</v>
      </c>
      <c r="CH9" s="171">
        <v>23</v>
      </c>
      <c r="CI9" s="171">
        <v>22</v>
      </c>
      <c r="CJ9" s="171">
        <v>1</v>
      </c>
      <c r="CK9" s="171">
        <v>4940</v>
      </c>
      <c r="CL9" s="172">
        <v>50.8274231678487</v>
      </c>
      <c r="CM9" s="172">
        <v>19.1900503648885</v>
      </c>
      <c r="CN9" s="172">
        <v>21.0710247713023</v>
      </c>
      <c r="CO9" s="172">
        <v>50.7760304245041</v>
      </c>
    </row>
    <row r="10" spans="1:93" ht="16.5" customHeight="1">
      <c r="A10" s="63" t="s">
        <v>310</v>
      </c>
      <c r="B10" s="142">
        <v>19825</v>
      </c>
      <c r="C10" s="124">
        <v>9941</v>
      </c>
      <c r="D10" s="124">
        <v>9884</v>
      </c>
      <c r="E10" s="124">
        <v>9671</v>
      </c>
      <c r="F10" s="124">
        <v>4714</v>
      </c>
      <c r="G10" s="124">
        <v>4957</v>
      </c>
      <c r="H10" s="124">
        <v>3279</v>
      </c>
      <c r="I10" s="124">
        <v>1276</v>
      </c>
      <c r="J10" s="124">
        <v>2003</v>
      </c>
      <c r="K10" s="124">
        <v>1081</v>
      </c>
      <c r="L10" s="124">
        <v>617</v>
      </c>
      <c r="M10" s="124">
        <v>464</v>
      </c>
      <c r="N10" s="124">
        <v>240</v>
      </c>
      <c r="O10" s="124">
        <v>213</v>
      </c>
      <c r="P10" s="124">
        <v>27</v>
      </c>
      <c r="Q10" s="124">
        <v>4719</v>
      </c>
      <c r="R10" s="124">
        <v>2690</v>
      </c>
      <c r="S10" s="124">
        <v>1992</v>
      </c>
      <c r="T10" s="125">
        <v>12</v>
      </c>
      <c r="U10" s="125">
        <v>25</v>
      </c>
      <c r="V10" s="125">
        <v>230</v>
      </c>
      <c r="W10" s="125">
        <v>69</v>
      </c>
      <c r="X10" s="125">
        <v>161</v>
      </c>
      <c r="Y10" s="124">
        <v>598</v>
      </c>
      <c r="Z10" s="124">
        <v>349</v>
      </c>
      <c r="AA10" s="124">
        <v>249</v>
      </c>
      <c r="AB10" s="124">
        <v>7</v>
      </c>
      <c r="AC10" s="124">
        <v>1</v>
      </c>
      <c r="AD10" s="124">
        <v>6</v>
      </c>
      <c r="AE10" s="124">
        <v>13</v>
      </c>
      <c r="AF10" s="124">
        <v>0</v>
      </c>
      <c r="AG10" s="124">
        <v>10</v>
      </c>
      <c r="AH10" s="129">
        <v>0</v>
      </c>
      <c r="AI10" s="129">
        <v>3</v>
      </c>
      <c r="AL10" s="162" t="s">
        <v>0</v>
      </c>
      <c r="AM10" s="162" t="s">
        <v>288</v>
      </c>
      <c r="AN10" s="171">
        <v>14279</v>
      </c>
      <c r="AO10" s="171">
        <v>8447</v>
      </c>
      <c r="AP10" s="171">
        <v>2272</v>
      </c>
      <c r="AQ10" s="171">
        <v>895</v>
      </c>
      <c r="AR10" s="171">
        <v>91</v>
      </c>
      <c r="AS10" s="171">
        <v>1868</v>
      </c>
      <c r="AT10" s="171">
        <v>16</v>
      </c>
      <c r="AU10" s="171">
        <v>117</v>
      </c>
      <c r="AV10" s="171">
        <v>562</v>
      </c>
      <c r="AW10" s="171">
        <v>11</v>
      </c>
      <c r="AX10" s="171">
        <v>21</v>
      </c>
      <c r="AY10" s="171">
        <v>21</v>
      </c>
      <c r="AZ10" s="171">
        <v>0</v>
      </c>
      <c r="BA10" s="171">
        <v>8442</v>
      </c>
      <c r="BB10" s="172">
        <v>59.1568036977379</v>
      </c>
      <c r="BC10" s="172">
        <v>15.9114783948456</v>
      </c>
      <c r="BD10" s="172">
        <v>13.3412703970866</v>
      </c>
      <c r="BE10" s="172">
        <v>59.1217872400028</v>
      </c>
      <c r="BF10" s="180">
        <v>6668</v>
      </c>
      <c r="BG10" s="171">
        <v>4036</v>
      </c>
      <c r="BH10" s="171">
        <v>812</v>
      </c>
      <c r="BI10" s="171">
        <v>523</v>
      </c>
      <c r="BJ10" s="171">
        <v>79</v>
      </c>
      <c r="BK10" s="171">
        <v>865</v>
      </c>
      <c r="BL10" s="171">
        <v>3</v>
      </c>
      <c r="BM10" s="171">
        <v>38</v>
      </c>
      <c r="BN10" s="171">
        <v>309</v>
      </c>
      <c r="BO10" s="171">
        <v>3</v>
      </c>
      <c r="BP10" s="171">
        <v>6</v>
      </c>
      <c r="BQ10" s="171">
        <v>6</v>
      </c>
      <c r="BR10" s="171">
        <v>0</v>
      </c>
      <c r="BS10" s="171">
        <v>4035</v>
      </c>
      <c r="BT10" s="172">
        <v>60.5278944211158</v>
      </c>
      <c r="BU10" s="172">
        <v>12.1775644871026</v>
      </c>
      <c r="BV10" s="172">
        <v>13.1073785242951</v>
      </c>
      <c r="BW10" s="172">
        <v>60.5128974205159</v>
      </c>
      <c r="BX10" s="180">
        <v>7611</v>
      </c>
      <c r="BY10" s="171">
        <v>4411</v>
      </c>
      <c r="BZ10" s="171">
        <v>1460</v>
      </c>
      <c r="CA10" s="171">
        <v>372</v>
      </c>
      <c r="CB10" s="171">
        <v>12</v>
      </c>
      <c r="CC10" s="171">
        <v>1003</v>
      </c>
      <c r="CD10" s="171">
        <v>13</v>
      </c>
      <c r="CE10" s="171">
        <v>79</v>
      </c>
      <c r="CF10" s="171">
        <v>253</v>
      </c>
      <c r="CG10" s="171">
        <v>8</v>
      </c>
      <c r="CH10" s="171">
        <v>15</v>
      </c>
      <c r="CI10" s="171">
        <v>15</v>
      </c>
      <c r="CJ10" s="171">
        <v>0</v>
      </c>
      <c r="CK10" s="171">
        <v>4407</v>
      </c>
      <c r="CL10" s="172">
        <v>57.9555905925634</v>
      </c>
      <c r="CM10" s="172">
        <v>19.182761792143</v>
      </c>
      <c r="CN10" s="172">
        <v>13.5461831559585</v>
      </c>
      <c r="CO10" s="172">
        <v>57.9030350808041</v>
      </c>
    </row>
    <row r="11" spans="1:93" s="126" customFormat="1" ht="16.5" customHeight="1">
      <c r="A11" s="60" t="s">
        <v>261</v>
      </c>
      <c r="B11" s="246">
        <f>B13+B26</f>
        <v>19587</v>
      </c>
      <c r="C11" s="247">
        <f>C13+C26</f>
        <v>9858</v>
      </c>
      <c r="D11" s="247">
        <f>D13+D26</f>
        <v>9729</v>
      </c>
      <c r="E11" s="247">
        <f aca="true" t="shared" si="0" ref="E11:AI11">E13+E26</f>
        <v>9693</v>
      </c>
      <c r="F11" s="247">
        <f t="shared" si="0"/>
        <v>4748</v>
      </c>
      <c r="G11" s="247">
        <f t="shared" si="0"/>
        <v>4945</v>
      </c>
      <c r="H11" s="247">
        <f t="shared" si="0"/>
        <v>3020</v>
      </c>
      <c r="I11" s="247">
        <f t="shared" si="0"/>
        <v>1153</v>
      </c>
      <c r="J11" s="247">
        <f t="shared" si="0"/>
        <v>1867</v>
      </c>
      <c r="K11" s="247">
        <f t="shared" si="0"/>
        <v>1041</v>
      </c>
      <c r="L11" s="247">
        <f t="shared" si="0"/>
        <v>613</v>
      </c>
      <c r="M11" s="247">
        <f t="shared" si="0"/>
        <v>428</v>
      </c>
      <c r="N11" s="247">
        <f t="shared" si="0"/>
        <v>221</v>
      </c>
      <c r="O11" s="247">
        <f t="shared" si="0"/>
        <v>198</v>
      </c>
      <c r="P11" s="247">
        <f t="shared" si="0"/>
        <v>23</v>
      </c>
      <c r="Q11" s="247">
        <f t="shared" si="0"/>
        <v>4749</v>
      </c>
      <c r="R11" s="247">
        <f t="shared" si="0"/>
        <v>2717</v>
      </c>
      <c r="S11" s="247">
        <f t="shared" si="0"/>
        <v>2004</v>
      </c>
      <c r="T11" s="247">
        <f t="shared" si="0"/>
        <v>5</v>
      </c>
      <c r="U11" s="247">
        <f t="shared" si="0"/>
        <v>23</v>
      </c>
      <c r="V11" s="247">
        <f t="shared" si="0"/>
        <v>168</v>
      </c>
      <c r="W11" s="247">
        <f t="shared" si="0"/>
        <v>53</v>
      </c>
      <c r="X11" s="247">
        <f t="shared" si="0"/>
        <v>115</v>
      </c>
      <c r="Y11" s="247">
        <f t="shared" si="0"/>
        <v>682</v>
      </c>
      <c r="Z11" s="247">
        <f t="shared" si="0"/>
        <v>366</v>
      </c>
      <c r="AA11" s="247">
        <f t="shared" si="0"/>
        <v>316</v>
      </c>
      <c r="AB11" s="247">
        <f t="shared" si="0"/>
        <v>13</v>
      </c>
      <c r="AC11" s="247">
        <f t="shared" si="0"/>
        <v>5</v>
      </c>
      <c r="AD11" s="247">
        <f t="shared" si="0"/>
        <v>8</v>
      </c>
      <c r="AE11" s="247">
        <f t="shared" si="0"/>
        <v>29</v>
      </c>
      <c r="AF11" s="247">
        <f t="shared" si="0"/>
        <v>6</v>
      </c>
      <c r="AG11" s="247">
        <f t="shared" si="0"/>
        <v>22</v>
      </c>
      <c r="AH11" s="247">
        <f t="shared" si="0"/>
        <v>0</v>
      </c>
      <c r="AI11" s="247">
        <f t="shared" si="0"/>
        <v>1</v>
      </c>
      <c r="AL11" s="162" t="s">
        <v>0</v>
      </c>
      <c r="AM11" s="162" t="s">
        <v>289</v>
      </c>
      <c r="AN11" s="171">
        <v>579</v>
      </c>
      <c r="AO11" s="171">
        <v>45</v>
      </c>
      <c r="AP11" s="171">
        <v>111</v>
      </c>
      <c r="AQ11" s="171">
        <v>4</v>
      </c>
      <c r="AR11" s="171">
        <v>20</v>
      </c>
      <c r="AS11" s="171">
        <v>389</v>
      </c>
      <c r="AT11" s="171">
        <v>0</v>
      </c>
      <c r="AU11" s="171">
        <v>9</v>
      </c>
      <c r="AV11" s="171">
        <v>1</v>
      </c>
      <c r="AW11" s="171">
        <v>0</v>
      </c>
      <c r="AX11" s="171">
        <v>0</v>
      </c>
      <c r="AY11" s="171">
        <v>0</v>
      </c>
      <c r="AZ11" s="171">
        <v>0</v>
      </c>
      <c r="BA11" s="171">
        <v>45</v>
      </c>
      <c r="BB11" s="172">
        <v>7.7720207253886</v>
      </c>
      <c r="BC11" s="172">
        <v>19.1709844559585</v>
      </c>
      <c r="BD11" s="172">
        <v>67.1848013816926</v>
      </c>
      <c r="BE11" s="172">
        <v>7.7720207253886</v>
      </c>
      <c r="BF11" s="180">
        <v>364</v>
      </c>
      <c r="BG11" s="171">
        <v>27</v>
      </c>
      <c r="BH11" s="171">
        <v>58</v>
      </c>
      <c r="BI11" s="171">
        <v>4</v>
      </c>
      <c r="BJ11" s="171">
        <v>19</v>
      </c>
      <c r="BK11" s="171">
        <v>252</v>
      </c>
      <c r="BL11" s="171">
        <v>0</v>
      </c>
      <c r="BM11" s="171">
        <v>4</v>
      </c>
      <c r="BN11" s="171">
        <v>0</v>
      </c>
      <c r="BO11" s="171">
        <v>0</v>
      </c>
      <c r="BP11" s="171">
        <v>0</v>
      </c>
      <c r="BQ11" s="171">
        <v>0</v>
      </c>
      <c r="BR11" s="171">
        <v>0</v>
      </c>
      <c r="BS11" s="171">
        <v>27</v>
      </c>
      <c r="BT11" s="172">
        <v>7.41758241758242</v>
      </c>
      <c r="BU11" s="172">
        <v>15.9340659340659</v>
      </c>
      <c r="BV11" s="172">
        <v>69.2307692307692</v>
      </c>
      <c r="BW11" s="172">
        <v>7.41758241758242</v>
      </c>
      <c r="BX11" s="180">
        <v>215</v>
      </c>
      <c r="BY11" s="171">
        <v>18</v>
      </c>
      <c r="BZ11" s="171">
        <v>53</v>
      </c>
      <c r="CA11" s="171">
        <v>0</v>
      </c>
      <c r="CB11" s="171">
        <v>1</v>
      </c>
      <c r="CC11" s="171">
        <v>137</v>
      </c>
      <c r="CD11" s="171">
        <v>0</v>
      </c>
      <c r="CE11" s="171">
        <v>5</v>
      </c>
      <c r="CF11" s="171">
        <v>1</v>
      </c>
      <c r="CG11" s="171">
        <v>0</v>
      </c>
      <c r="CH11" s="171">
        <v>0</v>
      </c>
      <c r="CI11" s="171">
        <v>0</v>
      </c>
      <c r="CJ11" s="171">
        <v>0</v>
      </c>
      <c r="CK11" s="171">
        <v>18</v>
      </c>
      <c r="CL11" s="172">
        <v>8.37209302325582</v>
      </c>
      <c r="CM11" s="172">
        <v>24.6511627906977</v>
      </c>
      <c r="CN11" s="172">
        <v>63.7209302325581</v>
      </c>
      <c r="CO11" s="172">
        <v>8.37209302325582</v>
      </c>
    </row>
    <row r="12" spans="1:93" ht="16.5" customHeight="1">
      <c r="A12" s="88"/>
      <c r="B12" s="189"/>
      <c r="C12" s="190"/>
      <c r="D12" s="190"/>
      <c r="E12" s="190"/>
      <c r="F12" s="190"/>
      <c r="G12" s="190"/>
      <c r="H12" s="190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L12" s="162"/>
      <c r="AM12" s="162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2"/>
      <c r="BC12" s="172"/>
      <c r="BD12" s="172"/>
      <c r="BE12" s="172"/>
      <c r="BF12" s="180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2"/>
      <c r="BU12" s="172"/>
      <c r="BV12" s="172"/>
      <c r="BW12" s="172"/>
      <c r="BX12" s="180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2"/>
      <c r="CM12" s="172"/>
      <c r="CN12" s="172"/>
      <c r="CO12" s="172"/>
    </row>
    <row r="13" spans="1:93" ht="16.5" customHeight="1">
      <c r="A13" s="248" t="s">
        <v>181</v>
      </c>
      <c r="B13" s="142">
        <f>SUM(C13:D13)</f>
        <v>19227</v>
      </c>
      <c r="C13" s="124">
        <f>SUM(C14:C24)</f>
        <v>9671</v>
      </c>
      <c r="D13" s="124">
        <f>SUM(D14:D24)</f>
        <v>9556</v>
      </c>
      <c r="E13" s="124">
        <f aca="true" t="shared" si="1" ref="E13:AI13">SUM(E14:E24)</f>
        <v>9673</v>
      </c>
      <c r="F13" s="124">
        <f t="shared" si="1"/>
        <v>4737</v>
      </c>
      <c r="G13" s="124">
        <f t="shared" si="1"/>
        <v>4936</v>
      </c>
      <c r="H13" s="124">
        <f t="shared" si="1"/>
        <v>2972</v>
      </c>
      <c r="I13" s="124">
        <f t="shared" si="1"/>
        <v>1139</v>
      </c>
      <c r="J13" s="124">
        <f t="shared" si="1"/>
        <v>1833</v>
      </c>
      <c r="K13" s="124">
        <f t="shared" si="1"/>
        <v>1033</v>
      </c>
      <c r="L13" s="124">
        <f t="shared" si="1"/>
        <v>611</v>
      </c>
      <c r="M13" s="124">
        <f t="shared" si="1"/>
        <v>422</v>
      </c>
      <c r="N13" s="124">
        <f t="shared" si="1"/>
        <v>213</v>
      </c>
      <c r="O13" s="124">
        <f t="shared" si="1"/>
        <v>192</v>
      </c>
      <c r="P13" s="124">
        <f t="shared" si="1"/>
        <v>21</v>
      </c>
      <c r="Q13" s="124">
        <f t="shared" si="1"/>
        <v>4549</v>
      </c>
      <c r="R13" s="124">
        <f t="shared" si="1"/>
        <v>2595</v>
      </c>
      <c r="S13" s="124">
        <f t="shared" si="1"/>
        <v>1932</v>
      </c>
      <c r="T13" s="124">
        <f t="shared" si="1"/>
        <v>2</v>
      </c>
      <c r="U13" s="124">
        <f t="shared" si="1"/>
        <v>20</v>
      </c>
      <c r="V13" s="124">
        <f t="shared" si="1"/>
        <v>117</v>
      </c>
      <c r="W13" s="124">
        <f t="shared" si="1"/>
        <v>33</v>
      </c>
      <c r="X13" s="124">
        <f t="shared" si="1"/>
        <v>84</v>
      </c>
      <c r="Y13" s="124">
        <f t="shared" si="1"/>
        <v>657</v>
      </c>
      <c r="Z13" s="124">
        <f t="shared" si="1"/>
        <v>357</v>
      </c>
      <c r="AA13" s="124">
        <f t="shared" si="1"/>
        <v>300</v>
      </c>
      <c r="AB13" s="124">
        <f t="shared" si="1"/>
        <v>13</v>
      </c>
      <c r="AC13" s="124">
        <f t="shared" si="1"/>
        <v>5</v>
      </c>
      <c r="AD13" s="124">
        <f t="shared" si="1"/>
        <v>8</v>
      </c>
      <c r="AE13" s="124">
        <f t="shared" si="1"/>
        <v>27</v>
      </c>
      <c r="AF13" s="124">
        <f t="shared" si="1"/>
        <v>5</v>
      </c>
      <c r="AG13" s="124">
        <f t="shared" si="1"/>
        <v>21</v>
      </c>
      <c r="AH13" s="124">
        <f t="shared" si="1"/>
        <v>0</v>
      </c>
      <c r="AI13" s="124">
        <f t="shared" si="1"/>
        <v>1</v>
      </c>
      <c r="AL13" s="162" t="s">
        <v>0</v>
      </c>
      <c r="AM13" s="162" t="s">
        <v>291</v>
      </c>
      <c r="AN13" s="171">
        <v>1142</v>
      </c>
      <c r="AO13" s="171">
        <v>212</v>
      </c>
      <c r="AP13" s="171">
        <v>240</v>
      </c>
      <c r="AQ13" s="171">
        <v>9</v>
      </c>
      <c r="AR13" s="171">
        <v>21</v>
      </c>
      <c r="AS13" s="171">
        <v>628</v>
      </c>
      <c r="AT13" s="171">
        <v>5</v>
      </c>
      <c r="AU13" s="171">
        <v>12</v>
      </c>
      <c r="AV13" s="171">
        <v>15</v>
      </c>
      <c r="AW13" s="171">
        <v>0</v>
      </c>
      <c r="AX13" s="171">
        <v>2</v>
      </c>
      <c r="AY13" s="171">
        <v>2</v>
      </c>
      <c r="AZ13" s="171">
        <v>0</v>
      </c>
      <c r="BA13" s="171">
        <v>212</v>
      </c>
      <c r="BB13" s="172">
        <v>18.5639229422067</v>
      </c>
      <c r="BC13" s="172">
        <v>21.015761821366</v>
      </c>
      <c r="BD13" s="172">
        <v>55.6042031523643</v>
      </c>
      <c r="BE13" s="172">
        <v>18.5639229422067</v>
      </c>
      <c r="BF13" s="180">
        <v>502</v>
      </c>
      <c r="BG13" s="171">
        <v>112</v>
      </c>
      <c r="BH13" s="171">
        <v>97</v>
      </c>
      <c r="BI13" s="171">
        <v>4</v>
      </c>
      <c r="BJ13" s="171">
        <v>19</v>
      </c>
      <c r="BK13" s="171">
        <v>268</v>
      </c>
      <c r="BL13" s="171">
        <v>0</v>
      </c>
      <c r="BM13" s="171">
        <v>0</v>
      </c>
      <c r="BN13" s="171">
        <v>2</v>
      </c>
      <c r="BO13" s="171">
        <v>0</v>
      </c>
      <c r="BP13" s="171">
        <v>0</v>
      </c>
      <c r="BQ13" s="171">
        <v>0</v>
      </c>
      <c r="BR13" s="171">
        <v>0</v>
      </c>
      <c r="BS13" s="171">
        <v>112</v>
      </c>
      <c r="BT13" s="172">
        <v>22.3107569721116</v>
      </c>
      <c r="BU13" s="172">
        <v>19.3227091633466</v>
      </c>
      <c r="BV13" s="172">
        <v>53.3864541832669</v>
      </c>
      <c r="BW13" s="172">
        <v>22.3107569721116</v>
      </c>
      <c r="BX13" s="180">
        <v>640</v>
      </c>
      <c r="BY13" s="171">
        <v>100</v>
      </c>
      <c r="BZ13" s="171">
        <v>143</v>
      </c>
      <c r="CA13" s="171">
        <v>5</v>
      </c>
      <c r="CB13" s="171">
        <v>2</v>
      </c>
      <c r="CC13" s="171">
        <v>360</v>
      </c>
      <c r="CD13" s="171">
        <v>5</v>
      </c>
      <c r="CE13" s="171">
        <v>12</v>
      </c>
      <c r="CF13" s="171">
        <v>13</v>
      </c>
      <c r="CG13" s="171">
        <v>0</v>
      </c>
      <c r="CH13" s="171">
        <v>2</v>
      </c>
      <c r="CI13" s="171">
        <v>2</v>
      </c>
      <c r="CJ13" s="171">
        <v>0</v>
      </c>
      <c r="CK13" s="171">
        <v>100</v>
      </c>
      <c r="CL13" s="172">
        <v>15.625</v>
      </c>
      <c r="CM13" s="172">
        <v>22.34375</v>
      </c>
      <c r="CN13" s="172">
        <v>57.34375</v>
      </c>
      <c r="CO13" s="172">
        <v>15.625</v>
      </c>
    </row>
    <row r="14" spans="1:93" ht="16.5" customHeight="1">
      <c r="A14" s="90" t="s">
        <v>18</v>
      </c>
      <c r="B14" s="142">
        <f aca="true" t="shared" si="2" ref="B14:B30">SUM(C14:D14)</f>
        <v>13966</v>
      </c>
      <c r="C14" s="124">
        <v>6523</v>
      </c>
      <c r="D14" s="124">
        <v>7443</v>
      </c>
      <c r="E14" s="124">
        <f>SUM(F14:G14)</f>
        <v>8432</v>
      </c>
      <c r="F14" s="91">
        <v>4030</v>
      </c>
      <c r="G14" s="91">
        <v>4402</v>
      </c>
      <c r="H14" s="124">
        <f>SUM(I14:J14)</f>
        <v>2226</v>
      </c>
      <c r="I14" s="91">
        <v>799</v>
      </c>
      <c r="J14" s="91">
        <v>1427</v>
      </c>
      <c r="K14" s="124">
        <f>SUM(L14:M14)</f>
        <v>887</v>
      </c>
      <c r="L14" s="91">
        <v>521</v>
      </c>
      <c r="M14" s="91">
        <v>366</v>
      </c>
      <c r="N14" s="124">
        <f>SUM(O14:P14)</f>
        <v>86</v>
      </c>
      <c r="O14" s="91">
        <v>75</v>
      </c>
      <c r="P14" s="91">
        <v>11</v>
      </c>
      <c r="Q14" s="124">
        <f>SUM(R14:U14)</f>
        <v>1716</v>
      </c>
      <c r="R14" s="91">
        <v>772</v>
      </c>
      <c r="S14" s="91">
        <v>932</v>
      </c>
      <c r="T14" s="91">
        <v>2</v>
      </c>
      <c r="U14" s="91">
        <v>10</v>
      </c>
      <c r="V14" s="124">
        <f>SUM(W14:X14)</f>
        <v>70</v>
      </c>
      <c r="W14" s="91">
        <v>20</v>
      </c>
      <c r="X14" s="91">
        <v>50</v>
      </c>
      <c r="Y14" s="124">
        <f>SUM(Z14:AA14)</f>
        <v>538</v>
      </c>
      <c r="Z14" s="91">
        <v>301</v>
      </c>
      <c r="AA14" s="91">
        <v>237</v>
      </c>
      <c r="AB14" s="124">
        <f>SUM(AC14:AD14)</f>
        <v>11</v>
      </c>
      <c r="AC14" s="91">
        <v>3</v>
      </c>
      <c r="AD14" s="91">
        <v>8</v>
      </c>
      <c r="AE14" s="124">
        <f>SUM(AF14:AI14)</f>
        <v>19</v>
      </c>
      <c r="AF14" s="91">
        <v>5</v>
      </c>
      <c r="AG14" s="91">
        <v>14</v>
      </c>
      <c r="AH14" s="91">
        <v>0</v>
      </c>
      <c r="AI14" s="87">
        <v>0</v>
      </c>
      <c r="AL14" s="162" t="s">
        <v>0</v>
      </c>
      <c r="AM14" s="162" t="s">
        <v>292</v>
      </c>
      <c r="AN14" s="171">
        <v>225</v>
      </c>
      <c r="AO14" s="171">
        <v>19</v>
      </c>
      <c r="AP14" s="171">
        <v>27</v>
      </c>
      <c r="AQ14" s="171">
        <v>1</v>
      </c>
      <c r="AR14" s="171">
        <v>10</v>
      </c>
      <c r="AS14" s="171">
        <v>162</v>
      </c>
      <c r="AT14" s="171">
        <v>0</v>
      </c>
      <c r="AU14" s="171">
        <v>3</v>
      </c>
      <c r="AV14" s="171">
        <v>3</v>
      </c>
      <c r="AW14" s="171">
        <v>0</v>
      </c>
      <c r="AX14" s="171">
        <v>0</v>
      </c>
      <c r="AY14" s="171">
        <v>0</v>
      </c>
      <c r="AZ14" s="171">
        <v>0</v>
      </c>
      <c r="BA14" s="171">
        <v>19</v>
      </c>
      <c r="BB14" s="172">
        <v>8.44444444444445</v>
      </c>
      <c r="BC14" s="172">
        <v>12</v>
      </c>
      <c r="BD14" s="172">
        <v>72</v>
      </c>
      <c r="BE14" s="172">
        <v>8.44444444444445</v>
      </c>
      <c r="BF14" s="180">
        <v>187</v>
      </c>
      <c r="BG14" s="171">
        <v>16</v>
      </c>
      <c r="BH14" s="171">
        <v>16</v>
      </c>
      <c r="BI14" s="171">
        <v>1</v>
      </c>
      <c r="BJ14" s="171">
        <v>10</v>
      </c>
      <c r="BK14" s="171">
        <v>138</v>
      </c>
      <c r="BL14" s="171">
        <v>0</v>
      </c>
      <c r="BM14" s="171">
        <v>3</v>
      </c>
      <c r="BN14" s="171">
        <v>3</v>
      </c>
      <c r="BO14" s="171">
        <v>0</v>
      </c>
      <c r="BP14" s="171">
        <v>0</v>
      </c>
      <c r="BQ14" s="171">
        <v>0</v>
      </c>
      <c r="BR14" s="171">
        <v>0</v>
      </c>
      <c r="BS14" s="171">
        <v>16</v>
      </c>
      <c r="BT14" s="172">
        <v>8.55614973262032</v>
      </c>
      <c r="BU14" s="172">
        <v>8.55614973262032</v>
      </c>
      <c r="BV14" s="172">
        <v>73.7967914438503</v>
      </c>
      <c r="BW14" s="172">
        <v>8.55614973262032</v>
      </c>
      <c r="BX14" s="180">
        <v>38</v>
      </c>
      <c r="BY14" s="171">
        <v>3</v>
      </c>
      <c r="BZ14" s="171">
        <v>11</v>
      </c>
      <c r="CA14" s="171">
        <v>0</v>
      </c>
      <c r="CB14" s="171">
        <v>0</v>
      </c>
      <c r="CC14" s="171">
        <v>24</v>
      </c>
      <c r="CD14" s="171">
        <v>0</v>
      </c>
      <c r="CE14" s="171">
        <v>0</v>
      </c>
      <c r="CF14" s="171">
        <v>0</v>
      </c>
      <c r="CG14" s="171">
        <v>0</v>
      </c>
      <c r="CH14" s="171">
        <v>0</v>
      </c>
      <c r="CI14" s="171">
        <v>0</v>
      </c>
      <c r="CJ14" s="171">
        <v>0</v>
      </c>
      <c r="CK14" s="171">
        <v>3</v>
      </c>
      <c r="CL14" s="172">
        <v>7.89473684210526</v>
      </c>
      <c r="CM14" s="172">
        <v>28.9473684210526</v>
      </c>
      <c r="CN14" s="172">
        <v>63.1578947368421</v>
      </c>
      <c r="CO14" s="172">
        <v>7.89473684210526</v>
      </c>
    </row>
    <row r="15" spans="1:93" ht="16.5" customHeight="1">
      <c r="A15" s="90" t="s">
        <v>19</v>
      </c>
      <c r="B15" s="142">
        <f t="shared" si="2"/>
        <v>579</v>
      </c>
      <c r="C15" s="124">
        <v>364</v>
      </c>
      <c r="D15" s="124">
        <v>215</v>
      </c>
      <c r="E15" s="124">
        <f aca="true" t="shared" si="3" ref="E15:E24">SUM(F15:G15)</f>
        <v>45</v>
      </c>
      <c r="F15" s="91">
        <v>27</v>
      </c>
      <c r="G15" s="91">
        <v>18</v>
      </c>
      <c r="H15" s="124">
        <f aca="true" t="shared" si="4" ref="H15:H24">SUM(I15:J15)</f>
        <v>111</v>
      </c>
      <c r="I15" s="91">
        <v>58</v>
      </c>
      <c r="J15" s="91">
        <v>53</v>
      </c>
      <c r="K15" s="124">
        <f aca="true" t="shared" si="5" ref="K15:K24">SUM(L15:M15)</f>
        <v>4</v>
      </c>
      <c r="L15" s="91">
        <v>4</v>
      </c>
      <c r="M15" s="91">
        <v>0</v>
      </c>
      <c r="N15" s="124">
        <f aca="true" t="shared" si="6" ref="N15:N24">SUM(O15:P15)</f>
        <v>20</v>
      </c>
      <c r="O15" s="91">
        <v>19</v>
      </c>
      <c r="P15" s="91">
        <v>1</v>
      </c>
      <c r="Q15" s="124">
        <f aca="true" t="shared" si="7" ref="Q15:Q24">SUM(R15:U15)</f>
        <v>389</v>
      </c>
      <c r="R15" s="91">
        <v>252</v>
      </c>
      <c r="S15" s="91">
        <v>137</v>
      </c>
      <c r="T15" s="91">
        <v>0</v>
      </c>
      <c r="U15" s="91">
        <v>0</v>
      </c>
      <c r="V15" s="124">
        <f aca="true" t="shared" si="8" ref="V15:V24">SUM(W15:X15)</f>
        <v>9</v>
      </c>
      <c r="W15" s="91">
        <v>4</v>
      </c>
      <c r="X15" s="91">
        <v>5</v>
      </c>
      <c r="Y15" s="124">
        <f aca="true" t="shared" si="9" ref="Y15:Y24">SUM(Z15:AA15)</f>
        <v>1</v>
      </c>
      <c r="Z15" s="91">
        <v>0</v>
      </c>
      <c r="AA15" s="91">
        <v>1</v>
      </c>
      <c r="AB15" s="124">
        <f aca="true" t="shared" si="10" ref="AB15:AB24">SUM(AC15:AD15)</f>
        <v>0</v>
      </c>
      <c r="AC15" s="91">
        <v>0</v>
      </c>
      <c r="AD15" s="91">
        <v>0</v>
      </c>
      <c r="AE15" s="124">
        <f aca="true" t="shared" si="11" ref="AE15:AE24">SUM(AF15:AI15)</f>
        <v>0</v>
      </c>
      <c r="AF15" s="91">
        <v>0</v>
      </c>
      <c r="AG15" s="91">
        <v>0</v>
      </c>
      <c r="AH15" s="91">
        <v>0</v>
      </c>
      <c r="AI15" s="87">
        <v>0</v>
      </c>
      <c r="AL15" s="162" t="s">
        <v>0</v>
      </c>
      <c r="AM15" s="162" t="s">
        <v>293</v>
      </c>
      <c r="AN15" s="171">
        <v>214</v>
      </c>
      <c r="AO15" s="171">
        <v>42</v>
      </c>
      <c r="AP15" s="171">
        <v>48</v>
      </c>
      <c r="AQ15" s="171">
        <v>4</v>
      </c>
      <c r="AR15" s="171">
        <v>1</v>
      </c>
      <c r="AS15" s="171">
        <v>115</v>
      </c>
      <c r="AT15" s="171">
        <v>0</v>
      </c>
      <c r="AU15" s="171">
        <v>3</v>
      </c>
      <c r="AV15" s="171">
        <v>1</v>
      </c>
      <c r="AW15" s="171">
        <v>0</v>
      </c>
      <c r="AX15" s="171">
        <v>1</v>
      </c>
      <c r="AY15" s="171">
        <v>1</v>
      </c>
      <c r="AZ15" s="171">
        <v>0</v>
      </c>
      <c r="BA15" s="171">
        <v>42</v>
      </c>
      <c r="BB15" s="172">
        <v>19.6261682242991</v>
      </c>
      <c r="BC15" s="172">
        <v>22.4299065420561</v>
      </c>
      <c r="BD15" s="172">
        <v>54.2056074766355</v>
      </c>
      <c r="BE15" s="172">
        <v>19.6261682242991</v>
      </c>
      <c r="BF15" s="180">
        <v>62</v>
      </c>
      <c r="BG15" s="171">
        <v>12</v>
      </c>
      <c r="BH15" s="171">
        <v>8</v>
      </c>
      <c r="BI15" s="171">
        <v>1</v>
      </c>
      <c r="BJ15" s="171">
        <v>1</v>
      </c>
      <c r="BK15" s="171">
        <v>39</v>
      </c>
      <c r="BL15" s="171">
        <v>0</v>
      </c>
      <c r="BM15" s="171">
        <v>0</v>
      </c>
      <c r="BN15" s="171">
        <v>1</v>
      </c>
      <c r="BO15" s="171">
        <v>0</v>
      </c>
      <c r="BP15" s="171">
        <v>0</v>
      </c>
      <c r="BQ15" s="171">
        <v>0</v>
      </c>
      <c r="BR15" s="171">
        <v>0</v>
      </c>
      <c r="BS15" s="171">
        <v>12</v>
      </c>
      <c r="BT15" s="172">
        <v>19.3548387096774</v>
      </c>
      <c r="BU15" s="172">
        <v>12.9032258064516</v>
      </c>
      <c r="BV15" s="172">
        <v>62.9032258064516</v>
      </c>
      <c r="BW15" s="172">
        <v>19.3548387096774</v>
      </c>
      <c r="BX15" s="180">
        <v>152</v>
      </c>
      <c r="BY15" s="171">
        <v>30</v>
      </c>
      <c r="BZ15" s="171">
        <v>40</v>
      </c>
      <c r="CA15" s="171">
        <v>3</v>
      </c>
      <c r="CB15" s="171">
        <v>0</v>
      </c>
      <c r="CC15" s="171">
        <v>76</v>
      </c>
      <c r="CD15" s="171">
        <v>0</v>
      </c>
      <c r="CE15" s="171">
        <v>3</v>
      </c>
      <c r="CF15" s="171">
        <v>0</v>
      </c>
      <c r="CG15" s="171">
        <v>0</v>
      </c>
      <c r="CH15" s="171">
        <v>1</v>
      </c>
      <c r="CI15" s="171">
        <v>1</v>
      </c>
      <c r="CJ15" s="171">
        <v>0</v>
      </c>
      <c r="CK15" s="171">
        <v>30</v>
      </c>
      <c r="CL15" s="172">
        <v>19.7368421052632</v>
      </c>
      <c r="CM15" s="172">
        <v>26.3157894736842</v>
      </c>
      <c r="CN15" s="172">
        <v>50.6578947368421</v>
      </c>
      <c r="CO15" s="172">
        <v>19.7368421052632</v>
      </c>
    </row>
    <row r="16" spans="1:93" ht="16.5" customHeight="1">
      <c r="A16" s="90" t="s">
        <v>20</v>
      </c>
      <c r="B16" s="142">
        <f>SUM(C16:D16)</f>
        <v>1680</v>
      </c>
      <c r="C16" s="124">
        <v>1442</v>
      </c>
      <c r="D16" s="124">
        <v>238</v>
      </c>
      <c r="E16" s="124">
        <f t="shared" si="3"/>
        <v>343</v>
      </c>
      <c r="F16" s="91">
        <v>312</v>
      </c>
      <c r="G16" s="91">
        <v>31</v>
      </c>
      <c r="H16" s="124">
        <f t="shared" si="4"/>
        <v>119</v>
      </c>
      <c r="I16" s="91">
        <v>97</v>
      </c>
      <c r="J16" s="91">
        <v>22</v>
      </c>
      <c r="K16" s="124">
        <f t="shared" si="5"/>
        <v>70</v>
      </c>
      <c r="L16" s="91">
        <v>61</v>
      </c>
      <c r="M16" s="91">
        <v>9</v>
      </c>
      <c r="N16" s="124">
        <f t="shared" si="6"/>
        <v>57</v>
      </c>
      <c r="O16" s="91">
        <v>55</v>
      </c>
      <c r="P16" s="91">
        <v>2</v>
      </c>
      <c r="Q16" s="124">
        <f t="shared" si="7"/>
        <v>1070</v>
      </c>
      <c r="R16" s="91">
        <v>901</v>
      </c>
      <c r="S16" s="91">
        <v>169</v>
      </c>
      <c r="T16" s="91">
        <v>0</v>
      </c>
      <c r="U16" s="91">
        <v>0</v>
      </c>
      <c r="V16" s="124">
        <f t="shared" si="8"/>
        <v>2</v>
      </c>
      <c r="W16" s="91">
        <v>0</v>
      </c>
      <c r="X16" s="91">
        <v>2</v>
      </c>
      <c r="Y16" s="124">
        <f t="shared" si="9"/>
        <v>17</v>
      </c>
      <c r="Z16" s="91">
        <v>14</v>
      </c>
      <c r="AA16" s="91">
        <v>3</v>
      </c>
      <c r="AB16" s="124">
        <f t="shared" si="10"/>
        <v>2</v>
      </c>
      <c r="AC16" s="91">
        <v>2</v>
      </c>
      <c r="AD16" s="91">
        <v>0</v>
      </c>
      <c r="AE16" s="124">
        <f t="shared" si="11"/>
        <v>1</v>
      </c>
      <c r="AF16" s="91">
        <v>0</v>
      </c>
      <c r="AG16" s="91">
        <v>1</v>
      </c>
      <c r="AH16" s="91">
        <v>0</v>
      </c>
      <c r="AI16" s="87">
        <v>0</v>
      </c>
      <c r="AL16" s="162" t="s">
        <v>0</v>
      </c>
      <c r="AM16" s="162" t="s">
        <v>294</v>
      </c>
      <c r="AN16" s="171">
        <v>38</v>
      </c>
      <c r="AO16" s="171">
        <v>38</v>
      </c>
      <c r="AP16" s="171">
        <v>0</v>
      </c>
      <c r="AQ16" s="171">
        <v>0</v>
      </c>
      <c r="AR16" s="171">
        <v>0</v>
      </c>
      <c r="AS16" s="171">
        <v>0</v>
      </c>
      <c r="AT16" s="171">
        <v>0</v>
      </c>
      <c r="AU16" s="171">
        <v>0</v>
      </c>
      <c r="AV16" s="171">
        <v>0</v>
      </c>
      <c r="AW16" s="171">
        <v>0</v>
      </c>
      <c r="AX16" s="171">
        <v>0</v>
      </c>
      <c r="AY16" s="171">
        <v>0</v>
      </c>
      <c r="AZ16" s="171">
        <v>0</v>
      </c>
      <c r="BA16" s="171">
        <v>38</v>
      </c>
      <c r="BB16" s="172">
        <v>100</v>
      </c>
      <c r="BC16" s="172">
        <v>0</v>
      </c>
      <c r="BD16" s="172">
        <v>0</v>
      </c>
      <c r="BE16" s="172">
        <v>100</v>
      </c>
      <c r="BF16" s="180">
        <v>3</v>
      </c>
      <c r="BG16" s="171">
        <v>3</v>
      </c>
      <c r="BH16" s="171">
        <v>0</v>
      </c>
      <c r="BI16" s="171">
        <v>0</v>
      </c>
      <c r="BJ16" s="171">
        <v>0</v>
      </c>
      <c r="BK16" s="171">
        <v>0</v>
      </c>
      <c r="BL16" s="171">
        <v>0</v>
      </c>
      <c r="BM16" s="171">
        <v>0</v>
      </c>
      <c r="BN16" s="171">
        <v>0</v>
      </c>
      <c r="BO16" s="171">
        <v>0</v>
      </c>
      <c r="BP16" s="171">
        <v>0</v>
      </c>
      <c r="BQ16" s="171">
        <v>0</v>
      </c>
      <c r="BR16" s="171">
        <v>0</v>
      </c>
      <c r="BS16" s="171">
        <v>3</v>
      </c>
      <c r="BT16" s="172">
        <v>100</v>
      </c>
      <c r="BU16" s="172">
        <v>0</v>
      </c>
      <c r="BV16" s="172">
        <v>0</v>
      </c>
      <c r="BW16" s="172">
        <v>100</v>
      </c>
      <c r="BX16" s="180">
        <v>35</v>
      </c>
      <c r="BY16" s="171">
        <v>35</v>
      </c>
      <c r="BZ16" s="171">
        <v>0</v>
      </c>
      <c r="CA16" s="171">
        <v>0</v>
      </c>
      <c r="CB16" s="171">
        <v>0</v>
      </c>
      <c r="CC16" s="171">
        <v>0</v>
      </c>
      <c r="CD16" s="171">
        <v>0</v>
      </c>
      <c r="CE16" s="171">
        <v>0</v>
      </c>
      <c r="CF16" s="171">
        <v>0</v>
      </c>
      <c r="CG16" s="171">
        <v>0</v>
      </c>
      <c r="CH16" s="171">
        <v>0</v>
      </c>
      <c r="CI16" s="171">
        <v>0</v>
      </c>
      <c r="CJ16" s="171">
        <v>0</v>
      </c>
      <c r="CK16" s="171">
        <v>35</v>
      </c>
      <c r="CL16" s="172">
        <v>100</v>
      </c>
      <c r="CM16" s="172">
        <v>0</v>
      </c>
      <c r="CN16" s="172">
        <v>0</v>
      </c>
      <c r="CO16" s="172">
        <v>100</v>
      </c>
    </row>
    <row r="17" spans="1:93" ht="16.5" customHeight="1">
      <c r="A17" s="90" t="s">
        <v>21</v>
      </c>
      <c r="B17" s="142">
        <f t="shared" si="2"/>
        <v>1142</v>
      </c>
      <c r="C17" s="124">
        <v>502</v>
      </c>
      <c r="D17" s="124">
        <v>640</v>
      </c>
      <c r="E17" s="124">
        <f t="shared" si="3"/>
        <v>212</v>
      </c>
      <c r="F17" s="91">
        <v>112</v>
      </c>
      <c r="G17" s="91">
        <v>100</v>
      </c>
      <c r="H17" s="124">
        <f t="shared" si="4"/>
        <v>240</v>
      </c>
      <c r="I17" s="91">
        <v>97</v>
      </c>
      <c r="J17" s="91">
        <v>143</v>
      </c>
      <c r="K17" s="124">
        <f t="shared" si="5"/>
        <v>9</v>
      </c>
      <c r="L17" s="91">
        <v>4</v>
      </c>
      <c r="M17" s="91">
        <v>5</v>
      </c>
      <c r="N17" s="124">
        <f t="shared" si="6"/>
        <v>21</v>
      </c>
      <c r="O17" s="91">
        <v>19</v>
      </c>
      <c r="P17" s="91">
        <v>2</v>
      </c>
      <c r="Q17" s="124">
        <f t="shared" si="7"/>
        <v>633</v>
      </c>
      <c r="R17" s="91">
        <v>268</v>
      </c>
      <c r="S17" s="91">
        <v>360</v>
      </c>
      <c r="T17" s="91">
        <v>0</v>
      </c>
      <c r="U17" s="91">
        <v>5</v>
      </c>
      <c r="V17" s="124">
        <f t="shared" si="8"/>
        <v>12</v>
      </c>
      <c r="W17" s="91">
        <v>0</v>
      </c>
      <c r="X17" s="91">
        <v>12</v>
      </c>
      <c r="Y17" s="124">
        <f t="shared" si="9"/>
        <v>15</v>
      </c>
      <c r="Z17" s="91">
        <v>2</v>
      </c>
      <c r="AA17" s="91">
        <v>13</v>
      </c>
      <c r="AB17" s="124">
        <f t="shared" si="10"/>
        <v>0</v>
      </c>
      <c r="AC17" s="91">
        <v>0</v>
      </c>
      <c r="AD17" s="91">
        <v>0</v>
      </c>
      <c r="AE17" s="124">
        <f t="shared" si="11"/>
        <v>2</v>
      </c>
      <c r="AF17" s="91">
        <v>0</v>
      </c>
      <c r="AG17" s="91">
        <v>2</v>
      </c>
      <c r="AH17" s="91">
        <v>0</v>
      </c>
      <c r="AI17" s="87">
        <v>0</v>
      </c>
      <c r="AL17" s="162" t="s">
        <v>0</v>
      </c>
      <c r="AM17" s="162" t="s">
        <v>295</v>
      </c>
      <c r="AN17" s="171">
        <v>0</v>
      </c>
      <c r="AO17" s="171">
        <v>0</v>
      </c>
      <c r="AP17" s="171">
        <v>0</v>
      </c>
      <c r="AQ17" s="171">
        <v>0</v>
      </c>
      <c r="AR17" s="171">
        <v>0</v>
      </c>
      <c r="AS17" s="171">
        <v>0</v>
      </c>
      <c r="AT17" s="171">
        <v>0</v>
      </c>
      <c r="AU17" s="171">
        <v>0</v>
      </c>
      <c r="AV17" s="171">
        <v>0</v>
      </c>
      <c r="AW17" s="171">
        <v>0</v>
      </c>
      <c r="AX17" s="171">
        <v>0</v>
      </c>
      <c r="AY17" s="171">
        <v>0</v>
      </c>
      <c r="AZ17" s="171">
        <v>0</v>
      </c>
      <c r="BA17" s="171">
        <v>0</v>
      </c>
      <c r="BB17" s="172">
        <v>0</v>
      </c>
      <c r="BC17" s="172">
        <v>0</v>
      </c>
      <c r="BD17" s="172">
        <v>0</v>
      </c>
      <c r="BE17" s="172">
        <v>0</v>
      </c>
      <c r="BF17" s="180">
        <v>0</v>
      </c>
      <c r="BG17" s="171">
        <v>0</v>
      </c>
      <c r="BH17" s="171">
        <v>0</v>
      </c>
      <c r="BI17" s="171">
        <v>0</v>
      </c>
      <c r="BJ17" s="171">
        <v>0</v>
      </c>
      <c r="BK17" s="171">
        <v>0</v>
      </c>
      <c r="BL17" s="171">
        <v>0</v>
      </c>
      <c r="BM17" s="171">
        <v>0</v>
      </c>
      <c r="BN17" s="171">
        <v>0</v>
      </c>
      <c r="BO17" s="171">
        <v>0</v>
      </c>
      <c r="BP17" s="171">
        <v>0</v>
      </c>
      <c r="BQ17" s="171">
        <v>0</v>
      </c>
      <c r="BR17" s="171">
        <v>0</v>
      </c>
      <c r="BS17" s="171">
        <v>0</v>
      </c>
      <c r="BT17" s="172">
        <v>0</v>
      </c>
      <c r="BU17" s="172">
        <v>0</v>
      </c>
      <c r="BV17" s="172">
        <v>0</v>
      </c>
      <c r="BW17" s="172">
        <v>0</v>
      </c>
      <c r="BX17" s="180">
        <v>0</v>
      </c>
      <c r="BY17" s="171">
        <v>0</v>
      </c>
      <c r="BZ17" s="171">
        <v>0</v>
      </c>
      <c r="CA17" s="171">
        <v>0</v>
      </c>
      <c r="CB17" s="171">
        <v>0</v>
      </c>
      <c r="CC17" s="171">
        <v>0</v>
      </c>
      <c r="CD17" s="171">
        <v>0</v>
      </c>
      <c r="CE17" s="171">
        <v>0</v>
      </c>
      <c r="CF17" s="171">
        <v>0</v>
      </c>
      <c r="CG17" s="171">
        <v>0</v>
      </c>
      <c r="CH17" s="171">
        <v>0</v>
      </c>
      <c r="CI17" s="171">
        <v>0</v>
      </c>
      <c r="CJ17" s="171">
        <v>0</v>
      </c>
      <c r="CK17" s="171">
        <v>0</v>
      </c>
      <c r="CL17" s="172">
        <v>0</v>
      </c>
      <c r="CM17" s="172">
        <v>0</v>
      </c>
      <c r="CN17" s="172">
        <v>0</v>
      </c>
      <c r="CO17" s="172">
        <v>0</v>
      </c>
    </row>
    <row r="18" spans="1:93" ht="16.5" customHeight="1">
      <c r="A18" s="90" t="s">
        <v>22</v>
      </c>
      <c r="B18" s="142">
        <f t="shared" si="2"/>
        <v>185</v>
      </c>
      <c r="C18" s="124">
        <v>147</v>
      </c>
      <c r="D18" s="124">
        <v>38</v>
      </c>
      <c r="E18" s="124">
        <f t="shared" si="3"/>
        <v>16</v>
      </c>
      <c r="F18" s="91">
        <v>13</v>
      </c>
      <c r="G18" s="91">
        <v>3</v>
      </c>
      <c r="H18" s="124">
        <f t="shared" si="4"/>
        <v>21</v>
      </c>
      <c r="I18" s="91">
        <v>10</v>
      </c>
      <c r="J18" s="91">
        <v>11</v>
      </c>
      <c r="K18" s="124">
        <f t="shared" si="5"/>
        <v>1</v>
      </c>
      <c r="L18" s="91">
        <v>1</v>
      </c>
      <c r="M18" s="91">
        <v>0</v>
      </c>
      <c r="N18" s="124">
        <f t="shared" si="6"/>
        <v>2</v>
      </c>
      <c r="O18" s="91">
        <v>2</v>
      </c>
      <c r="P18" s="91">
        <v>0</v>
      </c>
      <c r="Q18" s="124">
        <f t="shared" si="7"/>
        <v>140</v>
      </c>
      <c r="R18" s="91">
        <v>116</v>
      </c>
      <c r="S18" s="91">
        <v>24</v>
      </c>
      <c r="T18" s="91">
        <v>0</v>
      </c>
      <c r="U18" s="91">
        <v>0</v>
      </c>
      <c r="V18" s="124">
        <f t="shared" si="8"/>
        <v>3</v>
      </c>
      <c r="W18" s="91">
        <v>3</v>
      </c>
      <c r="X18" s="91">
        <v>0</v>
      </c>
      <c r="Y18" s="124">
        <f t="shared" si="9"/>
        <v>2</v>
      </c>
      <c r="Z18" s="91">
        <v>2</v>
      </c>
      <c r="AA18" s="91">
        <v>0</v>
      </c>
      <c r="AB18" s="124">
        <f t="shared" si="10"/>
        <v>0</v>
      </c>
      <c r="AC18" s="91">
        <v>0</v>
      </c>
      <c r="AD18" s="91">
        <v>0</v>
      </c>
      <c r="AE18" s="124">
        <f t="shared" si="11"/>
        <v>0</v>
      </c>
      <c r="AF18" s="91">
        <v>0</v>
      </c>
      <c r="AG18" s="91">
        <v>0</v>
      </c>
      <c r="AH18" s="91">
        <v>0</v>
      </c>
      <c r="AI18" s="87">
        <v>0</v>
      </c>
      <c r="AL18" s="162" t="s">
        <v>0</v>
      </c>
      <c r="AM18" s="162" t="s">
        <v>296</v>
      </c>
      <c r="AN18" s="171">
        <v>32</v>
      </c>
      <c r="AO18" s="171">
        <v>7</v>
      </c>
      <c r="AP18" s="171">
        <v>5</v>
      </c>
      <c r="AQ18" s="171">
        <v>0</v>
      </c>
      <c r="AR18" s="171">
        <v>0</v>
      </c>
      <c r="AS18" s="171">
        <v>20</v>
      </c>
      <c r="AT18" s="171">
        <v>0</v>
      </c>
      <c r="AU18" s="171">
        <v>0</v>
      </c>
      <c r="AV18" s="171">
        <v>0</v>
      </c>
      <c r="AW18" s="171">
        <v>0</v>
      </c>
      <c r="AX18" s="171">
        <v>0</v>
      </c>
      <c r="AY18" s="171">
        <v>0</v>
      </c>
      <c r="AZ18" s="171">
        <v>0</v>
      </c>
      <c r="BA18" s="171">
        <v>7</v>
      </c>
      <c r="BB18" s="172">
        <v>21.875</v>
      </c>
      <c r="BC18" s="172">
        <v>15.625</v>
      </c>
      <c r="BD18" s="172">
        <v>62.5</v>
      </c>
      <c r="BE18" s="172">
        <v>21.875</v>
      </c>
      <c r="BF18" s="180">
        <v>13</v>
      </c>
      <c r="BG18" s="171">
        <v>4</v>
      </c>
      <c r="BH18" s="171">
        <v>1</v>
      </c>
      <c r="BI18" s="171">
        <v>0</v>
      </c>
      <c r="BJ18" s="171">
        <v>0</v>
      </c>
      <c r="BK18" s="171">
        <v>8</v>
      </c>
      <c r="BL18" s="171">
        <v>0</v>
      </c>
      <c r="BM18" s="171">
        <v>0</v>
      </c>
      <c r="BN18" s="171">
        <v>0</v>
      </c>
      <c r="BO18" s="171">
        <v>0</v>
      </c>
      <c r="BP18" s="171">
        <v>0</v>
      </c>
      <c r="BQ18" s="171">
        <v>0</v>
      </c>
      <c r="BR18" s="171">
        <v>0</v>
      </c>
      <c r="BS18" s="171">
        <v>4</v>
      </c>
      <c r="BT18" s="172">
        <v>30.7692307692308</v>
      </c>
      <c r="BU18" s="172">
        <v>7.69230769230769</v>
      </c>
      <c r="BV18" s="172">
        <v>61.5384615384615</v>
      </c>
      <c r="BW18" s="172">
        <v>30.7692307692308</v>
      </c>
      <c r="BX18" s="180">
        <v>19</v>
      </c>
      <c r="BY18" s="171">
        <v>3</v>
      </c>
      <c r="BZ18" s="171">
        <v>4</v>
      </c>
      <c r="CA18" s="171">
        <v>0</v>
      </c>
      <c r="CB18" s="171">
        <v>0</v>
      </c>
      <c r="CC18" s="171">
        <v>12</v>
      </c>
      <c r="CD18" s="171">
        <v>0</v>
      </c>
      <c r="CE18" s="171">
        <v>0</v>
      </c>
      <c r="CF18" s="171">
        <v>0</v>
      </c>
      <c r="CG18" s="171">
        <v>0</v>
      </c>
      <c r="CH18" s="171">
        <v>0</v>
      </c>
      <c r="CI18" s="171">
        <v>0</v>
      </c>
      <c r="CJ18" s="171">
        <v>0</v>
      </c>
      <c r="CK18" s="171">
        <v>3</v>
      </c>
      <c r="CL18" s="172">
        <v>15.7894736842105</v>
      </c>
      <c r="CM18" s="172">
        <v>21.0526315789474</v>
      </c>
      <c r="CN18" s="172">
        <v>63.1578947368421</v>
      </c>
      <c r="CO18" s="172">
        <v>15.7894736842105</v>
      </c>
    </row>
    <row r="19" spans="1:93" ht="16.5" customHeight="1">
      <c r="A19" s="90" t="s">
        <v>23</v>
      </c>
      <c r="B19" s="142">
        <f t="shared" si="2"/>
        <v>214</v>
      </c>
      <c r="C19" s="124">
        <v>62</v>
      </c>
      <c r="D19" s="124">
        <v>152</v>
      </c>
      <c r="E19" s="124">
        <f t="shared" si="3"/>
        <v>42</v>
      </c>
      <c r="F19" s="91">
        <v>12</v>
      </c>
      <c r="G19" s="91">
        <v>30</v>
      </c>
      <c r="H19" s="124">
        <f t="shared" si="4"/>
        <v>48</v>
      </c>
      <c r="I19" s="91">
        <v>8</v>
      </c>
      <c r="J19" s="91">
        <v>40</v>
      </c>
      <c r="K19" s="124">
        <f t="shared" si="5"/>
        <v>4</v>
      </c>
      <c r="L19" s="91">
        <v>1</v>
      </c>
      <c r="M19" s="91">
        <v>3</v>
      </c>
      <c r="N19" s="124">
        <f t="shared" si="6"/>
        <v>1</v>
      </c>
      <c r="O19" s="91">
        <v>1</v>
      </c>
      <c r="P19" s="91">
        <v>0</v>
      </c>
      <c r="Q19" s="124">
        <f t="shared" si="7"/>
        <v>115</v>
      </c>
      <c r="R19" s="91">
        <v>39</v>
      </c>
      <c r="S19" s="91">
        <v>76</v>
      </c>
      <c r="T19" s="91">
        <v>0</v>
      </c>
      <c r="U19" s="91">
        <v>0</v>
      </c>
      <c r="V19" s="124">
        <f t="shared" si="8"/>
        <v>3</v>
      </c>
      <c r="W19" s="91">
        <v>0</v>
      </c>
      <c r="X19" s="91">
        <v>3</v>
      </c>
      <c r="Y19" s="124">
        <f t="shared" si="9"/>
        <v>1</v>
      </c>
      <c r="Z19" s="91">
        <v>1</v>
      </c>
      <c r="AA19" s="91">
        <v>0</v>
      </c>
      <c r="AB19" s="124">
        <f t="shared" si="10"/>
        <v>0</v>
      </c>
      <c r="AC19" s="91">
        <v>0</v>
      </c>
      <c r="AD19" s="91">
        <v>0</v>
      </c>
      <c r="AE19" s="124">
        <f t="shared" si="11"/>
        <v>1</v>
      </c>
      <c r="AF19" s="91">
        <v>0</v>
      </c>
      <c r="AG19" s="91">
        <v>1</v>
      </c>
      <c r="AH19" s="91">
        <v>0</v>
      </c>
      <c r="AI19" s="87">
        <v>0</v>
      </c>
      <c r="AL19" s="162" t="s">
        <v>0</v>
      </c>
      <c r="AM19" s="162" t="s">
        <v>297</v>
      </c>
      <c r="AN19" s="171">
        <v>507</v>
      </c>
      <c r="AO19" s="171">
        <v>333</v>
      </c>
      <c r="AP19" s="171">
        <v>56</v>
      </c>
      <c r="AQ19" s="171">
        <v>6</v>
      </c>
      <c r="AR19" s="171">
        <v>1</v>
      </c>
      <c r="AS19" s="171">
        <v>42</v>
      </c>
      <c r="AT19" s="171">
        <v>0</v>
      </c>
      <c r="AU19" s="171">
        <v>1</v>
      </c>
      <c r="AV19" s="171">
        <v>68</v>
      </c>
      <c r="AW19" s="171">
        <v>0</v>
      </c>
      <c r="AX19" s="171">
        <v>0</v>
      </c>
      <c r="AY19" s="171">
        <v>0</v>
      </c>
      <c r="AZ19" s="171">
        <v>0</v>
      </c>
      <c r="BA19" s="171">
        <v>333</v>
      </c>
      <c r="BB19" s="172">
        <v>65.6804733727811</v>
      </c>
      <c r="BC19" s="172">
        <v>11.0453648915187</v>
      </c>
      <c r="BD19" s="172">
        <v>8.28402366863906</v>
      </c>
      <c r="BE19" s="172">
        <v>65.6804733727811</v>
      </c>
      <c r="BF19" s="180">
        <v>222</v>
      </c>
      <c r="BG19" s="171">
        <v>144</v>
      </c>
      <c r="BH19" s="171">
        <v>15</v>
      </c>
      <c r="BI19" s="171">
        <v>1</v>
      </c>
      <c r="BJ19" s="171">
        <v>1</v>
      </c>
      <c r="BK19" s="171">
        <v>28</v>
      </c>
      <c r="BL19" s="171">
        <v>0</v>
      </c>
      <c r="BM19" s="171">
        <v>1</v>
      </c>
      <c r="BN19" s="171">
        <v>32</v>
      </c>
      <c r="BO19" s="171">
        <v>0</v>
      </c>
      <c r="BP19" s="171">
        <v>0</v>
      </c>
      <c r="BQ19" s="171">
        <v>0</v>
      </c>
      <c r="BR19" s="171">
        <v>0</v>
      </c>
      <c r="BS19" s="171">
        <v>144</v>
      </c>
      <c r="BT19" s="172">
        <v>64.8648648648649</v>
      </c>
      <c r="BU19" s="172">
        <v>6.75675675675676</v>
      </c>
      <c r="BV19" s="172">
        <v>12.6126126126126</v>
      </c>
      <c r="BW19" s="172">
        <v>64.8648648648649</v>
      </c>
      <c r="BX19" s="180">
        <v>285</v>
      </c>
      <c r="BY19" s="171">
        <v>189</v>
      </c>
      <c r="BZ19" s="171">
        <v>41</v>
      </c>
      <c r="CA19" s="171">
        <v>5</v>
      </c>
      <c r="CB19" s="171">
        <v>0</v>
      </c>
      <c r="CC19" s="171">
        <v>14</v>
      </c>
      <c r="CD19" s="171">
        <v>0</v>
      </c>
      <c r="CE19" s="171">
        <v>0</v>
      </c>
      <c r="CF19" s="171">
        <v>36</v>
      </c>
      <c r="CG19" s="171">
        <v>0</v>
      </c>
      <c r="CH19" s="171">
        <v>0</v>
      </c>
      <c r="CI19" s="171">
        <v>0</v>
      </c>
      <c r="CJ19" s="171">
        <v>0</v>
      </c>
      <c r="CK19" s="171">
        <v>189</v>
      </c>
      <c r="CL19" s="172">
        <v>66.3157894736842</v>
      </c>
      <c r="CM19" s="172">
        <v>14.3859649122807</v>
      </c>
      <c r="CN19" s="172">
        <v>4.91228070175439</v>
      </c>
      <c r="CO19" s="172">
        <v>66.3157894736842</v>
      </c>
    </row>
    <row r="20" spans="1:93" ht="16.5" customHeight="1">
      <c r="A20" s="90" t="s">
        <v>24</v>
      </c>
      <c r="B20" s="142">
        <f t="shared" si="2"/>
        <v>38</v>
      </c>
      <c r="C20" s="124">
        <v>3</v>
      </c>
      <c r="D20" s="124">
        <v>35</v>
      </c>
      <c r="E20" s="124">
        <f t="shared" si="3"/>
        <v>38</v>
      </c>
      <c r="F20" s="91">
        <v>3</v>
      </c>
      <c r="G20" s="91">
        <v>35</v>
      </c>
      <c r="H20" s="124">
        <f t="shared" si="4"/>
        <v>0</v>
      </c>
      <c r="I20" s="91">
        <v>0</v>
      </c>
      <c r="J20" s="91">
        <v>0</v>
      </c>
      <c r="K20" s="124">
        <f t="shared" si="5"/>
        <v>0</v>
      </c>
      <c r="L20" s="91">
        <v>0</v>
      </c>
      <c r="M20" s="91">
        <v>0</v>
      </c>
      <c r="N20" s="124">
        <f t="shared" si="6"/>
        <v>0</v>
      </c>
      <c r="O20" s="91">
        <v>0</v>
      </c>
      <c r="P20" s="91">
        <v>0</v>
      </c>
      <c r="Q20" s="124">
        <f t="shared" si="7"/>
        <v>0</v>
      </c>
      <c r="R20" s="91">
        <v>0</v>
      </c>
      <c r="S20" s="91">
        <v>0</v>
      </c>
      <c r="T20" s="91">
        <v>0</v>
      </c>
      <c r="U20" s="91">
        <v>0</v>
      </c>
      <c r="V20" s="124">
        <f t="shared" si="8"/>
        <v>0</v>
      </c>
      <c r="W20" s="91">
        <v>0</v>
      </c>
      <c r="X20" s="91">
        <v>0</v>
      </c>
      <c r="Y20" s="124">
        <f t="shared" si="9"/>
        <v>0</v>
      </c>
      <c r="Z20" s="91">
        <v>0</v>
      </c>
      <c r="AA20" s="91">
        <v>0</v>
      </c>
      <c r="AB20" s="124">
        <f t="shared" si="10"/>
        <v>0</v>
      </c>
      <c r="AC20" s="91">
        <v>0</v>
      </c>
      <c r="AD20" s="91">
        <v>0</v>
      </c>
      <c r="AE20" s="124">
        <f t="shared" si="11"/>
        <v>0</v>
      </c>
      <c r="AF20" s="91">
        <v>0</v>
      </c>
      <c r="AG20" s="91">
        <v>0</v>
      </c>
      <c r="AH20" s="91">
        <v>0</v>
      </c>
      <c r="AI20" s="87">
        <v>0</v>
      </c>
      <c r="AL20" s="162" t="s">
        <v>0</v>
      </c>
      <c r="AM20" s="162" t="s">
        <v>298</v>
      </c>
      <c r="AN20" s="171">
        <v>884</v>
      </c>
      <c r="AO20" s="171">
        <v>205</v>
      </c>
      <c r="AP20" s="171">
        <v>146</v>
      </c>
      <c r="AQ20" s="171">
        <v>52</v>
      </c>
      <c r="AR20" s="171">
        <v>25</v>
      </c>
      <c r="AS20" s="171">
        <v>419</v>
      </c>
      <c r="AT20" s="171">
        <v>5</v>
      </c>
      <c r="AU20" s="171">
        <v>17</v>
      </c>
      <c r="AV20" s="171">
        <v>15</v>
      </c>
      <c r="AW20" s="171">
        <v>0</v>
      </c>
      <c r="AX20" s="171">
        <v>4</v>
      </c>
      <c r="AY20" s="171">
        <v>3</v>
      </c>
      <c r="AZ20" s="171">
        <v>1</v>
      </c>
      <c r="BA20" s="171">
        <v>205</v>
      </c>
      <c r="BB20" s="172">
        <v>23.1900452488688</v>
      </c>
      <c r="BC20" s="172">
        <v>16.5158371040724</v>
      </c>
      <c r="BD20" s="172">
        <v>48.4162895927602</v>
      </c>
      <c r="BE20" s="172">
        <v>23.1900452488688</v>
      </c>
      <c r="BF20" s="180">
        <v>393</v>
      </c>
      <c r="BG20" s="171">
        <v>80</v>
      </c>
      <c r="BH20" s="171">
        <v>54</v>
      </c>
      <c r="BI20" s="171">
        <v>18</v>
      </c>
      <c r="BJ20" s="171">
        <v>20</v>
      </c>
      <c r="BK20" s="171">
        <v>211</v>
      </c>
      <c r="BL20" s="171">
        <v>0</v>
      </c>
      <c r="BM20" s="171">
        <v>5</v>
      </c>
      <c r="BN20" s="171">
        <v>5</v>
      </c>
      <c r="BO20" s="171">
        <v>0</v>
      </c>
      <c r="BP20" s="171">
        <v>0</v>
      </c>
      <c r="BQ20" s="171">
        <v>0</v>
      </c>
      <c r="BR20" s="171">
        <v>0</v>
      </c>
      <c r="BS20" s="171">
        <v>80</v>
      </c>
      <c r="BT20" s="172">
        <v>20.3562340966921</v>
      </c>
      <c r="BU20" s="172">
        <v>13.7404580152672</v>
      </c>
      <c r="BV20" s="172">
        <v>53.6895674300255</v>
      </c>
      <c r="BW20" s="172">
        <v>20.3562340966921</v>
      </c>
      <c r="BX20" s="180">
        <v>491</v>
      </c>
      <c r="BY20" s="171">
        <v>125</v>
      </c>
      <c r="BZ20" s="171">
        <v>92</v>
      </c>
      <c r="CA20" s="171">
        <v>34</v>
      </c>
      <c r="CB20" s="171">
        <v>5</v>
      </c>
      <c r="CC20" s="171">
        <v>208</v>
      </c>
      <c r="CD20" s="171">
        <v>5</v>
      </c>
      <c r="CE20" s="171">
        <v>12</v>
      </c>
      <c r="CF20" s="171">
        <v>10</v>
      </c>
      <c r="CG20" s="171">
        <v>0</v>
      </c>
      <c r="CH20" s="171">
        <v>4</v>
      </c>
      <c r="CI20" s="171">
        <v>3</v>
      </c>
      <c r="CJ20" s="171">
        <v>1</v>
      </c>
      <c r="CK20" s="171">
        <v>125</v>
      </c>
      <c r="CL20" s="172">
        <v>25.4582484725051</v>
      </c>
      <c r="CM20" s="172">
        <v>18.7372708757637</v>
      </c>
      <c r="CN20" s="172">
        <v>44.1955193482688</v>
      </c>
      <c r="CO20" s="172">
        <v>25.4582484725051</v>
      </c>
    </row>
    <row r="21" spans="1:93" ht="16.5" customHeight="1">
      <c r="A21" s="90" t="s">
        <v>199</v>
      </c>
      <c r="B21" s="142">
        <f t="shared" si="2"/>
        <v>0</v>
      </c>
      <c r="C21" s="124">
        <v>0</v>
      </c>
      <c r="D21" s="124">
        <v>0</v>
      </c>
      <c r="E21" s="124">
        <f t="shared" si="3"/>
        <v>0</v>
      </c>
      <c r="F21" s="91">
        <v>0</v>
      </c>
      <c r="G21" s="91">
        <v>0</v>
      </c>
      <c r="H21" s="124">
        <f t="shared" si="4"/>
        <v>0</v>
      </c>
      <c r="I21" s="91">
        <v>0</v>
      </c>
      <c r="J21" s="91">
        <v>0</v>
      </c>
      <c r="K21" s="124">
        <f t="shared" si="5"/>
        <v>0</v>
      </c>
      <c r="L21" s="91">
        <v>0</v>
      </c>
      <c r="M21" s="91">
        <v>0</v>
      </c>
      <c r="N21" s="124">
        <f t="shared" si="6"/>
        <v>0</v>
      </c>
      <c r="O21" s="91">
        <v>0</v>
      </c>
      <c r="P21" s="91">
        <v>0</v>
      </c>
      <c r="Q21" s="124">
        <f t="shared" si="7"/>
        <v>0</v>
      </c>
      <c r="R21" s="91">
        <v>0</v>
      </c>
      <c r="S21" s="91">
        <v>0</v>
      </c>
      <c r="T21" s="91">
        <v>0</v>
      </c>
      <c r="U21" s="91">
        <v>0</v>
      </c>
      <c r="V21" s="124">
        <f t="shared" si="8"/>
        <v>0</v>
      </c>
      <c r="W21" s="91">
        <v>0</v>
      </c>
      <c r="X21" s="91">
        <v>0</v>
      </c>
      <c r="Y21" s="124">
        <f t="shared" si="9"/>
        <v>0</v>
      </c>
      <c r="Z21" s="91">
        <v>0</v>
      </c>
      <c r="AA21" s="91">
        <v>0</v>
      </c>
      <c r="AB21" s="124">
        <f t="shared" si="10"/>
        <v>0</v>
      </c>
      <c r="AC21" s="91">
        <v>0</v>
      </c>
      <c r="AD21" s="91">
        <v>0</v>
      </c>
      <c r="AE21" s="124">
        <f t="shared" si="11"/>
        <v>0</v>
      </c>
      <c r="AF21" s="91">
        <v>0</v>
      </c>
      <c r="AG21" s="91">
        <v>0</v>
      </c>
      <c r="AH21" s="91">
        <v>0</v>
      </c>
      <c r="AI21" s="87">
        <v>0</v>
      </c>
      <c r="AL21" s="162" t="s">
        <v>299</v>
      </c>
      <c r="AM21" s="162" t="s">
        <v>0</v>
      </c>
      <c r="AN21" s="171">
        <v>19227</v>
      </c>
      <c r="AO21" s="171">
        <v>9673</v>
      </c>
      <c r="AP21" s="171">
        <v>2972</v>
      </c>
      <c r="AQ21" s="171">
        <v>1033</v>
      </c>
      <c r="AR21" s="171">
        <v>213</v>
      </c>
      <c r="AS21" s="171">
        <v>4527</v>
      </c>
      <c r="AT21" s="171">
        <v>22</v>
      </c>
      <c r="AU21" s="171">
        <v>117</v>
      </c>
      <c r="AV21" s="171">
        <v>657</v>
      </c>
      <c r="AW21" s="171">
        <v>13</v>
      </c>
      <c r="AX21" s="171">
        <v>27</v>
      </c>
      <c r="AY21" s="171">
        <v>26</v>
      </c>
      <c r="AZ21" s="171">
        <v>1</v>
      </c>
      <c r="BA21" s="171">
        <v>9667</v>
      </c>
      <c r="BB21" s="172">
        <v>50.3094606542882</v>
      </c>
      <c r="BC21" s="172">
        <v>15.4574296562126</v>
      </c>
      <c r="BD21" s="172">
        <v>23.7998647734956</v>
      </c>
      <c r="BE21" s="172">
        <v>50.2782545378894</v>
      </c>
      <c r="BF21" s="180">
        <v>9671</v>
      </c>
      <c r="BG21" s="171">
        <v>4737</v>
      </c>
      <c r="BH21" s="171">
        <v>1139</v>
      </c>
      <c r="BI21" s="171">
        <v>611</v>
      </c>
      <c r="BJ21" s="171">
        <v>192</v>
      </c>
      <c r="BK21" s="171">
        <v>2595</v>
      </c>
      <c r="BL21" s="171">
        <v>2</v>
      </c>
      <c r="BM21" s="171">
        <v>33</v>
      </c>
      <c r="BN21" s="171">
        <v>357</v>
      </c>
      <c r="BO21" s="171">
        <v>5</v>
      </c>
      <c r="BP21" s="171">
        <v>5</v>
      </c>
      <c r="BQ21" s="171">
        <v>5</v>
      </c>
      <c r="BR21" s="171">
        <v>0</v>
      </c>
      <c r="BS21" s="171">
        <v>4736</v>
      </c>
      <c r="BT21" s="172">
        <v>48.9814910557336</v>
      </c>
      <c r="BU21" s="172">
        <v>11.7774790611105</v>
      </c>
      <c r="BV21" s="172">
        <v>26.9051804363561</v>
      </c>
      <c r="BW21" s="172">
        <v>48.9711508634061</v>
      </c>
      <c r="BX21" s="180">
        <v>9556</v>
      </c>
      <c r="BY21" s="171">
        <v>4936</v>
      </c>
      <c r="BZ21" s="171">
        <v>1833</v>
      </c>
      <c r="CA21" s="171">
        <v>422</v>
      </c>
      <c r="CB21" s="171">
        <v>21</v>
      </c>
      <c r="CC21" s="171">
        <v>1932</v>
      </c>
      <c r="CD21" s="171">
        <v>20</v>
      </c>
      <c r="CE21" s="171">
        <v>84</v>
      </c>
      <c r="CF21" s="171">
        <v>300</v>
      </c>
      <c r="CG21" s="171">
        <v>8</v>
      </c>
      <c r="CH21" s="171">
        <v>22</v>
      </c>
      <c r="CI21" s="171">
        <v>21</v>
      </c>
      <c r="CJ21" s="171">
        <v>1</v>
      </c>
      <c r="CK21" s="171">
        <v>4931</v>
      </c>
      <c r="CL21" s="172">
        <v>51.653411469234</v>
      </c>
      <c r="CM21" s="172">
        <v>19.1816659690247</v>
      </c>
      <c r="CN21" s="172">
        <v>20.6571787358728</v>
      </c>
      <c r="CO21" s="172">
        <v>51.6010883214734</v>
      </c>
    </row>
    <row r="22" spans="1:93" ht="16.5" customHeight="1">
      <c r="A22" s="90" t="s">
        <v>200</v>
      </c>
      <c r="B22" s="142">
        <f t="shared" si="2"/>
        <v>32</v>
      </c>
      <c r="C22" s="124">
        <v>13</v>
      </c>
      <c r="D22" s="124">
        <v>19</v>
      </c>
      <c r="E22" s="124">
        <f t="shared" si="3"/>
        <v>7</v>
      </c>
      <c r="F22" s="91">
        <v>4</v>
      </c>
      <c r="G22" s="91">
        <v>3</v>
      </c>
      <c r="H22" s="124">
        <f t="shared" si="4"/>
        <v>5</v>
      </c>
      <c r="I22" s="91">
        <v>1</v>
      </c>
      <c r="J22" s="91">
        <v>4</v>
      </c>
      <c r="K22" s="124">
        <f t="shared" si="5"/>
        <v>0</v>
      </c>
      <c r="L22" s="91">
        <v>0</v>
      </c>
      <c r="M22" s="91">
        <v>0</v>
      </c>
      <c r="N22" s="124">
        <f t="shared" si="6"/>
        <v>0</v>
      </c>
      <c r="O22" s="91">
        <v>0</v>
      </c>
      <c r="P22" s="91">
        <v>0</v>
      </c>
      <c r="Q22" s="124">
        <f t="shared" si="7"/>
        <v>20</v>
      </c>
      <c r="R22" s="91">
        <v>8</v>
      </c>
      <c r="S22" s="91">
        <v>12</v>
      </c>
      <c r="T22" s="91">
        <v>0</v>
      </c>
      <c r="U22" s="91">
        <v>0</v>
      </c>
      <c r="V22" s="124">
        <f t="shared" si="8"/>
        <v>0</v>
      </c>
      <c r="W22" s="91">
        <v>0</v>
      </c>
      <c r="X22" s="91">
        <v>0</v>
      </c>
      <c r="Y22" s="124">
        <f t="shared" si="9"/>
        <v>0</v>
      </c>
      <c r="Z22" s="91">
        <v>0</v>
      </c>
      <c r="AA22" s="91">
        <v>0</v>
      </c>
      <c r="AB22" s="124">
        <f t="shared" si="10"/>
        <v>0</v>
      </c>
      <c r="AC22" s="91">
        <v>0</v>
      </c>
      <c r="AD22" s="91">
        <v>0</v>
      </c>
      <c r="AE22" s="124">
        <f t="shared" si="11"/>
        <v>0</v>
      </c>
      <c r="AF22" s="91">
        <v>0</v>
      </c>
      <c r="AG22" s="91">
        <v>0</v>
      </c>
      <c r="AH22" s="91">
        <v>0</v>
      </c>
      <c r="AI22" s="87">
        <v>0</v>
      </c>
      <c r="AL22" s="162" t="s">
        <v>299</v>
      </c>
      <c r="AM22" s="162" t="s">
        <v>288</v>
      </c>
      <c r="AN22" s="171">
        <v>13966</v>
      </c>
      <c r="AO22" s="171">
        <v>8432</v>
      </c>
      <c r="AP22" s="171">
        <v>2226</v>
      </c>
      <c r="AQ22" s="171">
        <v>887</v>
      </c>
      <c r="AR22" s="171">
        <v>86</v>
      </c>
      <c r="AS22" s="171">
        <v>1704</v>
      </c>
      <c r="AT22" s="171">
        <v>12</v>
      </c>
      <c r="AU22" s="171">
        <v>70</v>
      </c>
      <c r="AV22" s="171">
        <v>538</v>
      </c>
      <c r="AW22" s="171">
        <v>11</v>
      </c>
      <c r="AX22" s="171">
        <v>19</v>
      </c>
      <c r="AY22" s="171">
        <v>19</v>
      </c>
      <c r="AZ22" s="171">
        <v>0</v>
      </c>
      <c r="BA22" s="171">
        <v>8427</v>
      </c>
      <c r="BB22" s="172">
        <v>60.3751969067736</v>
      </c>
      <c r="BC22" s="172">
        <v>15.9387082915652</v>
      </c>
      <c r="BD22" s="172">
        <v>12.4230273521409</v>
      </c>
      <c r="BE22" s="172">
        <v>60.3393956752112</v>
      </c>
      <c r="BF22" s="180">
        <v>6523</v>
      </c>
      <c r="BG22" s="171">
        <v>4030</v>
      </c>
      <c r="BH22" s="171">
        <v>799</v>
      </c>
      <c r="BI22" s="171">
        <v>521</v>
      </c>
      <c r="BJ22" s="171">
        <v>75</v>
      </c>
      <c r="BK22" s="171">
        <v>772</v>
      </c>
      <c r="BL22" s="171">
        <v>2</v>
      </c>
      <c r="BM22" s="171">
        <v>20</v>
      </c>
      <c r="BN22" s="171">
        <v>301</v>
      </c>
      <c r="BO22" s="171">
        <v>3</v>
      </c>
      <c r="BP22" s="171">
        <v>5</v>
      </c>
      <c r="BQ22" s="171">
        <v>5</v>
      </c>
      <c r="BR22" s="171">
        <v>0</v>
      </c>
      <c r="BS22" s="171">
        <v>4029</v>
      </c>
      <c r="BT22" s="172">
        <v>61.7813889314733</v>
      </c>
      <c r="BU22" s="172">
        <v>12.2489652000613</v>
      </c>
      <c r="BV22" s="172">
        <v>11.9423578108232</v>
      </c>
      <c r="BW22" s="172">
        <v>61.7660585620113</v>
      </c>
      <c r="BX22" s="180">
        <v>7443</v>
      </c>
      <c r="BY22" s="171">
        <v>4402</v>
      </c>
      <c r="BZ22" s="171">
        <v>1427</v>
      </c>
      <c r="CA22" s="171">
        <v>366</v>
      </c>
      <c r="CB22" s="171">
        <v>11</v>
      </c>
      <c r="CC22" s="171">
        <v>932</v>
      </c>
      <c r="CD22" s="171">
        <v>10</v>
      </c>
      <c r="CE22" s="171">
        <v>50</v>
      </c>
      <c r="CF22" s="171">
        <v>237</v>
      </c>
      <c r="CG22" s="171">
        <v>8</v>
      </c>
      <c r="CH22" s="171">
        <v>14</v>
      </c>
      <c r="CI22" s="171">
        <v>14</v>
      </c>
      <c r="CJ22" s="171">
        <v>0</v>
      </c>
      <c r="CK22" s="171">
        <v>4398</v>
      </c>
      <c r="CL22" s="172">
        <v>59.142818755878</v>
      </c>
      <c r="CM22" s="172">
        <v>19.1723767298133</v>
      </c>
      <c r="CN22" s="172">
        <v>12.8442832191321</v>
      </c>
      <c r="CO22" s="172">
        <v>59.0890769850867</v>
      </c>
    </row>
    <row r="23" spans="1:93" ht="16.5" customHeight="1">
      <c r="A23" s="90" t="s">
        <v>25</v>
      </c>
      <c r="B23" s="142">
        <f t="shared" si="2"/>
        <v>507</v>
      </c>
      <c r="C23" s="124">
        <v>222</v>
      </c>
      <c r="D23" s="124">
        <v>285</v>
      </c>
      <c r="E23" s="124">
        <f t="shared" si="3"/>
        <v>333</v>
      </c>
      <c r="F23" s="91">
        <v>144</v>
      </c>
      <c r="G23" s="91">
        <v>189</v>
      </c>
      <c r="H23" s="124">
        <f t="shared" si="4"/>
        <v>56</v>
      </c>
      <c r="I23" s="91">
        <v>15</v>
      </c>
      <c r="J23" s="91">
        <v>41</v>
      </c>
      <c r="K23" s="124">
        <f t="shared" si="5"/>
        <v>6</v>
      </c>
      <c r="L23" s="91">
        <v>1</v>
      </c>
      <c r="M23" s="91">
        <v>5</v>
      </c>
      <c r="N23" s="124">
        <f t="shared" si="6"/>
        <v>1</v>
      </c>
      <c r="O23" s="91">
        <v>1</v>
      </c>
      <c r="P23" s="91">
        <v>0</v>
      </c>
      <c r="Q23" s="124">
        <f t="shared" si="7"/>
        <v>42</v>
      </c>
      <c r="R23" s="91">
        <v>28</v>
      </c>
      <c r="S23" s="91">
        <v>14</v>
      </c>
      <c r="T23" s="91">
        <v>0</v>
      </c>
      <c r="U23" s="91">
        <v>0</v>
      </c>
      <c r="V23" s="124">
        <f t="shared" si="8"/>
        <v>1</v>
      </c>
      <c r="W23" s="91">
        <v>1</v>
      </c>
      <c r="X23" s="91">
        <v>0</v>
      </c>
      <c r="Y23" s="124">
        <f t="shared" si="9"/>
        <v>68</v>
      </c>
      <c r="Z23" s="91">
        <v>32</v>
      </c>
      <c r="AA23" s="91">
        <v>36</v>
      </c>
      <c r="AB23" s="124">
        <f t="shared" si="10"/>
        <v>0</v>
      </c>
      <c r="AC23" s="91">
        <v>0</v>
      </c>
      <c r="AD23" s="91">
        <v>0</v>
      </c>
      <c r="AE23" s="124">
        <f t="shared" si="11"/>
        <v>0</v>
      </c>
      <c r="AF23" s="91">
        <v>0</v>
      </c>
      <c r="AG23" s="91">
        <v>0</v>
      </c>
      <c r="AH23" s="91">
        <v>0</v>
      </c>
      <c r="AI23" s="87">
        <v>0</v>
      </c>
      <c r="AL23" s="162" t="s">
        <v>299</v>
      </c>
      <c r="AM23" s="162" t="s">
        <v>289</v>
      </c>
      <c r="AN23" s="171">
        <v>579</v>
      </c>
      <c r="AO23" s="171">
        <v>45</v>
      </c>
      <c r="AP23" s="171">
        <v>111</v>
      </c>
      <c r="AQ23" s="171">
        <v>4</v>
      </c>
      <c r="AR23" s="171">
        <v>20</v>
      </c>
      <c r="AS23" s="171">
        <v>389</v>
      </c>
      <c r="AT23" s="171">
        <v>0</v>
      </c>
      <c r="AU23" s="171">
        <v>9</v>
      </c>
      <c r="AV23" s="171">
        <v>1</v>
      </c>
      <c r="AW23" s="171">
        <v>0</v>
      </c>
      <c r="AX23" s="171">
        <v>0</v>
      </c>
      <c r="AY23" s="171">
        <v>0</v>
      </c>
      <c r="AZ23" s="171">
        <v>0</v>
      </c>
      <c r="BA23" s="171">
        <v>45</v>
      </c>
      <c r="BB23" s="172">
        <v>7.7720207253886</v>
      </c>
      <c r="BC23" s="172">
        <v>19.1709844559585</v>
      </c>
      <c r="BD23" s="172">
        <v>67.1848013816926</v>
      </c>
      <c r="BE23" s="172">
        <v>7.7720207253886</v>
      </c>
      <c r="BF23" s="180">
        <v>364</v>
      </c>
      <c r="BG23" s="171">
        <v>27</v>
      </c>
      <c r="BH23" s="171">
        <v>58</v>
      </c>
      <c r="BI23" s="171">
        <v>4</v>
      </c>
      <c r="BJ23" s="171">
        <v>19</v>
      </c>
      <c r="BK23" s="171">
        <v>252</v>
      </c>
      <c r="BL23" s="171">
        <v>0</v>
      </c>
      <c r="BM23" s="171">
        <v>4</v>
      </c>
      <c r="BN23" s="171">
        <v>0</v>
      </c>
      <c r="BO23" s="171">
        <v>0</v>
      </c>
      <c r="BP23" s="171">
        <v>0</v>
      </c>
      <c r="BQ23" s="171">
        <v>0</v>
      </c>
      <c r="BR23" s="171">
        <v>0</v>
      </c>
      <c r="BS23" s="171">
        <v>27</v>
      </c>
      <c r="BT23" s="172">
        <v>7.41758241758242</v>
      </c>
      <c r="BU23" s="172">
        <v>15.9340659340659</v>
      </c>
      <c r="BV23" s="172">
        <v>69.2307692307692</v>
      </c>
      <c r="BW23" s="172">
        <v>7.41758241758242</v>
      </c>
      <c r="BX23" s="180">
        <v>215</v>
      </c>
      <c r="BY23" s="171">
        <v>18</v>
      </c>
      <c r="BZ23" s="171">
        <v>53</v>
      </c>
      <c r="CA23" s="171">
        <v>0</v>
      </c>
      <c r="CB23" s="171">
        <v>1</v>
      </c>
      <c r="CC23" s="171">
        <v>137</v>
      </c>
      <c r="CD23" s="171">
        <v>0</v>
      </c>
      <c r="CE23" s="171">
        <v>5</v>
      </c>
      <c r="CF23" s="171">
        <v>1</v>
      </c>
      <c r="CG23" s="171">
        <v>0</v>
      </c>
      <c r="CH23" s="171">
        <v>0</v>
      </c>
      <c r="CI23" s="171">
        <v>0</v>
      </c>
      <c r="CJ23" s="171">
        <v>0</v>
      </c>
      <c r="CK23" s="171">
        <v>18</v>
      </c>
      <c r="CL23" s="172">
        <v>8.37209302325582</v>
      </c>
      <c r="CM23" s="172">
        <v>24.6511627906977</v>
      </c>
      <c r="CN23" s="172">
        <v>63.7209302325581</v>
      </c>
      <c r="CO23" s="172">
        <v>8.37209302325582</v>
      </c>
    </row>
    <row r="24" spans="1:93" ht="16.5" customHeight="1">
      <c r="A24" s="90" t="s">
        <v>26</v>
      </c>
      <c r="B24" s="142">
        <f t="shared" si="2"/>
        <v>884</v>
      </c>
      <c r="C24" s="124">
        <v>393</v>
      </c>
      <c r="D24" s="124">
        <v>491</v>
      </c>
      <c r="E24" s="124">
        <f t="shared" si="3"/>
        <v>205</v>
      </c>
      <c r="F24" s="91">
        <v>80</v>
      </c>
      <c r="G24" s="91">
        <v>125</v>
      </c>
      <c r="H24" s="124">
        <f t="shared" si="4"/>
        <v>146</v>
      </c>
      <c r="I24" s="91">
        <v>54</v>
      </c>
      <c r="J24" s="91">
        <v>92</v>
      </c>
      <c r="K24" s="124">
        <f t="shared" si="5"/>
        <v>52</v>
      </c>
      <c r="L24" s="91">
        <v>18</v>
      </c>
      <c r="M24" s="91">
        <v>34</v>
      </c>
      <c r="N24" s="124">
        <f t="shared" si="6"/>
        <v>25</v>
      </c>
      <c r="O24" s="91">
        <v>20</v>
      </c>
      <c r="P24" s="91">
        <v>5</v>
      </c>
      <c r="Q24" s="124">
        <f t="shared" si="7"/>
        <v>424</v>
      </c>
      <c r="R24" s="91">
        <v>211</v>
      </c>
      <c r="S24" s="91">
        <v>208</v>
      </c>
      <c r="T24" s="91">
        <v>0</v>
      </c>
      <c r="U24" s="91">
        <v>5</v>
      </c>
      <c r="V24" s="124">
        <f t="shared" si="8"/>
        <v>17</v>
      </c>
      <c r="W24" s="91">
        <v>5</v>
      </c>
      <c r="X24" s="91">
        <v>12</v>
      </c>
      <c r="Y24" s="124">
        <f t="shared" si="9"/>
        <v>15</v>
      </c>
      <c r="Z24" s="91">
        <v>5</v>
      </c>
      <c r="AA24" s="91">
        <v>10</v>
      </c>
      <c r="AB24" s="124">
        <f t="shared" si="10"/>
        <v>0</v>
      </c>
      <c r="AC24" s="91">
        <v>0</v>
      </c>
      <c r="AD24" s="91">
        <v>0</v>
      </c>
      <c r="AE24" s="124">
        <f t="shared" si="11"/>
        <v>4</v>
      </c>
      <c r="AF24" s="91">
        <v>0</v>
      </c>
      <c r="AG24" s="91">
        <v>3</v>
      </c>
      <c r="AH24" s="91">
        <v>0</v>
      </c>
      <c r="AI24" s="87">
        <v>1</v>
      </c>
      <c r="AL24" s="162" t="s">
        <v>299</v>
      </c>
      <c r="AM24" s="162" t="s">
        <v>290</v>
      </c>
      <c r="AN24" s="171">
        <v>1640</v>
      </c>
      <c r="AO24" s="171">
        <v>340</v>
      </c>
      <c r="AP24" s="171">
        <v>113</v>
      </c>
      <c r="AQ24" s="171">
        <v>70</v>
      </c>
      <c r="AR24" s="171">
        <v>49</v>
      </c>
      <c r="AS24" s="171">
        <v>1048</v>
      </c>
      <c r="AT24" s="171">
        <v>0</v>
      </c>
      <c r="AU24" s="171">
        <v>2</v>
      </c>
      <c r="AV24" s="171">
        <v>16</v>
      </c>
      <c r="AW24" s="171">
        <v>2</v>
      </c>
      <c r="AX24" s="171">
        <v>1</v>
      </c>
      <c r="AY24" s="171">
        <v>1</v>
      </c>
      <c r="AZ24" s="171">
        <v>0</v>
      </c>
      <c r="BA24" s="171">
        <v>339</v>
      </c>
      <c r="BB24" s="172">
        <v>20.7317073170732</v>
      </c>
      <c r="BC24" s="172">
        <v>6.89024390243903</v>
      </c>
      <c r="BD24" s="172">
        <v>63.9634146341464</v>
      </c>
      <c r="BE24" s="172">
        <v>20.6707317073171</v>
      </c>
      <c r="BF24" s="180">
        <v>1402</v>
      </c>
      <c r="BG24" s="171">
        <v>309</v>
      </c>
      <c r="BH24" s="171">
        <v>91</v>
      </c>
      <c r="BI24" s="171">
        <v>61</v>
      </c>
      <c r="BJ24" s="171">
        <v>47</v>
      </c>
      <c r="BK24" s="171">
        <v>879</v>
      </c>
      <c r="BL24" s="171">
        <v>0</v>
      </c>
      <c r="BM24" s="171">
        <v>0</v>
      </c>
      <c r="BN24" s="171">
        <v>13</v>
      </c>
      <c r="BO24" s="171">
        <v>2</v>
      </c>
      <c r="BP24" s="171">
        <v>0</v>
      </c>
      <c r="BQ24" s="171">
        <v>0</v>
      </c>
      <c r="BR24" s="171">
        <v>0</v>
      </c>
      <c r="BS24" s="171">
        <v>309</v>
      </c>
      <c r="BT24" s="172">
        <v>22.0399429386591</v>
      </c>
      <c r="BU24" s="172">
        <v>6.490727532097</v>
      </c>
      <c r="BV24" s="172">
        <v>62.6961483594865</v>
      </c>
      <c r="BW24" s="172">
        <v>22.0399429386591</v>
      </c>
      <c r="BX24" s="180">
        <v>238</v>
      </c>
      <c r="BY24" s="171">
        <v>31</v>
      </c>
      <c r="BZ24" s="171">
        <v>22</v>
      </c>
      <c r="CA24" s="171">
        <v>9</v>
      </c>
      <c r="CB24" s="171">
        <v>2</v>
      </c>
      <c r="CC24" s="171">
        <v>169</v>
      </c>
      <c r="CD24" s="171">
        <v>0</v>
      </c>
      <c r="CE24" s="171">
        <v>2</v>
      </c>
      <c r="CF24" s="171">
        <v>3</v>
      </c>
      <c r="CG24" s="171">
        <v>0</v>
      </c>
      <c r="CH24" s="171">
        <v>1</v>
      </c>
      <c r="CI24" s="171">
        <v>1</v>
      </c>
      <c r="CJ24" s="171">
        <v>0</v>
      </c>
      <c r="CK24" s="171">
        <v>30</v>
      </c>
      <c r="CL24" s="172">
        <v>13.0252100840336</v>
      </c>
      <c r="CM24" s="172">
        <v>9.2436974789916</v>
      </c>
      <c r="CN24" s="172">
        <v>71.4285714285714</v>
      </c>
      <c r="CO24" s="172">
        <v>12.6050420168067</v>
      </c>
    </row>
    <row r="25" spans="1:93" ht="16.5" customHeight="1">
      <c r="A25" s="88"/>
      <c r="B25" s="141"/>
      <c r="C25" s="124"/>
      <c r="D25" s="124"/>
      <c r="E25" s="88"/>
      <c r="F25" s="106"/>
      <c r="G25" s="91"/>
      <c r="H25" s="88"/>
      <c r="I25" s="91"/>
      <c r="J25" s="91"/>
      <c r="K25" s="88"/>
      <c r="L25" s="88"/>
      <c r="M25" s="91"/>
      <c r="N25" s="88"/>
      <c r="O25" s="91"/>
      <c r="P25" s="91"/>
      <c r="Q25" s="124">
        <v>0</v>
      </c>
      <c r="R25" s="91"/>
      <c r="S25" s="91"/>
      <c r="T25" s="91"/>
      <c r="U25" s="91"/>
      <c r="V25" s="124"/>
      <c r="W25" s="91"/>
      <c r="X25" s="91"/>
      <c r="Y25" s="88"/>
      <c r="Z25" s="91"/>
      <c r="AA25" s="91"/>
      <c r="AB25" s="88"/>
      <c r="AC25" s="91"/>
      <c r="AD25" s="91"/>
      <c r="AE25" s="91"/>
      <c r="AF25" s="91"/>
      <c r="AG25" s="91"/>
      <c r="AL25" s="162" t="s">
        <v>299</v>
      </c>
      <c r="AM25" s="162" t="s">
        <v>291</v>
      </c>
      <c r="AN25" s="171">
        <v>1142</v>
      </c>
      <c r="AO25" s="171">
        <v>212</v>
      </c>
      <c r="AP25" s="171">
        <v>240</v>
      </c>
      <c r="AQ25" s="171">
        <v>9</v>
      </c>
      <c r="AR25" s="171">
        <v>21</v>
      </c>
      <c r="AS25" s="171">
        <v>628</v>
      </c>
      <c r="AT25" s="171">
        <v>5</v>
      </c>
      <c r="AU25" s="171">
        <v>12</v>
      </c>
      <c r="AV25" s="171">
        <v>15</v>
      </c>
      <c r="AW25" s="171">
        <v>0</v>
      </c>
      <c r="AX25" s="171">
        <v>2</v>
      </c>
      <c r="AY25" s="171">
        <v>2</v>
      </c>
      <c r="AZ25" s="171">
        <v>0</v>
      </c>
      <c r="BA25" s="171">
        <v>212</v>
      </c>
      <c r="BB25" s="172">
        <v>18.5639229422067</v>
      </c>
      <c r="BC25" s="172">
        <v>21.015761821366</v>
      </c>
      <c r="BD25" s="172">
        <v>55.6042031523643</v>
      </c>
      <c r="BE25" s="172">
        <v>18.5639229422067</v>
      </c>
      <c r="BF25" s="180">
        <v>502</v>
      </c>
      <c r="BG25" s="171">
        <v>112</v>
      </c>
      <c r="BH25" s="171">
        <v>97</v>
      </c>
      <c r="BI25" s="171">
        <v>4</v>
      </c>
      <c r="BJ25" s="171">
        <v>19</v>
      </c>
      <c r="BK25" s="171">
        <v>268</v>
      </c>
      <c r="BL25" s="171">
        <v>0</v>
      </c>
      <c r="BM25" s="171">
        <v>0</v>
      </c>
      <c r="BN25" s="171">
        <v>2</v>
      </c>
      <c r="BO25" s="171">
        <v>0</v>
      </c>
      <c r="BP25" s="171">
        <v>0</v>
      </c>
      <c r="BQ25" s="171">
        <v>0</v>
      </c>
      <c r="BR25" s="171">
        <v>0</v>
      </c>
      <c r="BS25" s="171">
        <v>112</v>
      </c>
      <c r="BT25" s="172">
        <v>22.3107569721116</v>
      </c>
      <c r="BU25" s="172">
        <v>19.3227091633466</v>
      </c>
      <c r="BV25" s="172">
        <v>53.3864541832669</v>
      </c>
      <c r="BW25" s="172">
        <v>22.3107569721116</v>
      </c>
      <c r="BX25" s="180">
        <v>640</v>
      </c>
      <c r="BY25" s="171">
        <v>100</v>
      </c>
      <c r="BZ25" s="171">
        <v>143</v>
      </c>
      <c r="CA25" s="171">
        <v>5</v>
      </c>
      <c r="CB25" s="171">
        <v>2</v>
      </c>
      <c r="CC25" s="171">
        <v>360</v>
      </c>
      <c r="CD25" s="171">
        <v>5</v>
      </c>
      <c r="CE25" s="171">
        <v>12</v>
      </c>
      <c r="CF25" s="171">
        <v>13</v>
      </c>
      <c r="CG25" s="171">
        <v>0</v>
      </c>
      <c r="CH25" s="171">
        <v>2</v>
      </c>
      <c r="CI25" s="171">
        <v>2</v>
      </c>
      <c r="CJ25" s="171">
        <v>0</v>
      </c>
      <c r="CK25" s="171">
        <v>100</v>
      </c>
      <c r="CL25" s="172">
        <v>15.625</v>
      </c>
      <c r="CM25" s="172">
        <v>22.34375</v>
      </c>
      <c r="CN25" s="172">
        <v>57.34375</v>
      </c>
      <c r="CO25" s="172">
        <v>15.625</v>
      </c>
    </row>
    <row r="26" spans="1:93" ht="16.5" customHeight="1">
      <c r="A26" s="248" t="s">
        <v>212</v>
      </c>
      <c r="B26" s="142">
        <f>SUM(C26:D26)</f>
        <v>360</v>
      </c>
      <c r="C26" s="124">
        <f aca="true" t="shared" si="12" ref="C26:AI26">SUM(C27:C30)</f>
        <v>187</v>
      </c>
      <c r="D26" s="124">
        <f t="shared" si="12"/>
        <v>173</v>
      </c>
      <c r="E26" s="124">
        <f t="shared" si="12"/>
        <v>20</v>
      </c>
      <c r="F26" s="124">
        <f t="shared" si="12"/>
        <v>11</v>
      </c>
      <c r="G26" s="124">
        <f t="shared" si="12"/>
        <v>9</v>
      </c>
      <c r="H26" s="124">
        <f t="shared" si="12"/>
        <v>48</v>
      </c>
      <c r="I26" s="124">
        <f t="shared" si="12"/>
        <v>14</v>
      </c>
      <c r="J26" s="124">
        <f t="shared" si="12"/>
        <v>34</v>
      </c>
      <c r="K26" s="124">
        <f t="shared" si="12"/>
        <v>8</v>
      </c>
      <c r="L26" s="124">
        <f t="shared" si="12"/>
        <v>2</v>
      </c>
      <c r="M26" s="124">
        <f t="shared" si="12"/>
        <v>6</v>
      </c>
      <c r="N26" s="124">
        <f t="shared" si="12"/>
        <v>8</v>
      </c>
      <c r="O26" s="124">
        <f t="shared" si="12"/>
        <v>6</v>
      </c>
      <c r="P26" s="124">
        <f t="shared" si="12"/>
        <v>2</v>
      </c>
      <c r="Q26" s="124">
        <f t="shared" si="12"/>
        <v>200</v>
      </c>
      <c r="R26" s="124">
        <f t="shared" si="12"/>
        <v>122</v>
      </c>
      <c r="S26" s="124">
        <f t="shared" si="12"/>
        <v>72</v>
      </c>
      <c r="T26" s="124">
        <f t="shared" si="12"/>
        <v>3</v>
      </c>
      <c r="U26" s="124">
        <f t="shared" si="12"/>
        <v>3</v>
      </c>
      <c r="V26" s="124">
        <f t="shared" si="12"/>
        <v>51</v>
      </c>
      <c r="W26" s="124">
        <f t="shared" si="12"/>
        <v>20</v>
      </c>
      <c r="X26" s="124">
        <f t="shared" si="12"/>
        <v>31</v>
      </c>
      <c r="Y26" s="124">
        <f t="shared" si="12"/>
        <v>25</v>
      </c>
      <c r="Z26" s="124">
        <f t="shared" si="12"/>
        <v>9</v>
      </c>
      <c r="AA26" s="124">
        <f t="shared" si="12"/>
        <v>16</v>
      </c>
      <c r="AB26" s="124">
        <f t="shared" si="12"/>
        <v>0</v>
      </c>
      <c r="AC26" s="124">
        <f t="shared" si="12"/>
        <v>0</v>
      </c>
      <c r="AD26" s="124">
        <f t="shared" si="12"/>
        <v>0</v>
      </c>
      <c r="AE26" s="124">
        <f t="shared" si="12"/>
        <v>2</v>
      </c>
      <c r="AF26" s="124">
        <f t="shared" si="12"/>
        <v>1</v>
      </c>
      <c r="AG26" s="124">
        <f t="shared" si="12"/>
        <v>1</v>
      </c>
      <c r="AH26" s="124">
        <f t="shared" si="12"/>
        <v>0</v>
      </c>
      <c r="AI26" s="124">
        <f t="shared" si="12"/>
        <v>0</v>
      </c>
      <c r="AL26" s="162" t="s">
        <v>299</v>
      </c>
      <c r="AM26" s="162" t="s">
        <v>292</v>
      </c>
      <c r="AN26" s="171">
        <v>225</v>
      </c>
      <c r="AO26" s="171">
        <v>19</v>
      </c>
      <c r="AP26" s="171">
        <v>27</v>
      </c>
      <c r="AQ26" s="171">
        <v>1</v>
      </c>
      <c r="AR26" s="171">
        <v>10</v>
      </c>
      <c r="AS26" s="171">
        <v>162</v>
      </c>
      <c r="AT26" s="171">
        <v>0</v>
      </c>
      <c r="AU26" s="171">
        <v>3</v>
      </c>
      <c r="AV26" s="171">
        <v>3</v>
      </c>
      <c r="AW26" s="171">
        <v>0</v>
      </c>
      <c r="AX26" s="171">
        <v>0</v>
      </c>
      <c r="AY26" s="171">
        <v>0</v>
      </c>
      <c r="AZ26" s="171">
        <v>0</v>
      </c>
      <c r="BA26" s="171">
        <v>19</v>
      </c>
      <c r="BB26" s="172">
        <v>8.44444444444445</v>
      </c>
      <c r="BC26" s="172">
        <v>12</v>
      </c>
      <c r="BD26" s="172">
        <v>72</v>
      </c>
      <c r="BE26" s="172">
        <v>8.44444444444445</v>
      </c>
      <c r="BF26" s="180">
        <v>187</v>
      </c>
      <c r="BG26" s="171">
        <v>16</v>
      </c>
      <c r="BH26" s="171">
        <v>16</v>
      </c>
      <c r="BI26" s="171">
        <v>1</v>
      </c>
      <c r="BJ26" s="171">
        <v>10</v>
      </c>
      <c r="BK26" s="171">
        <v>138</v>
      </c>
      <c r="BL26" s="171">
        <v>0</v>
      </c>
      <c r="BM26" s="171">
        <v>3</v>
      </c>
      <c r="BN26" s="171">
        <v>3</v>
      </c>
      <c r="BO26" s="171">
        <v>0</v>
      </c>
      <c r="BP26" s="171">
        <v>0</v>
      </c>
      <c r="BQ26" s="171">
        <v>0</v>
      </c>
      <c r="BR26" s="171">
        <v>0</v>
      </c>
      <c r="BS26" s="171">
        <v>16</v>
      </c>
      <c r="BT26" s="172">
        <v>8.55614973262032</v>
      </c>
      <c r="BU26" s="172">
        <v>8.55614973262032</v>
      </c>
      <c r="BV26" s="172">
        <v>73.7967914438503</v>
      </c>
      <c r="BW26" s="172">
        <v>8.55614973262032</v>
      </c>
      <c r="BX26" s="180">
        <v>38</v>
      </c>
      <c r="BY26" s="171">
        <v>3</v>
      </c>
      <c r="BZ26" s="171">
        <v>11</v>
      </c>
      <c r="CA26" s="171">
        <v>0</v>
      </c>
      <c r="CB26" s="171">
        <v>0</v>
      </c>
      <c r="CC26" s="171">
        <v>24</v>
      </c>
      <c r="CD26" s="171">
        <v>0</v>
      </c>
      <c r="CE26" s="171">
        <v>0</v>
      </c>
      <c r="CF26" s="171">
        <v>0</v>
      </c>
      <c r="CG26" s="171">
        <v>0</v>
      </c>
      <c r="CH26" s="171">
        <v>0</v>
      </c>
      <c r="CI26" s="171">
        <v>0</v>
      </c>
      <c r="CJ26" s="171">
        <v>0</v>
      </c>
      <c r="CK26" s="171">
        <v>3</v>
      </c>
      <c r="CL26" s="172">
        <v>7.89473684210526</v>
      </c>
      <c r="CM26" s="172">
        <v>28.9473684210526</v>
      </c>
      <c r="CN26" s="172">
        <v>63.1578947368421</v>
      </c>
      <c r="CO26" s="172">
        <v>7.89473684210526</v>
      </c>
    </row>
    <row r="27" spans="1:93" ht="16.5" customHeight="1">
      <c r="A27" s="90" t="s">
        <v>18</v>
      </c>
      <c r="B27" s="142">
        <f t="shared" si="2"/>
        <v>313</v>
      </c>
      <c r="C27" s="124">
        <v>145</v>
      </c>
      <c r="D27" s="124">
        <v>168</v>
      </c>
      <c r="E27" s="124">
        <f>SUM(F27:G27)</f>
        <v>15</v>
      </c>
      <c r="F27" s="91">
        <v>6</v>
      </c>
      <c r="G27" s="91">
        <v>9</v>
      </c>
      <c r="H27" s="124">
        <f>SUM(I27:J27)</f>
        <v>46</v>
      </c>
      <c r="I27" s="91">
        <v>13</v>
      </c>
      <c r="J27" s="91">
        <v>33</v>
      </c>
      <c r="K27" s="124">
        <f>SUM(L27:M27)</f>
        <v>8</v>
      </c>
      <c r="L27" s="91">
        <v>2</v>
      </c>
      <c r="M27" s="91">
        <v>6</v>
      </c>
      <c r="N27" s="124">
        <f>SUM(O27:P27)</f>
        <v>5</v>
      </c>
      <c r="O27" s="91">
        <v>4</v>
      </c>
      <c r="P27" s="91">
        <v>1</v>
      </c>
      <c r="Q27" s="124">
        <f>SUM(R27:U27)</f>
        <v>168</v>
      </c>
      <c r="R27" s="91">
        <v>93</v>
      </c>
      <c r="S27" s="91">
        <v>71</v>
      </c>
      <c r="T27" s="91">
        <v>1</v>
      </c>
      <c r="U27" s="91">
        <v>3</v>
      </c>
      <c r="V27" s="124">
        <f>SUM(W27:X27)</f>
        <v>47</v>
      </c>
      <c r="W27" s="91">
        <v>18</v>
      </c>
      <c r="X27" s="91">
        <v>29</v>
      </c>
      <c r="Y27" s="124">
        <f>SUM(Z27:AA27)</f>
        <v>24</v>
      </c>
      <c r="Z27" s="91">
        <v>8</v>
      </c>
      <c r="AA27" s="91">
        <v>16</v>
      </c>
      <c r="AB27" s="124">
        <f>SUM(AC27:AD27)</f>
        <v>0</v>
      </c>
      <c r="AC27" s="91">
        <v>0</v>
      </c>
      <c r="AD27" s="91">
        <v>0</v>
      </c>
      <c r="AE27" s="124">
        <f>SUM(AF27:AI27)</f>
        <v>2</v>
      </c>
      <c r="AF27" s="91">
        <v>1</v>
      </c>
      <c r="AG27" s="91">
        <v>1</v>
      </c>
      <c r="AH27" s="91">
        <v>0</v>
      </c>
      <c r="AI27" s="87">
        <v>0</v>
      </c>
      <c r="AL27" s="162" t="s">
        <v>299</v>
      </c>
      <c r="AM27" s="162" t="s">
        <v>293</v>
      </c>
      <c r="AN27" s="171">
        <v>214</v>
      </c>
      <c r="AO27" s="171">
        <v>42</v>
      </c>
      <c r="AP27" s="171">
        <v>48</v>
      </c>
      <c r="AQ27" s="171">
        <v>4</v>
      </c>
      <c r="AR27" s="171">
        <v>1</v>
      </c>
      <c r="AS27" s="171">
        <v>115</v>
      </c>
      <c r="AT27" s="171">
        <v>0</v>
      </c>
      <c r="AU27" s="171">
        <v>3</v>
      </c>
      <c r="AV27" s="171">
        <v>1</v>
      </c>
      <c r="AW27" s="171">
        <v>0</v>
      </c>
      <c r="AX27" s="171">
        <v>1</v>
      </c>
      <c r="AY27" s="171">
        <v>1</v>
      </c>
      <c r="AZ27" s="171">
        <v>0</v>
      </c>
      <c r="BA27" s="171">
        <v>42</v>
      </c>
      <c r="BB27" s="172">
        <v>19.6261682242991</v>
      </c>
      <c r="BC27" s="172">
        <v>22.4299065420561</v>
      </c>
      <c r="BD27" s="172">
        <v>54.2056074766355</v>
      </c>
      <c r="BE27" s="172">
        <v>19.6261682242991</v>
      </c>
      <c r="BF27" s="180">
        <v>62</v>
      </c>
      <c r="BG27" s="171">
        <v>12</v>
      </c>
      <c r="BH27" s="171">
        <v>8</v>
      </c>
      <c r="BI27" s="171">
        <v>1</v>
      </c>
      <c r="BJ27" s="171">
        <v>1</v>
      </c>
      <c r="BK27" s="171">
        <v>39</v>
      </c>
      <c r="BL27" s="171">
        <v>0</v>
      </c>
      <c r="BM27" s="171">
        <v>0</v>
      </c>
      <c r="BN27" s="171">
        <v>1</v>
      </c>
      <c r="BO27" s="171">
        <v>0</v>
      </c>
      <c r="BP27" s="171">
        <v>0</v>
      </c>
      <c r="BQ27" s="171">
        <v>0</v>
      </c>
      <c r="BR27" s="171">
        <v>0</v>
      </c>
      <c r="BS27" s="171">
        <v>12</v>
      </c>
      <c r="BT27" s="172">
        <v>19.3548387096774</v>
      </c>
      <c r="BU27" s="172">
        <v>12.9032258064516</v>
      </c>
      <c r="BV27" s="172">
        <v>62.9032258064516</v>
      </c>
      <c r="BW27" s="172">
        <v>19.3548387096774</v>
      </c>
      <c r="BX27" s="180">
        <v>152</v>
      </c>
      <c r="BY27" s="171">
        <v>30</v>
      </c>
      <c r="BZ27" s="171">
        <v>40</v>
      </c>
      <c r="CA27" s="171">
        <v>3</v>
      </c>
      <c r="CB27" s="171">
        <v>0</v>
      </c>
      <c r="CC27" s="171">
        <v>76</v>
      </c>
      <c r="CD27" s="171">
        <v>0</v>
      </c>
      <c r="CE27" s="171">
        <v>3</v>
      </c>
      <c r="CF27" s="171">
        <v>0</v>
      </c>
      <c r="CG27" s="171">
        <v>0</v>
      </c>
      <c r="CH27" s="171">
        <v>1</v>
      </c>
      <c r="CI27" s="171">
        <v>1</v>
      </c>
      <c r="CJ27" s="171">
        <v>0</v>
      </c>
      <c r="CK27" s="171">
        <v>30</v>
      </c>
      <c r="CL27" s="172">
        <v>19.7368421052632</v>
      </c>
      <c r="CM27" s="172">
        <v>26.3157894736842</v>
      </c>
      <c r="CN27" s="172">
        <v>50.6578947368421</v>
      </c>
      <c r="CO27" s="172">
        <v>19.7368421052632</v>
      </c>
    </row>
    <row r="28" spans="1:93" ht="16.5" customHeight="1">
      <c r="A28" s="90" t="s">
        <v>19</v>
      </c>
      <c r="B28" s="142">
        <f t="shared" si="2"/>
        <v>0</v>
      </c>
      <c r="C28" s="124">
        <v>0</v>
      </c>
      <c r="D28" s="124">
        <v>0</v>
      </c>
      <c r="E28" s="124">
        <f>SUM(F28:G28)</f>
        <v>0</v>
      </c>
      <c r="F28" s="91">
        <v>0</v>
      </c>
      <c r="G28" s="91">
        <v>0</v>
      </c>
      <c r="H28" s="124">
        <f>SUM(I28:J28)</f>
        <v>0</v>
      </c>
      <c r="I28" s="91">
        <v>0</v>
      </c>
      <c r="J28" s="91">
        <v>0</v>
      </c>
      <c r="K28" s="124">
        <f>SUM(L28:M28)</f>
        <v>0</v>
      </c>
      <c r="L28" s="91">
        <v>0</v>
      </c>
      <c r="M28" s="91">
        <v>0</v>
      </c>
      <c r="N28" s="124">
        <f>SUM(O28:P28)</f>
        <v>0</v>
      </c>
      <c r="O28" s="91">
        <v>0</v>
      </c>
      <c r="P28" s="91">
        <v>0</v>
      </c>
      <c r="Q28" s="124">
        <f>SUM(R28:U28)</f>
        <v>0</v>
      </c>
      <c r="R28" s="91">
        <v>0</v>
      </c>
      <c r="S28" s="91">
        <v>0</v>
      </c>
      <c r="T28" s="91">
        <v>0</v>
      </c>
      <c r="U28" s="91">
        <v>0</v>
      </c>
      <c r="V28" s="124">
        <f>SUM(W28:X28)</f>
        <v>0</v>
      </c>
      <c r="W28" s="91">
        <v>0</v>
      </c>
      <c r="X28" s="91">
        <v>0</v>
      </c>
      <c r="Y28" s="124">
        <f>SUM(Z28:AA28)</f>
        <v>0</v>
      </c>
      <c r="Z28" s="91">
        <v>0</v>
      </c>
      <c r="AA28" s="91">
        <v>0</v>
      </c>
      <c r="AB28" s="124">
        <f>SUM(AC28:AD28)</f>
        <v>0</v>
      </c>
      <c r="AC28" s="91">
        <v>0</v>
      </c>
      <c r="AD28" s="91">
        <v>0</v>
      </c>
      <c r="AE28" s="124">
        <f>SUM(AF28:AI28)</f>
        <v>0</v>
      </c>
      <c r="AF28" s="91">
        <v>0</v>
      </c>
      <c r="AG28" s="91">
        <v>0</v>
      </c>
      <c r="AH28" s="91">
        <v>0</v>
      </c>
      <c r="AI28" s="87">
        <v>0</v>
      </c>
      <c r="AL28" s="162" t="s">
        <v>299</v>
      </c>
      <c r="AM28" s="162" t="s">
        <v>294</v>
      </c>
      <c r="AN28" s="171">
        <v>38</v>
      </c>
      <c r="AO28" s="171">
        <v>38</v>
      </c>
      <c r="AP28" s="171">
        <v>0</v>
      </c>
      <c r="AQ28" s="171">
        <v>0</v>
      </c>
      <c r="AR28" s="171">
        <v>0</v>
      </c>
      <c r="AS28" s="171">
        <v>0</v>
      </c>
      <c r="AT28" s="171">
        <v>0</v>
      </c>
      <c r="AU28" s="171">
        <v>0</v>
      </c>
      <c r="AV28" s="171">
        <v>0</v>
      </c>
      <c r="AW28" s="171">
        <v>0</v>
      </c>
      <c r="AX28" s="171">
        <v>0</v>
      </c>
      <c r="AY28" s="171">
        <v>0</v>
      </c>
      <c r="AZ28" s="171">
        <v>0</v>
      </c>
      <c r="BA28" s="171">
        <v>38</v>
      </c>
      <c r="BB28" s="172">
        <v>100</v>
      </c>
      <c r="BC28" s="172">
        <v>0</v>
      </c>
      <c r="BD28" s="172">
        <v>0</v>
      </c>
      <c r="BE28" s="172">
        <v>100</v>
      </c>
      <c r="BF28" s="180">
        <v>3</v>
      </c>
      <c r="BG28" s="171">
        <v>3</v>
      </c>
      <c r="BH28" s="171">
        <v>0</v>
      </c>
      <c r="BI28" s="171">
        <v>0</v>
      </c>
      <c r="BJ28" s="171">
        <v>0</v>
      </c>
      <c r="BK28" s="171">
        <v>0</v>
      </c>
      <c r="BL28" s="171">
        <v>0</v>
      </c>
      <c r="BM28" s="171">
        <v>0</v>
      </c>
      <c r="BN28" s="171">
        <v>0</v>
      </c>
      <c r="BO28" s="171">
        <v>0</v>
      </c>
      <c r="BP28" s="171">
        <v>0</v>
      </c>
      <c r="BQ28" s="171">
        <v>0</v>
      </c>
      <c r="BR28" s="171">
        <v>0</v>
      </c>
      <c r="BS28" s="171">
        <v>3</v>
      </c>
      <c r="BT28" s="172">
        <v>100</v>
      </c>
      <c r="BU28" s="172">
        <v>0</v>
      </c>
      <c r="BV28" s="172">
        <v>0</v>
      </c>
      <c r="BW28" s="172">
        <v>100</v>
      </c>
      <c r="BX28" s="180">
        <v>35</v>
      </c>
      <c r="BY28" s="171">
        <v>35</v>
      </c>
      <c r="BZ28" s="171">
        <v>0</v>
      </c>
      <c r="CA28" s="171">
        <v>0</v>
      </c>
      <c r="CB28" s="171">
        <v>0</v>
      </c>
      <c r="CC28" s="171">
        <v>0</v>
      </c>
      <c r="CD28" s="171">
        <v>0</v>
      </c>
      <c r="CE28" s="171">
        <v>0</v>
      </c>
      <c r="CF28" s="171">
        <v>0</v>
      </c>
      <c r="CG28" s="171">
        <v>0</v>
      </c>
      <c r="CH28" s="171">
        <v>0</v>
      </c>
      <c r="CI28" s="171">
        <v>0</v>
      </c>
      <c r="CJ28" s="171">
        <v>0</v>
      </c>
      <c r="CK28" s="171">
        <v>35</v>
      </c>
      <c r="CL28" s="172">
        <v>100</v>
      </c>
      <c r="CM28" s="172">
        <v>0</v>
      </c>
      <c r="CN28" s="172">
        <v>0</v>
      </c>
      <c r="CO28" s="172">
        <v>100</v>
      </c>
    </row>
    <row r="29" spans="1:93" ht="16.5" customHeight="1">
      <c r="A29" s="90" t="s">
        <v>20</v>
      </c>
      <c r="B29" s="142">
        <f t="shared" si="2"/>
        <v>47</v>
      </c>
      <c r="C29" s="124">
        <v>42</v>
      </c>
      <c r="D29" s="124">
        <v>5</v>
      </c>
      <c r="E29" s="124">
        <f>SUM(F29:G29)</f>
        <v>5</v>
      </c>
      <c r="F29" s="91">
        <v>5</v>
      </c>
      <c r="G29" s="91">
        <v>0</v>
      </c>
      <c r="H29" s="124">
        <f>SUM(I29:J29)</f>
        <v>2</v>
      </c>
      <c r="I29" s="91">
        <v>1</v>
      </c>
      <c r="J29" s="91">
        <v>1</v>
      </c>
      <c r="K29" s="124">
        <f>SUM(L29:M29)</f>
        <v>0</v>
      </c>
      <c r="L29" s="91">
        <v>0</v>
      </c>
      <c r="M29" s="91">
        <v>0</v>
      </c>
      <c r="N29" s="124">
        <f>SUM(O29:P29)</f>
        <v>3</v>
      </c>
      <c r="O29" s="91">
        <v>2</v>
      </c>
      <c r="P29" s="91">
        <v>1</v>
      </c>
      <c r="Q29" s="124">
        <f>SUM(R29:U29)</f>
        <v>32</v>
      </c>
      <c r="R29" s="91">
        <v>29</v>
      </c>
      <c r="S29" s="91">
        <v>1</v>
      </c>
      <c r="T29" s="91">
        <v>2</v>
      </c>
      <c r="U29" s="91">
        <v>0</v>
      </c>
      <c r="V29" s="124">
        <f>SUM(W29:X29)</f>
        <v>4</v>
      </c>
      <c r="W29" s="91">
        <v>2</v>
      </c>
      <c r="X29" s="91">
        <v>2</v>
      </c>
      <c r="Y29" s="124">
        <f>SUM(Z29:AA29)</f>
        <v>1</v>
      </c>
      <c r="Z29" s="91">
        <v>1</v>
      </c>
      <c r="AA29" s="91">
        <v>0</v>
      </c>
      <c r="AB29" s="124">
        <f>SUM(AC29:AD29)</f>
        <v>0</v>
      </c>
      <c r="AC29" s="91">
        <v>0</v>
      </c>
      <c r="AD29" s="91">
        <v>0</v>
      </c>
      <c r="AE29" s="124">
        <f>SUM(AF29:AI29)</f>
        <v>0</v>
      </c>
      <c r="AF29" s="91">
        <v>0</v>
      </c>
      <c r="AG29" s="91">
        <v>0</v>
      </c>
      <c r="AH29" s="91">
        <v>0</v>
      </c>
      <c r="AI29" s="87">
        <v>0</v>
      </c>
      <c r="AL29" s="162" t="s">
        <v>299</v>
      </c>
      <c r="AM29" s="162" t="s">
        <v>295</v>
      </c>
      <c r="AN29" s="171">
        <v>0</v>
      </c>
      <c r="AO29" s="171">
        <v>0</v>
      </c>
      <c r="AP29" s="171">
        <v>0</v>
      </c>
      <c r="AQ29" s="171">
        <v>0</v>
      </c>
      <c r="AR29" s="171">
        <v>0</v>
      </c>
      <c r="AS29" s="171">
        <v>0</v>
      </c>
      <c r="AT29" s="171">
        <v>0</v>
      </c>
      <c r="AU29" s="171">
        <v>0</v>
      </c>
      <c r="AV29" s="171">
        <v>0</v>
      </c>
      <c r="AW29" s="171">
        <v>0</v>
      </c>
      <c r="AX29" s="171">
        <v>0</v>
      </c>
      <c r="AY29" s="171">
        <v>0</v>
      </c>
      <c r="AZ29" s="171">
        <v>0</v>
      </c>
      <c r="BA29" s="171">
        <v>0</v>
      </c>
      <c r="BB29" s="172">
        <v>0</v>
      </c>
      <c r="BC29" s="172">
        <v>0</v>
      </c>
      <c r="BD29" s="172">
        <v>0</v>
      </c>
      <c r="BE29" s="172">
        <v>0</v>
      </c>
      <c r="BF29" s="180">
        <v>0</v>
      </c>
      <c r="BG29" s="171">
        <v>0</v>
      </c>
      <c r="BH29" s="171">
        <v>0</v>
      </c>
      <c r="BI29" s="171">
        <v>0</v>
      </c>
      <c r="BJ29" s="171">
        <v>0</v>
      </c>
      <c r="BK29" s="171">
        <v>0</v>
      </c>
      <c r="BL29" s="171">
        <v>0</v>
      </c>
      <c r="BM29" s="171">
        <v>0</v>
      </c>
      <c r="BN29" s="171">
        <v>0</v>
      </c>
      <c r="BO29" s="171">
        <v>0</v>
      </c>
      <c r="BP29" s="171">
        <v>0</v>
      </c>
      <c r="BQ29" s="171">
        <v>0</v>
      </c>
      <c r="BR29" s="171">
        <v>0</v>
      </c>
      <c r="BS29" s="171">
        <v>0</v>
      </c>
      <c r="BT29" s="172">
        <v>0</v>
      </c>
      <c r="BU29" s="172">
        <v>0</v>
      </c>
      <c r="BV29" s="172">
        <v>0</v>
      </c>
      <c r="BW29" s="172">
        <v>0</v>
      </c>
      <c r="BX29" s="180">
        <v>0</v>
      </c>
      <c r="BY29" s="171">
        <v>0</v>
      </c>
      <c r="BZ29" s="171">
        <v>0</v>
      </c>
      <c r="CA29" s="171">
        <v>0</v>
      </c>
      <c r="CB29" s="171">
        <v>0</v>
      </c>
      <c r="CC29" s="171">
        <v>0</v>
      </c>
      <c r="CD29" s="171">
        <v>0</v>
      </c>
      <c r="CE29" s="171">
        <v>0</v>
      </c>
      <c r="CF29" s="171">
        <v>0</v>
      </c>
      <c r="CG29" s="171">
        <v>0</v>
      </c>
      <c r="CH29" s="171">
        <v>0</v>
      </c>
      <c r="CI29" s="171">
        <v>0</v>
      </c>
      <c r="CJ29" s="171">
        <v>0</v>
      </c>
      <c r="CK29" s="171">
        <v>0</v>
      </c>
      <c r="CL29" s="172">
        <v>0</v>
      </c>
      <c r="CM29" s="172">
        <v>0</v>
      </c>
      <c r="CN29" s="172">
        <v>0</v>
      </c>
      <c r="CO29" s="172">
        <v>0</v>
      </c>
    </row>
    <row r="30" spans="1:93" ht="15.75" customHeight="1">
      <c r="A30" s="90" t="s">
        <v>21</v>
      </c>
      <c r="B30" s="142">
        <f t="shared" si="2"/>
        <v>0</v>
      </c>
      <c r="C30" s="124">
        <v>0</v>
      </c>
      <c r="D30" s="124">
        <v>0</v>
      </c>
      <c r="E30" s="124">
        <f>SUM(F30:G30)</f>
        <v>0</v>
      </c>
      <c r="F30" s="91">
        <v>0</v>
      </c>
      <c r="G30" s="91">
        <v>0</v>
      </c>
      <c r="H30" s="124">
        <f>SUM(I30:J30)</f>
        <v>0</v>
      </c>
      <c r="I30" s="91">
        <v>0</v>
      </c>
      <c r="J30" s="91">
        <v>0</v>
      </c>
      <c r="K30" s="124">
        <f>SUM(L30:M30)</f>
        <v>0</v>
      </c>
      <c r="L30" s="91">
        <v>0</v>
      </c>
      <c r="M30" s="91">
        <v>0</v>
      </c>
      <c r="N30" s="124">
        <f>SUM(O30:P30)</f>
        <v>0</v>
      </c>
      <c r="O30" s="91">
        <v>0</v>
      </c>
      <c r="P30" s="91">
        <v>0</v>
      </c>
      <c r="Q30" s="124">
        <f>SUM(R30:U30)</f>
        <v>0</v>
      </c>
      <c r="R30" s="91">
        <v>0</v>
      </c>
      <c r="S30" s="91">
        <v>0</v>
      </c>
      <c r="T30" s="91">
        <v>0</v>
      </c>
      <c r="U30" s="91">
        <v>0</v>
      </c>
      <c r="V30" s="124">
        <f>SUM(W30:X30)</f>
        <v>0</v>
      </c>
      <c r="W30" s="91">
        <v>0</v>
      </c>
      <c r="X30" s="91">
        <v>0</v>
      </c>
      <c r="Y30" s="124">
        <f>SUM(Z30:AA30)</f>
        <v>0</v>
      </c>
      <c r="Z30" s="91">
        <v>0</v>
      </c>
      <c r="AA30" s="91">
        <v>0</v>
      </c>
      <c r="AB30" s="124">
        <f>SUM(AC30:AD30)</f>
        <v>0</v>
      </c>
      <c r="AC30" s="91">
        <v>0</v>
      </c>
      <c r="AD30" s="91">
        <v>0</v>
      </c>
      <c r="AE30" s="124">
        <f>SUM(AF30:AI30)</f>
        <v>0</v>
      </c>
      <c r="AF30" s="91">
        <v>0</v>
      </c>
      <c r="AG30" s="91">
        <v>0</v>
      </c>
      <c r="AH30" s="91">
        <v>0</v>
      </c>
      <c r="AI30" s="87">
        <v>0</v>
      </c>
      <c r="AL30" s="162" t="s">
        <v>299</v>
      </c>
      <c r="AM30" s="162" t="s">
        <v>296</v>
      </c>
      <c r="AN30" s="171">
        <v>32</v>
      </c>
      <c r="AO30" s="171">
        <v>7</v>
      </c>
      <c r="AP30" s="171">
        <v>5</v>
      </c>
      <c r="AQ30" s="171">
        <v>0</v>
      </c>
      <c r="AR30" s="171">
        <v>0</v>
      </c>
      <c r="AS30" s="171">
        <v>20</v>
      </c>
      <c r="AT30" s="171">
        <v>0</v>
      </c>
      <c r="AU30" s="171">
        <v>0</v>
      </c>
      <c r="AV30" s="171">
        <v>0</v>
      </c>
      <c r="AW30" s="171">
        <v>0</v>
      </c>
      <c r="AX30" s="171">
        <v>0</v>
      </c>
      <c r="AY30" s="171">
        <v>0</v>
      </c>
      <c r="AZ30" s="171">
        <v>0</v>
      </c>
      <c r="BA30" s="171">
        <v>7</v>
      </c>
      <c r="BB30" s="172">
        <v>21.875</v>
      </c>
      <c r="BC30" s="172">
        <v>15.625</v>
      </c>
      <c r="BD30" s="172">
        <v>62.5</v>
      </c>
      <c r="BE30" s="172">
        <v>21.875</v>
      </c>
      <c r="BF30" s="180">
        <v>13</v>
      </c>
      <c r="BG30" s="171">
        <v>4</v>
      </c>
      <c r="BH30" s="171">
        <v>1</v>
      </c>
      <c r="BI30" s="171">
        <v>0</v>
      </c>
      <c r="BJ30" s="171">
        <v>0</v>
      </c>
      <c r="BK30" s="171">
        <v>8</v>
      </c>
      <c r="BL30" s="171">
        <v>0</v>
      </c>
      <c r="BM30" s="171">
        <v>0</v>
      </c>
      <c r="BN30" s="171">
        <v>0</v>
      </c>
      <c r="BO30" s="171">
        <v>0</v>
      </c>
      <c r="BP30" s="171">
        <v>0</v>
      </c>
      <c r="BQ30" s="171">
        <v>0</v>
      </c>
      <c r="BR30" s="171">
        <v>0</v>
      </c>
      <c r="BS30" s="171">
        <v>4</v>
      </c>
      <c r="BT30" s="172">
        <v>30.7692307692308</v>
      </c>
      <c r="BU30" s="172">
        <v>7.69230769230769</v>
      </c>
      <c r="BV30" s="172">
        <v>61.5384615384615</v>
      </c>
      <c r="BW30" s="172">
        <v>30.7692307692308</v>
      </c>
      <c r="BX30" s="180">
        <v>19</v>
      </c>
      <c r="BY30" s="171">
        <v>3</v>
      </c>
      <c r="BZ30" s="171">
        <v>4</v>
      </c>
      <c r="CA30" s="171">
        <v>0</v>
      </c>
      <c r="CB30" s="171">
        <v>0</v>
      </c>
      <c r="CC30" s="171">
        <v>12</v>
      </c>
      <c r="CD30" s="171">
        <v>0</v>
      </c>
      <c r="CE30" s="171">
        <v>0</v>
      </c>
      <c r="CF30" s="171">
        <v>0</v>
      </c>
      <c r="CG30" s="171">
        <v>0</v>
      </c>
      <c r="CH30" s="171">
        <v>0</v>
      </c>
      <c r="CI30" s="171">
        <v>0</v>
      </c>
      <c r="CJ30" s="171">
        <v>0</v>
      </c>
      <c r="CK30" s="171">
        <v>3</v>
      </c>
      <c r="CL30" s="172">
        <v>15.7894736842105</v>
      </c>
      <c r="CM30" s="172">
        <v>21.0526315789474</v>
      </c>
      <c r="CN30" s="172">
        <v>63.1578947368421</v>
      </c>
      <c r="CO30" s="172">
        <v>15.7894736842105</v>
      </c>
    </row>
    <row r="31" spans="1:93" ht="16.5" customHeight="1">
      <c r="A31" s="92"/>
      <c r="B31" s="144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L31" s="162" t="s">
        <v>299</v>
      </c>
      <c r="AM31" s="162" t="s">
        <v>297</v>
      </c>
      <c r="AN31" s="171">
        <v>507</v>
      </c>
      <c r="AO31" s="171">
        <v>333</v>
      </c>
      <c r="AP31" s="171">
        <v>56</v>
      </c>
      <c r="AQ31" s="171">
        <v>6</v>
      </c>
      <c r="AR31" s="171">
        <v>1</v>
      </c>
      <c r="AS31" s="171">
        <v>42</v>
      </c>
      <c r="AT31" s="171">
        <v>0</v>
      </c>
      <c r="AU31" s="171">
        <v>1</v>
      </c>
      <c r="AV31" s="171">
        <v>68</v>
      </c>
      <c r="AW31" s="171">
        <v>0</v>
      </c>
      <c r="AX31" s="171">
        <v>0</v>
      </c>
      <c r="AY31" s="171">
        <v>0</v>
      </c>
      <c r="AZ31" s="171">
        <v>0</v>
      </c>
      <c r="BA31" s="171">
        <v>333</v>
      </c>
      <c r="BB31" s="172">
        <v>65.6804733727811</v>
      </c>
      <c r="BC31" s="172">
        <v>11.0453648915187</v>
      </c>
      <c r="BD31" s="172">
        <v>8.28402366863906</v>
      </c>
      <c r="BE31" s="172">
        <v>65.6804733727811</v>
      </c>
      <c r="BF31" s="180">
        <v>222</v>
      </c>
      <c r="BG31" s="171">
        <v>144</v>
      </c>
      <c r="BH31" s="171">
        <v>15</v>
      </c>
      <c r="BI31" s="171">
        <v>1</v>
      </c>
      <c r="BJ31" s="171">
        <v>1</v>
      </c>
      <c r="BK31" s="171">
        <v>28</v>
      </c>
      <c r="BL31" s="171">
        <v>0</v>
      </c>
      <c r="BM31" s="171">
        <v>1</v>
      </c>
      <c r="BN31" s="171">
        <v>32</v>
      </c>
      <c r="BO31" s="171">
        <v>0</v>
      </c>
      <c r="BP31" s="171">
        <v>0</v>
      </c>
      <c r="BQ31" s="171">
        <v>0</v>
      </c>
      <c r="BR31" s="171">
        <v>0</v>
      </c>
      <c r="BS31" s="171">
        <v>144</v>
      </c>
      <c r="BT31" s="172">
        <v>64.8648648648649</v>
      </c>
      <c r="BU31" s="172">
        <v>6.75675675675676</v>
      </c>
      <c r="BV31" s="172">
        <v>12.6126126126126</v>
      </c>
      <c r="BW31" s="172">
        <v>64.8648648648649</v>
      </c>
      <c r="BX31" s="180">
        <v>285</v>
      </c>
      <c r="BY31" s="171">
        <v>189</v>
      </c>
      <c r="BZ31" s="171">
        <v>41</v>
      </c>
      <c r="CA31" s="171">
        <v>5</v>
      </c>
      <c r="CB31" s="171">
        <v>0</v>
      </c>
      <c r="CC31" s="171">
        <v>14</v>
      </c>
      <c r="CD31" s="171">
        <v>0</v>
      </c>
      <c r="CE31" s="171">
        <v>0</v>
      </c>
      <c r="CF31" s="171">
        <v>36</v>
      </c>
      <c r="CG31" s="171">
        <v>0</v>
      </c>
      <c r="CH31" s="171">
        <v>0</v>
      </c>
      <c r="CI31" s="171">
        <v>0</v>
      </c>
      <c r="CJ31" s="171">
        <v>0</v>
      </c>
      <c r="CK31" s="171">
        <v>189</v>
      </c>
      <c r="CL31" s="172">
        <v>66.3157894736842</v>
      </c>
      <c r="CM31" s="172">
        <v>14.3859649122807</v>
      </c>
      <c r="CN31" s="172">
        <v>4.91228070175439</v>
      </c>
      <c r="CO31" s="172">
        <v>66.3157894736842</v>
      </c>
    </row>
    <row r="32" spans="1:93" ht="16.5" customHeight="1">
      <c r="A32" s="88"/>
      <c r="AL32" s="181" t="s">
        <v>299</v>
      </c>
      <c r="AM32" s="181" t="s">
        <v>298</v>
      </c>
      <c r="AN32" s="182">
        <v>884</v>
      </c>
      <c r="AO32" s="182">
        <v>205</v>
      </c>
      <c r="AP32" s="182">
        <v>146</v>
      </c>
      <c r="AQ32" s="182">
        <v>52</v>
      </c>
      <c r="AR32" s="182">
        <v>25</v>
      </c>
      <c r="AS32" s="182">
        <v>419</v>
      </c>
      <c r="AT32" s="182">
        <v>5</v>
      </c>
      <c r="AU32" s="182">
        <v>17</v>
      </c>
      <c r="AV32" s="182">
        <v>15</v>
      </c>
      <c r="AW32" s="182">
        <v>0</v>
      </c>
      <c r="AX32" s="182">
        <v>4</v>
      </c>
      <c r="AY32" s="182">
        <v>3</v>
      </c>
      <c r="AZ32" s="182">
        <v>1</v>
      </c>
      <c r="BA32" s="182">
        <v>205</v>
      </c>
      <c r="BB32" s="183">
        <v>23.1900452488688</v>
      </c>
      <c r="BC32" s="183">
        <v>16.5158371040724</v>
      </c>
      <c r="BD32" s="183">
        <v>48.4162895927602</v>
      </c>
      <c r="BE32" s="183">
        <v>23.1900452488688</v>
      </c>
      <c r="BF32" s="184">
        <v>393</v>
      </c>
      <c r="BG32" s="182">
        <v>80</v>
      </c>
      <c r="BH32" s="182">
        <v>54</v>
      </c>
      <c r="BI32" s="182">
        <v>18</v>
      </c>
      <c r="BJ32" s="182">
        <v>20</v>
      </c>
      <c r="BK32" s="182">
        <v>211</v>
      </c>
      <c r="BL32" s="182">
        <v>0</v>
      </c>
      <c r="BM32" s="182">
        <v>5</v>
      </c>
      <c r="BN32" s="182">
        <v>5</v>
      </c>
      <c r="BO32" s="182">
        <v>0</v>
      </c>
      <c r="BP32" s="182">
        <v>0</v>
      </c>
      <c r="BQ32" s="182">
        <v>0</v>
      </c>
      <c r="BR32" s="182">
        <v>0</v>
      </c>
      <c r="BS32" s="182">
        <v>80</v>
      </c>
      <c r="BT32" s="183">
        <v>20.3562340966921</v>
      </c>
      <c r="BU32" s="183">
        <v>13.7404580152672</v>
      </c>
      <c r="BV32" s="183">
        <v>53.6895674300255</v>
      </c>
      <c r="BW32" s="183">
        <v>20.3562340966921</v>
      </c>
      <c r="BX32" s="184">
        <v>491</v>
      </c>
      <c r="BY32" s="182">
        <v>125</v>
      </c>
      <c r="BZ32" s="182">
        <v>92</v>
      </c>
      <c r="CA32" s="182">
        <v>34</v>
      </c>
      <c r="CB32" s="182">
        <v>5</v>
      </c>
      <c r="CC32" s="182">
        <v>208</v>
      </c>
      <c r="CD32" s="182">
        <v>5</v>
      </c>
      <c r="CE32" s="182">
        <v>12</v>
      </c>
      <c r="CF32" s="182">
        <v>10</v>
      </c>
      <c r="CG32" s="182">
        <v>0</v>
      </c>
      <c r="CH32" s="182">
        <v>4</v>
      </c>
      <c r="CI32" s="182">
        <v>3</v>
      </c>
      <c r="CJ32" s="182">
        <v>1</v>
      </c>
      <c r="CK32" s="182">
        <v>125</v>
      </c>
      <c r="CL32" s="183">
        <v>25.4582484725051</v>
      </c>
      <c r="CM32" s="183">
        <v>18.7372708757637</v>
      </c>
      <c r="CN32" s="183">
        <v>44.1955193482688</v>
      </c>
      <c r="CO32" s="183">
        <v>25.4582484725051</v>
      </c>
    </row>
    <row r="33" spans="1:93" ht="16.5" customHeight="1">
      <c r="A33" s="88"/>
      <c r="AL33" s="162" t="s">
        <v>3</v>
      </c>
      <c r="AM33" s="162" t="s">
        <v>0</v>
      </c>
      <c r="AN33" s="171">
        <v>360</v>
      </c>
      <c r="AO33" s="171">
        <v>20</v>
      </c>
      <c r="AP33" s="171">
        <v>48</v>
      </c>
      <c r="AQ33" s="171">
        <v>8</v>
      </c>
      <c r="AR33" s="171">
        <v>8</v>
      </c>
      <c r="AS33" s="171">
        <v>194</v>
      </c>
      <c r="AT33" s="171">
        <v>6</v>
      </c>
      <c r="AU33" s="171">
        <v>51</v>
      </c>
      <c r="AV33" s="171">
        <v>25</v>
      </c>
      <c r="AW33" s="171">
        <v>0</v>
      </c>
      <c r="AX33" s="171">
        <v>2</v>
      </c>
      <c r="AY33" s="171">
        <v>2</v>
      </c>
      <c r="AZ33" s="171">
        <v>0</v>
      </c>
      <c r="BA33" s="171">
        <v>20</v>
      </c>
      <c r="BB33" s="172">
        <v>5.55555555555556</v>
      </c>
      <c r="BC33" s="172">
        <v>13.3333333333333</v>
      </c>
      <c r="BD33" s="172">
        <v>56.1111111111111</v>
      </c>
      <c r="BE33" s="172">
        <v>5.55555555555556</v>
      </c>
      <c r="BF33" s="180">
        <v>187</v>
      </c>
      <c r="BG33" s="171">
        <v>11</v>
      </c>
      <c r="BH33" s="171">
        <v>14</v>
      </c>
      <c r="BI33" s="171">
        <v>2</v>
      </c>
      <c r="BJ33" s="171">
        <v>6</v>
      </c>
      <c r="BK33" s="171">
        <v>122</v>
      </c>
      <c r="BL33" s="171">
        <v>3</v>
      </c>
      <c r="BM33" s="171">
        <v>20</v>
      </c>
      <c r="BN33" s="171">
        <v>9</v>
      </c>
      <c r="BO33" s="171">
        <v>0</v>
      </c>
      <c r="BP33" s="171">
        <v>1</v>
      </c>
      <c r="BQ33" s="171">
        <v>1</v>
      </c>
      <c r="BR33" s="171">
        <v>0</v>
      </c>
      <c r="BS33" s="171">
        <v>11</v>
      </c>
      <c r="BT33" s="172">
        <v>5.88235294117647</v>
      </c>
      <c r="BU33" s="172">
        <v>7.48663101604278</v>
      </c>
      <c r="BV33" s="172">
        <v>67.379679144385</v>
      </c>
      <c r="BW33" s="172">
        <v>5.88235294117647</v>
      </c>
      <c r="BX33" s="180">
        <v>173</v>
      </c>
      <c r="BY33" s="171">
        <v>9</v>
      </c>
      <c r="BZ33" s="171">
        <v>34</v>
      </c>
      <c r="CA33" s="171">
        <v>6</v>
      </c>
      <c r="CB33" s="171">
        <v>2</v>
      </c>
      <c r="CC33" s="171">
        <v>72</v>
      </c>
      <c r="CD33" s="171">
        <v>3</v>
      </c>
      <c r="CE33" s="171">
        <v>31</v>
      </c>
      <c r="CF33" s="171">
        <v>16</v>
      </c>
      <c r="CG33" s="171">
        <v>0</v>
      </c>
      <c r="CH33" s="171">
        <v>1</v>
      </c>
      <c r="CI33" s="171">
        <v>1</v>
      </c>
      <c r="CJ33" s="171">
        <v>0</v>
      </c>
      <c r="CK33" s="171">
        <v>9</v>
      </c>
      <c r="CL33" s="172">
        <v>5.20231213872832</v>
      </c>
      <c r="CM33" s="172">
        <v>19.6531791907514</v>
      </c>
      <c r="CN33" s="172">
        <v>43.9306358381503</v>
      </c>
      <c r="CO33" s="172">
        <v>5.20231213872832</v>
      </c>
    </row>
    <row r="34" spans="1:93" ht="16.5" customHeight="1">
      <c r="A34" s="88"/>
      <c r="AL34" s="185" t="s">
        <v>3</v>
      </c>
      <c r="AM34" s="185" t="s">
        <v>288</v>
      </c>
      <c r="AN34" s="186">
        <v>313</v>
      </c>
      <c r="AO34" s="186">
        <v>15</v>
      </c>
      <c r="AP34" s="186">
        <v>46</v>
      </c>
      <c r="AQ34" s="186">
        <v>8</v>
      </c>
      <c r="AR34" s="186">
        <v>5</v>
      </c>
      <c r="AS34" s="186">
        <v>164</v>
      </c>
      <c r="AT34" s="186">
        <v>4</v>
      </c>
      <c r="AU34" s="186">
        <v>47</v>
      </c>
      <c r="AV34" s="186">
        <v>24</v>
      </c>
      <c r="AW34" s="186">
        <v>0</v>
      </c>
      <c r="AX34" s="186">
        <v>2</v>
      </c>
      <c r="AY34" s="186">
        <v>2</v>
      </c>
      <c r="AZ34" s="186">
        <v>0</v>
      </c>
      <c r="BA34" s="186">
        <v>15</v>
      </c>
      <c r="BB34" s="187">
        <v>4.79233226837061</v>
      </c>
      <c r="BC34" s="187">
        <v>14.6964856230032</v>
      </c>
      <c r="BD34" s="187">
        <v>54.3130990415335</v>
      </c>
      <c r="BE34" s="187">
        <v>4.79233226837061</v>
      </c>
      <c r="BF34" s="188">
        <v>145</v>
      </c>
      <c r="BG34" s="186">
        <v>6</v>
      </c>
      <c r="BH34" s="186">
        <v>13</v>
      </c>
      <c r="BI34" s="186">
        <v>2</v>
      </c>
      <c r="BJ34" s="186">
        <v>4</v>
      </c>
      <c r="BK34" s="186">
        <v>93</v>
      </c>
      <c r="BL34" s="186">
        <v>1</v>
      </c>
      <c r="BM34" s="186">
        <v>18</v>
      </c>
      <c r="BN34" s="186">
        <v>8</v>
      </c>
      <c r="BO34" s="186">
        <v>0</v>
      </c>
      <c r="BP34" s="186">
        <v>1</v>
      </c>
      <c r="BQ34" s="186">
        <v>1</v>
      </c>
      <c r="BR34" s="186">
        <v>0</v>
      </c>
      <c r="BS34" s="186">
        <v>6</v>
      </c>
      <c r="BT34" s="187">
        <v>4.13793103448276</v>
      </c>
      <c r="BU34" s="187">
        <v>8.96551724137931</v>
      </c>
      <c r="BV34" s="187">
        <v>65.5172413793104</v>
      </c>
      <c r="BW34" s="187">
        <v>4.13793103448276</v>
      </c>
      <c r="BX34" s="188">
        <v>168</v>
      </c>
      <c r="BY34" s="186">
        <v>9</v>
      </c>
      <c r="BZ34" s="186">
        <v>33</v>
      </c>
      <c r="CA34" s="186">
        <v>6</v>
      </c>
      <c r="CB34" s="186">
        <v>1</v>
      </c>
      <c r="CC34" s="186">
        <v>71</v>
      </c>
      <c r="CD34" s="186">
        <v>3</v>
      </c>
      <c r="CE34" s="186">
        <v>29</v>
      </c>
      <c r="CF34" s="186">
        <v>16</v>
      </c>
      <c r="CG34" s="186">
        <v>0</v>
      </c>
      <c r="CH34" s="186">
        <v>1</v>
      </c>
      <c r="CI34" s="186">
        <v>1</v>
      </c>
      <c r="CJ34" s="186">
        <v>0</v>
      </c>
      <c r="CK34" s="186">
        <v>9</v>
      </c>
      <c r="CL34" s="187">
        <v>5.35714285714286</v>
      </c>
      <c r="CM34" s="187">
        <v>19.6428571428571</v>
      </c>
      <c r="CN34" s="187">
        <v>44.6428571428571</v>
      </c>
      <c r="CO34" s="187">
        <v>5.35714285714286</v>
      </c>
    </row>
    <row r="35" spans="1:93" ht="16.5" customHeight="1">
      <c r="A35" s="88"/>
      <c r="AL35" s="185" t="s">
        <v>3</v>
      </c>
      <c r="AM35" s="185" t="s">
        <v>289</v>
      </c>
      <c r="AN35" s="186">
        <v>0</v>
      </c>
      <c r="AO35" s="186">
        <v>0</v>
      </c>
      <c r="AP35" s="186">
        <v>0</v>
      </c>
      <c r="AQ35" s="186">
        <v>0</v>
      </c>
      <c r="AR35" s="186">
        <v>0</v>
      </c>
      <c r="AS35" s="186">
        <v>0</v>
      </c>
      <c r="AT35" s="186">
        <v>0</v>
      </c>
      <c r="AU35" s="186">
        <v>0</v>
      </c>
      <c r="AV35" s="186">
        <v>0</v>
      </c>
      <c r="AW35" s="186">
        <v>0</v>
      </c>
      <c r="AX35" s="186">
        <v>0</v>
      </c>
      <c r="AY35" s="186">
        <v>0</v>
      </c>
      <c r="AZ35" s="186">
        <v>0</v>
      </c>
      <c r="BA35" s="186">
        <v>0</v>
      </c>
      <c r="BB35" s="187">
        <v>0</v>
      </c>
      <c r="BC35" s="187">
        <v>0</v>
      </c>
      <c r="BD35" s="187">
        <v>0</v>
      </c>
      <c r="BE35" s="187">
        <v>0</v>
      </c>
      <c r="BF35" s="188">
        <v>0</v>
      </c>
      <c r="BG35" s="186">
        <v>0</v>
      </c>
      <c r="BH35" s="186">
        <v>0</v>
      </c>
      <c r="BI35" s="186">
        <v>0</v>
      </c>
      <c r="BJ35" s="186">
        <v>0</v>
      </c>
      <c r="BK35" s="186">
        <v>0</v>
      </c>
      <c r="BL35" s="186">
        <v>0</v>
      </c>
      <c r="BM35" s="186">
        <v>0</v>
      </c>
      <c r="BN35" s="186">
        <v>0</v>
      </c>
      <c r="BO35" s="186">
        <v>0</v>
      </c>
      <c r="BP35" s="186">
        <v>0</v>
      </c>
      <c r="BQ35" s="186">
        <v>0</v>
      </c>
      <c r="BR35" s="186">
        <v>0</v>
      </c>
      <c r="BS35" s="186">
        <v>0</v>
      </c>
      <c r="BT35" s="187">
        <v>0</v>
      </c>
      <c r="BU35" s="187">
        <v>0</v>
      </c>
      <c r="BV35" s="187">
        <v>0</v>
      </c>
      <c r="BW35" s="187">
        <v>0</v>
      </c>
      <c r="BX35" s="188">
        <v>0</v>
      </c>
      <c r="BY35" s="186">
        <v>0</v>
      </c>
      <c r="BZ35" s="186">
        <v>0</v>
      </c>
      <c r="CA35" s="186">
        <v>0</v>
      </c>
      <c r="CB35" s="186">
        <v>0</v>
      </c>
      <c r="CC35" s="186">
        <v>0</v>
      </c>
      <c r="CD35" s="186">
        <v>0</v>
      </c>
      <c r="CE35" s="186">
        <v>0</v>
      </c>
      <c r="CF35" s="186">
        <v>0</v>
      </c>
      <c r="CG35" s="186">
        <v>0</v>
      </c>
      <c r="CH35" s="186">
        <v>0</v>
      </c>
      <c r="CI35" s="186">
        <v>0</v>
      </c>
      <c r="CJ35" s="186">
        <v>0</v>
      </c>
      <c r="CK35" s="186">
        <v>0</v>
      </c>
      <c r="CL35" s="187">
        <v>0</v>
      </c>
      <c r="CM35" s="187">
        <v>0</v>
      </c>
      <c r="CN35" s="187">
        <v>0</v>
      </c>
      <c r="CO35" s="187">
        <v>0</v>
      </c>
    </row>
    <row r="36" spans="1:93" ht="16.5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149"/>
      <c r="AL36" s="185" t="s">
        <v>3</v>
      </c>
      <c r="AM36" s="185" t="s">
        <v>290</v>
      </c>
      <c r="AN36" s="186">
        <v>47</v>
      </c>
      <c r="AO36" s="186">
        <v>5</v>
      </c>
      <c r="AP36" s="186">
        <v>2</v>
      </c>
      <c r="AQ36" s="186">
        <v>0</v>
      </c>
      <c r="AR36" s="186">
        <v>3</v>
      </c>
      <c r="AS36" s="186">
        <v>30</v>
      </c>
      <c r="AT36" s="186">
        <v>2</v>
      </c>
      <c r="AU36" s="186">
        <v>4</v>
      </c>
      <c r="AV36" s="186">
        <v>1</v>
      </c>
      <c r="AW36" s="186">
        <v>0</v>
      </c>
      <c r="AX36" s="186">
        <v>0</v>
      </c>
      <c r="AY36" s="186">
        <v>0</v>
      </c>
      <c r="AZ36" s="186">
        <v>0</v>
      </c>
      <c r="BA36" s="186">
        <v>5</v>
      </c>
      <c r="BB36" s="187">
        <v>10.6382978723404</v>
      </c>
      <c r="BC36" s="187">
        <v>4.25531914893617</v>
      </c>
      <c r="BD36" s="187">
        <v>68.0851063829787</v>
      </c>
      <c r="BE36" s="187">
        <v>10.6382978723404</v>
      </c>
      <c r="BF36" s="188">
        <v>42</v>
      </c>
      <c r="BG36" s="186">
        <v>5</v>
      </c>
      <c r="BH36" s="186">
        <v>1</v>
      </c>
      <c r="BI36" s="186">
        <v>0</v>
      </c>
      <c r="BJ36" s="186">
        <v>2</v>
      </c>
      <c r="BK36" s="186">
        <v>29</v>
      </c>
      <c r="BL36" s="186">
        <v>2</v>
      </c>
      <c r="BM36" s="186">
        <v>2</v>
      </c>
      <c r="BN36" s="186">
        <v>1</v>
      </c>
      <c r="BO36" s="186">
        <v>0</v>
      </c>
      <c r="BP36" s="186">
        <v>0</v>
      </c>
      <c r="BQ36" s="186">
        <v>0</v>
      </c>
      <c r="BR36" s="186">
        <v>0</v>
      </c>
      <c r="BS36" s="186">
        <v>5</v>
      </c>
      <c r="BT36" s="187">
        <v>11.9047619047619</v>
      </c>
      <c r="BU36" s="187">
        <v>2.38095238095238</v>
      </c>
      <c r="BV36" s="187">
        <v>73.8095238095238</v>
      </c>
      <c r="BW36" s="187">
        <v>11.9047619047619</v>
      </c>
      <c r="BX36" s="188">
        <v>5</v>
      </c>
      <c r="BY36" s="186">
        <v>0</v>
      </c>
      <c r="BZ36" s="186">
        <v>1</v>
      </c>
      <c r="CA36" s="186">
        <v>0</v>
      </c>
      <c r="CB36" s="186">
        <v>1</v>
      </c>
      <c r="CC36" s="186">
        <v>1</v>
      </c>
      <c r="CD36" s="186">
        <v>0</v>
      </c>
      <c r="CE36" s="186">
        <v>2</v>
      </c>
      <c r="CF36" s="186">
        <v>0</v>
      </c>
      <c r="CG36" s="186">
        <v>0</v>
      </c>
      <c r="CH36" s="186">
        <v>0</v>
      </c>
      <c r="CI36" s="186">
        <v>0</v>
      </c>
      <c r="CJ36" s="186">
        <v>0</v>
      </c>
      <c r="CK36" s="186">
        <v>0</v>
      </c>
      <c r="CL36" s="187">
        <v>0</v>
      </c>
      <c r="CM36" s="187">
        <v>20</v>
      </c>
      <c r="CN36" s="187">
        <v>20</v>
      </c>
      <c r="CO36" s="187">
        <v>0</v>
      </c>
    </row>
    <row r="37" spans="1:93" ht="16.5" customHeight="1">
      <c r="A37" s="88"/>
      <c r="AL37" s="185" t="s">
        <v>3</v>
      </c>
      <c r="AM37" s="185" t="s">
        <v>291</v>
      </c>
      <c r="AN37" s="186">
        <v>0</v>
      </c>
      <c r="AO37" s="186">
        <v>0</v>
      </c>
      <c r="AP37" s="186">
        <v>0</v>
      </c>
      <c r="AQ37" s="186">
        <v>0</v>
      </c>
      <c r="AR37" s="186">
        <v>0</v>
      </c>
      <c r="AS37" s="186">
        <v>0</v>
      </c>
      <c r="AT37" s="186">
        <v>0</v>
      </c>
      <c r="AU37" s="186">
        <v>0</v>
      </c>
      <c r="AV37" s="186">
        <v>0</v>
      </c>
      <c r="AW37" s="186">
        <v>0</v>
      </c>
      <c r="AX37" s="186">
        <v>0</v>
      </c>
      <c r="AY37" s="186">
        <v>0</v>
      </c>
      <c r="AZ37" s="186">
        <v>0</v>
      </c>
      <c r="BA37" s="186">
        <v>0</v>
      </c>
      <c r="BB37" s="187">
        <v>0</v>
      </c>
      <c r="BC37" s="187">
        <v>0</v>
      </c>
      <c r="BD37" s="187">
        <v>0</v>
      </c>
      <c r="BE37" s="187">
        <v>0</v>
      </c>
      <c r="BF37" s="188">
        <v>0</v>
      </c>
      <c r="BG37" s="186">
        <v>0</v>
      </c>
      <c r="BH37" s="186">
        <v>0</v>
      </c>
      <c r="BI37" s="186">
        <v>0</v>
      </c>
      <c r="BJ37" s="186">
        <v>0</v>
      </c>
      <c r="BK37" s="186">
        <v>0</v>
      </c>
      <c r="BL37" s="186">
        <v>0</v>
      </c>
      <c r="BM37" s="186">
        <v>0</v>
      </c>
      <c r="BN37" s="186">
        <v>0</v>
      </c>
      <c r="BO37" s="186">
        <v>0</v>
      </c>
      <c r="BP37" s="186">
        <v>0</v>
      </c>
      <c r="BQ37" s="186">
        <v>0</v>
      </c>
      <c r="BR37" s="186">
        <v>0</v>
      </c>
      <c r="BS37" s="186">
        <v>0</v>
      </c>
      <c r="BT37" s="187">
        <v>0</v>
      </c>
      <c r="BU37" s="187">
        <v>0</v>
      </c>
      <c r="BV37" s="187">
        <v>0</v>
      </c>
      <c r="BW37" s="187">
        <v>0</v>
      </c>
      <c r="BX37" s="188">
        <v>0</v>
      </c>
      <c r="BY37" s="186">
        <v>0</v>
      </c>
      <c r="BZ37" s="186">
        <v>0</v>
      </c>
      <c r="CA37" s="186">
        <v>0</v>
      </c>
      <c r="CB37" s="186">
        <v>0</v>
      </c>
      <c r="CC37" s="186">
        <v>0</v>
      </c>
      <c r="CD37" s="186">
        <v>0</v>
      </c>
      <c r="CE37" s="186">
        <v>0</v>
      </c>
      <c r="CF37" s="186">
        <v>0</v>
      </c>
      <c r="CG37" s="186">
        <v>0</v>
      </c>
      <c r="CH37" s="186">
        <v>0</v>
      </c>
      <c r="CI37" s="186">
        <v>0</v>
      </c>
      <c r="CJ37" s="186">
        <v>0</v>
      </c>
      <c r="CK37" s="186">
        <v>0</v>
      </c>
      <c r="CL37" s="187">
        <v>0</v>
      </c>
      <c r="CM37" s="187">
        <v>0</v>
      </c>
      <c r="CN37" s="187">
        <v>0</v>
      </c>
      <c r="CO37" s="187">
        <v>0</v>
      </c>
    </row>
    <row r="38" spans="1:93" ht="16.5" customHeight="1">
      <c r="A38" s="88"/>
      <c r="AL38" s="162" t="s">
        <v>3</v>
      </c>
      <c r="AM38" s="162" t="s">
        <v>292</v>
      </c>
      <c r="AN38" s="171">
        <v>0</v>
      </c>
      <c r="AO38" s="171">
        <v>0</v>
      </c>
      <c r="AP38" s="171">
        <v>0</v>
      </c>
      <c r="AQ38" s="171">
        <v>0</v>
      </c>
      <c r="AR38" s="171">
        <v>0</v>
      </c>
      <c r="AS38" s="171">
        <v>0</v>
      </c>
      <c r="AT38" s="171">
        <v>0</v>
      </c>
      <c r="AU38" s="171">
        <v>0</v>
      </c>
      <c r="AV38" s="171">
        <v>0</v>
      </c>
      <c r="AW38" s="171">
        <v>0</v>
      </c>
      <c r="AX38" s="171">
        <v>0</v>
      </c>
      <c r="AY38" s="171">
        <v>0</v>
      </c>
      <c r="AZ38" s="171">
        <v>0</v>
      </c>
      <c r="BA38" s="171">
        <v>0</v>
      </c>
      <c r="BB38" s="172">
        <v>0</v>
      </c>
      <c r="BC38" s="172">
        <v>0</v>
      </c>
      <c r="BD38" s="172">
        <v>0</v>
      </c>
      <c r="BE38" s="172">
        <v>0</v>
      </c>
      <c r="BF38" s="180">
        <v>0</v>
      </c>
      <c r="BG38" s="171">
        <v>0</v>
      </c>
      <c r="BH38" s="171">
        <v>0</v>
      </c>
      <c r="BI38" s="171">
        <v>0</v>
      </c>
      <c r="BJ38" s="171">
        <v>0</v>
      </c>
      <c r="BK38" s="171">
        <v>0</v>
      </c>
      <c r="BL38" s="171">
        <v>0</v>
      </c>
      <c r="BM38" s="171">
        <v>0</v>
      </c>
      <c r="BN38" s="171">
        <v>0</v>
      </c>
      <c r="BO38" s="171">
        <v>0</v>
      </c>
      <c r="BP38" s="171">
        <v>0</v>
      </c>
      <c r="BQ38" s="171">
        <v>0</v>
      </c>
      <c r="BR38" s="171">
        <v>0</v>
      </c>
      <c r="BS38" s="171">
        <v>0</v>
      </c>
      <c r="BT38" s="172">
        <v>0</v>
      </c>
      <c r="BU38" s="172">
        <v>0</v>
      </c>
      <c r="BV38" s="172">
        <v>0</v>
      </c>
      <c r="BW38" s="172">
        <v>0</v>
      </c>
      <c r="BX38" s="180">
        <v>0</v>
      </c>
      <c r="BY38" s="171">
        <v>0</v>
      </c>
      <c r="BZ38" s="171">
        <v>0</v>
      </c>
      <c r="CA38" s="171">
        <v>0</v>
      </c>
      <c r="CB38" s="171">
        <v>0</v>
      </c>
      <c r="CC38" s="171">
        <v>0</v>
      </c>
      <c r="CD38" s="171">
        <v>0</v>
      </c>
      <c r="CE38" s="171">
        <v>0</v>
      </c>
      <c r="CF38" s="171">
        <v>0</v>
      </c>
      <c r="CG38" s="171">
        <v>0</v>
      </c>
      <c r="CH38" s="171">
        <v>0</v>
      </c>
      <c r="CI38" s="171">
        <v>0</v>
      </c>
      <c r="CJ38" s="171">
        <v>0</v>
      </c>
      <c r="CK38" s="171">
        <v>0</v>
      </c>
      <c r="CL38" s="172">
        <v>0</v>
      </c>
      <c r="CM38" s="172">
        <v>0</v>
      </c>
      <c r="CN38" s="172">
        <v>0</v>
      </c>
      <c r="CO38" s="172">
        <v>0</v>
      </c>
    </row>
    <row r="39" spans="38:93" ht="16.5" customHeight="1">
      <c r="AL39" s="162" t="s">
        <v>3</v>
      </c>
      <c r="AM39" s="162" t="s">
        <v>293</v>
      </c>
      <c r="AN39" s="171">
        <v>0</v>
      </c>
      <c r="AO39" s="171">
        <v>0</v>
      </c>
      <c r="AP39" s="171">
        <v>0</v>
      </c>
      <c r="AQ39" s="171">
        <v>0</v>
      </c>
      <c r="AR39" s="171">
        <v>0</v>
      </c>
      <c r="AS39" s="171">
        <v>0</v>
      </c>
      <c r="AT39" s="171">
        <v>0</v>
      </c>
      <c r="AU39" s="171">
        <v>0</v>
      </c>
      <c r="AV39" s="171">
        <v>0</v>
      </c>
      <c r="AW39" s="171">
        <v>0</v>
      </c>
      <c r="AX39" s="171">
        <v>0</v>
      </c>
      <c r="AY39" s="171">
        <v>0</v>
      </c>
      <c r="AZ39" s="171">
        <v>0</v>
      </c>
      <c r="BA39" s="171">
        <v>0</v>
      </c>
      <c r="BB39" s="172">
        <v>0</v>
      </c>
      <c r="BC39" s="172">
        <v>0</v>
      </c>
      <c r="BD39" s="172">
        <v>0</v>
      </c>
      <c r="BE39" s="172">
        <v>0</v>
      </c>
      <c r="BF39" s="180">
        <v>0</v>
      </c>
      <c r="BG39" s="171">
        <v>0</v>
      </c>
      <c r="BH39" s="171">
        <v>0</v>
      </c>
      <c r="BI39" s="171">
        <v>0</v>
      </c>
      <c r="BJ39" s="171">
        <v>0</v>
      </c>
      <c r="BK39" s="171">
        <v>0</v>
      </c>
      <c r="BL39" s="171">
        <v>0</v>
      </c>
      <c r="BM39" s="171">
        <v>0</v>
      </c>
      <c r="BN39" s="171">
        <v>0</v>
      </c>
      <c r="BO39" s="171">
        <v>0</v>
      </c>
      <c r="BP39" s="171">
        <v>0</v>
      </c>
      <c r="BQ39" s="171">
        <v>0</v>
      </c>
      <c r="BR39" s="171">
        <v>0</v>
      </c>
      <c r="BS39" s="171">
        <v>0</v>
      </c>
      <c r="BT39" s="172">
        <v>0</v>
      </c>
      <c r="BU39" s="172">
        <v>0</v>
      </c>
      <c r="BV39" s="172">
        <v>0</v>
      </c>
      <c r="BW39" s="172">
        <v>0</v>
      </c>
      <c r="BX39" s="180">
        <v>0</v>
      </c>
      <c r="BY39" s="171">
        <v>0</v>
      </c>
      <c r="BZ39" s="171">
        <v>0</v>
      </c>
      <c r="CA39" s="171">
        <v>0</v>
      </c>
      <c r="CB39" s="171">
        <v>0</v>
      </c>
      <c r="CC39" s="171">
        <v>0</v>
      </c>
      <c r="CD39" s="171">
        <v>0</v>
      </c>
      <c r="CE39" s="171">
        <v>0</v>
      </c>
      <c r="CF39" s="171">
        <v>0</v>
      </c>
      <c r="CG39" s="171">
        <v>0</v>
      </c>
      <c r="CH39" s="171">
        <v>0</v>
      </c>
      <c r="CI39" s="171">
        <v>0</v>
      </c>
      <c r="CJ39" s="171">
        <v>0</v>
      </c>
      <c r="CK39" s="171">
        <v>0</v>
      </c>
      <c r="CL39" s="172">
        <v>0</v>
      </c>
      <c r="CM39" s="172">
        <v>0</v>
      </c>
      <c r="CN39" s="172">
        <v>0</v>
      </c>
      <c r="CO39" s="172">
        <v>0</v>
      </c>
    </row>
    <row r="40" spans="38:93" ht="16.5" customHeight="1">
      <c r="AL40" s="162" t="s">
        <v>3</v>
      </c>
      <c r="AM40" s="162" t="s">
        <v>294</v>
      </c>
      <c r="AN40" s="171">
        <v>0</v>
      </c>
      <c r="AO40" s="171">
        <v>0</v>
      </c>
      <c r="AP40" s="171">
        <v>0</v>
      </c>
      <c r="AQ40" s="171">
        <v>0</v>
      </c>
      <c r="AR40" s="171">
        <v>0</v>
      </c>
      <c r="AS40" s="171">
        <v>0</v>
      </c>
      <c r="AT40" s="171">
        <v>0</v>
      </c>
      <c r="AU40" s="171">
        <v>0</v>
      </c>
      <c r="AV40" s="171">
        <v>0</v>
      </c>
      <c r="AW40" s="171">
        <v>0</v>
      </c>
      <c r="AX40" s="171">
        <v>0</v>
      </c>
      <c r="AY40" s="171">
        <v>0</v>
      </c>
      <c r="AZ40" s="171">
        <v>0</v>
      </c>
      <c r="BA40" s="171">
        <v>0</v>
      </c>
      <c r="BB40" s="172">
        <v>0</v>
      </c>
      <c r="BC40" s="172">
        <v>0</v>
      </c>
      <c r="BD40" s="172">
        <v>0</v>
      </c>
      <c r="BE40" s="172">
        <v>0</v>
      </c>
      <c r="BF40" s="180">
        <v>0</v>
      </c>
      <c r="BG40" s="171">
        <v>0</v>
      </c>
      <c r="BH40" s="171">
        <v>0</v>
      </c>
      <c r="BI40" s="171">
        <v>0</v>
      </c>
      <c r="BJ40" s="171">
        <v>0</v>
      </c>
      <c r="BK40" s="171">
        <v>0</v>
      </c>
      <c r="BL40" s="171">
        <v>0</v>
      </c>
      <c r="BM40" s="171">
        <v>0</v>
      </c>
      <c r="BN40" s="171">
        <v>0</v>
      </c>
      <c r="BO40" s="171">
        <v>0</v>
      </c>
      <c r="BP40" s="171">
        <v>0</v>
      </c>
      <c r="BQ40" s="171">
        <v>0</v>
      </c>
      <c r="BR40" s="171">
        <v>0</v>
      </c>
      <c r="BS40" s="171">
        <v>0</v>
      </c>
      <c r="BT40" s="172">
        <v>0</v>
      </c>
      <c r="BU40" s="172">
        <v>0</v>
      </c>
      <c r="BV40" s="172">
        <v>0</v>
      </c>
      <c r="BW40" s="172">
        <v>0</v>
      </c>
      <c r="BX40" s="180">
        <v>0</v>
      </c>
      <c r="BY40" s="171">
        <v>0</v>
      </c>
      <c r="BZ40" s="171">
        <v>0</v>
      </c>
      <c r="CA40" s="171">
        <v>0</v>
      </c>
      <c r="CB40" s="171">
        <v>0</v>
      </c>
      <c r="CC40" s="171">
        <v>0</v>
      </c>
      <c r="CD40" s="171">
        <v>0</v>
      </c>
      <c r="CE40" s="171">
        <v>0</v>
      </c>
      <c r="CF40" s="171">
        <v>0</v>
      </c>
      <c r="CG40" s="171">
        <v>0</v>
      </c>
      <c r="CH40" s="171">
        <v>0</v>
      </c>
      <c r="CI40" s="171">
        <v>0</v>
      </c>
      <c r="CJ40" s="171">
        <v>0</v>
      </c>
      <c r="CK40" s="171">
        <v>0</v>
      </c>
      <c r="CL40" s="172">
        <v>0</v>
      </c>
      <c r="CM40" s="172">
        <v>0</v>
      </c>
      <c r="CN40" s="172">
        <v>0</v>
      </c>
      <c r="CO40" s="172">
        <v>0</v>
      </c>
    </row>
    <row r="41" spans="1:93" ht="16.5" customHeight="1">
      <c r="A41" s="435" t="s">
        <v>314</v>
      </c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6"/>
      <c r="AD41" s="95"/>
      <c r="AE41" s="96"/>
      <c r="AF41" s="96"/>
      <c r="AG41" s="96"/>
      <c r="AH41" s="96"/>
      <c r="AL41" s="162" t="s">
        <v>3</v>
      </c>
      <c r="AM41" s="162" t="s">
        <v>295</v>
      </c>
      <c r="AN41" s="171">
        <v>0</v>
      </c>
      <c r="AO41" s="171">
        <v>0</v>
      </c>
      <c r="AP41" s="171">
        <v>0</v>
      </c>
      <c r="AQ41" s="171">
        <v>0</v>
      </c>
      <c r="AR41" s="171">
        <v>0</v>
      </c>
      <c r="AS41" s="171">
        <v>0</v>
      </c>
      <c r="AT41" s="171">
        <v>0</v>
      </c>
      <c r="AU41" s="171">
        <v>0</v>
      </c>
      <c r="AV41" s="171">
        <v>0</v>
      </c>
      <c r="AW41" s="171">
        <v>0</v>
      </c>
      <c r="AX41" s="171">
        <v>0</v>
      </c>
      <c r="AY41" s="171">
        <v>0</v>
      </c>
      <c r="AZ41" s="171">
        <v>0</v>
      </c>
      <c r="BA41" s="171">
        <v>0</v>
      </c>
      <c r="BB41" s="172">
        <v>0</v>
      </c>
      <c r="BC41" s="172">
        <v>0</v>
      </c>
      <c r="BD41" s="172">
        <v>0</v>
      </c>
      <c r="BE41" s="172">
        <v>0</v>
      </c>
      <c r="BF41" s="180">
        <v>0</v>
      </c>
      <c r="BG41" s="171">
        <v>0</v>
      </c>
      <c r="BH41" s="171">
        <v>0</v>
      </c>
      <c r="BI41" s="171">
        <v>0</v>
      </c>
      <c r="BJ41" s="171">
        <v>0</v>
      </c>
      <c r="BK41" s="171">
        <v>0</v>
      </c>
      <c r="BL41" s="171">
        <v>0</v>
      </c>
      <c r="BM41" s="171">
        <v>0</v>
      </c>
      <c r="BN41" s="171">
        <v>0</v>
      </c>
      <c r="BO41" s="171">
        <v>0</v>
      </c>
      <c r="BP41" s="171">
        <v>0</v>
      </c>
      <c r="BQ41" s="171">
        <v>0</v>
      </c>
      <c r="BR41" s="171">
        <v>0</v>
      </c>
      <c r="BS41" s="171">
        <v>0</v>
      </c>
      <c r="BT41" s="172">
        <v>0</v>
      </c>
      <c r="BU41" s="172">
        <v>0</v>
      </c>
      <c r="BV41" s="172">
        <v>0</v>
      </c>
      <c r="BW41" s="172">
        <v>0</v>
      </c>
      <c r="BX41" s="180">
        <v>0</v>
      </c>
      <c r="BY41" s="171">
        <v>0</v>
      </c>
      <c r="BZ41" s="171">
        <v>0</v>
      </c>
      <c r="CA41" s="171">
        <v>0</v>
      </c>
      <c r="CB41" s="171">
        <v>0</v>
      </c>
      <c r="CC41" s="171">
        <v>0</v>
      </c>
      <c r="CD41" s="171">
        <v>0</v>
      </c>
      <c r="CE41" s="171">
        <v>0</v>
      </c>
      <c r="CF41" s="171">
        <v>0</v>
      </c>
      <c r="CG41" s="171">
        <v>0</v>
      </c>
      <c r="CH41" s="171">
        <v>0</v>
      </c>
      <c r="CI41" s="171">
        <v>0</v>
      </c>
      <c r="CJ41" s="171">
        <v>0</v>
      </c>
      <c r="CK41" s="171">
        <v>0</v>
      </c>
      <c r="CL41" s="172">
        <v>0</v>
      </c>
      <c r="CM41" s="172">
        <v>0</v>
      </c>
      <c r="CN41" s="172">
        <v>0</v>
      </c>
      <c r="CO41" s="172">
        <v>0</v>
      </c>
    </row>
    <row r="42" spans="1:93" ht="16.5" customHeight="1">
      <c r="A42" s="97" t="s">
        <v>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 t="s">
        <v>177</v>
      </c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97"/>
      <c r="AD42" s="98"/>
      <c r="AE42" s="98" t="s">
        <v>2</v>
      </c>
      <c r="AF42" s="96"/>
      <c r="AL42" s="162" t="s">
        <v>3</v>
      </c>
      <c r="AM42" s="162" t="s">
        <v>296</v>
      </c>
      <c r="AN42" s="171">
        <v>0</v>
      </c>
      <c r="AO42" s="171">
        <v>0</v>
      </c>
      <c r="AP42" s="171">
        <v>0</v>
      </c>
      <c r="AQ42" s="171">
        <v>0</v>
      </c>
      <c r="AR42" s="171">
        <v>0</v>
      </c>
      <c r="AS42" s="171">
        <v>0</v>
      </c>
      <c r="AT42" s="171">
        <v>0</v>
      </c>
      <c r="AU42" s="171">
        <v>0</v>
      </c>
      <c r="AV42" s="171">
        <v>0</v>
      </c>
      <c r="AW42" s="171">
        <v>0</v>
      </c>
      <c r="AX42" s="171">
        <v>0</v>
      </c>
      <c r="AY42" s="171">
        <v>0</v>
      </c>
      <c r="AZ42" s="171">
        <v>0</v>
      </c>
      <c r="BA42" s="171">
        <v>0</v>
      </c>
      <c r="BB42" s="172">
        <v>0</v>
      </c>
      <c r="BC42" s="172">
        <v>0</v>
      </c>
      <c r="BD42" s="172">
        <v>0</v>
      </c>
      <c r="BE42" s="172">
        <v>0</v>
      </c>
      <c r="BF42" s="180">
        <v>0</v>
      </c>
      <c r="BG42" s="171">
        <v>0</v>
      </c>
      <c r="BH42" s="171">
        <v>0</v>
      </c>
      <c r="BI42" s="171">
        <v>0</v>
      </c>
      <c r="BJ42" s="171">
        <v>0</v>
      </c>
      <c r="BK42" s="171">
        <v>0</v>
      </c>
      <c r="BL42" s="171">
        <v>0</v>
      </c>
      <c r="BM42" s="171">
        <v>0</v>
      </c>
      <c r="BN42" s="171">
        <v>0</v>
      </c>
      <c r="BO42" s="171">
        <v>0</v>
      </c>
      <c r="BP42" s="171">
        <v>0</v>
      </c>
      <c r="BQ42" s="171">
        <v>0</v>
      </c>
      <c r="BR42" s="171">
        <v>0</v>
      </c>
      <c r="BS42" s="171">
        <v>0</v>
      </c>
      <c r="BT42" s="172">
        <v>0</v>
      </c>
      <c r="BU42" s="172">
        <v>0</v>
      </c>
      <c r="BV42" s="172">
        <v>0</v>
      </c>
      <c r="BW42" s="172">
        <v>0</v>
      </c>
      <c r="BX42" s="180">
        <v>0</v>
      </c>
      <c r="BY42" s="171">
        <v>0</v>
      </c>
      <c r="BZ42" s="171">
        <v>0</v>
      </c>
      <c r="CA42" s="171">
        <v>0</v>
      </c>
      <c r="CB42" s="171">
        <v>0</v>
      </c>
      <c r="CC42" s="171">
        <v>0</v>
      </c>
      <c r="CD42" s="171">
        <v>0</v>
      </c>
      <c r="CE42" s="171">
        <v>0</v>
      </c>
      <c r="CF42" s="171">
        <v>0</v>
      </c>
      <c r="CG42" s="171">
        <v>0</v>
      </c>
      <c r="CH42" s="171">
        <v>0</v>
      </c>
      <c r="CI42" s="171">
        <v>0</v>
      </c>
      <c r="CJ42" s="171">
        <v>0</v>
      </c>
      <c r="CK42" s="171">
        <v>0</v>
      </c>
      <c r="CL42" s="172">
        <v>0</v>
      </c>
      <c r="CM42" s="172">
        <v>0</v>
      </c>
      <c r="CN42" s="172">
        <v>0</v>
      </c>
      <c r="CO42" s="172">
        <v>0</v>
      </c>
    </row>
    <row r="43" spans="1:93" ht="16.5" customHeight="1">
      <c r="A43" s="418" t="s">
        <v>16</v>
      </c>
      <c r="B43" s="436" t="s">
        <v>171</v>
      </c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60" t="s">
        <v>172</v>
      </c>
      <c r="R43" s="461"/>
      <c r="S43" s="461"/>
      <c r="T43" s="461"/>
      <c r="U43" s="461"/>
      <c r="V43" s="461"/>
      <c r="W43" s="462"/>
      <c r="X43" s="417" t="s">
        <v>14</v>
      </c>
      <c r="Y43" s="417"/>
      <c r="Z43" s="417"/>
      <c r="AA43" s="417"/>
      <c r="AB43" s="417"/>
      <c r="AC43" s="417"/>
      <c r="AD43" s="417"/>
      <c r="AE43" s="417"/>
      <c r="AF43" s="99"/>
      <c r="AG43" s="99"/>
      <c r="AH43" s="99"/>
      <c r="AL43" s="162" t="s">
        <v>3</v>
      </c>
      <c r="AM43" s="469" t="s">
        <v>262</v>
      </c>
      <c r="AN43" s="470"/>
      <c r="AO43" s="470"/>
      <c r="AP43" s="471"/>
      <c r="AQ43" s="471"/>
      <c r="AR43" s="472"/>
      <c r="AS43" s="469" t="s">
        <v>300</v>
      </c>
      <c r="AT43" s="470"/>
      <c r="AU43" s="473"/>
      <c r="AV43" s="474" t="s">
        <v>263</v>
      </c>
      <c r="AW43" s="475"/>
      <c r="AX43" s="475"/>
      <c r="AY43" s="476"/>
      <c r="AZ43" s="476"/>
      <c r="BA43" s="477"/>
      <c r="BB43" s="478" t="s">
        <v>264</v>
      </c>
      <c r="BC43" s="479"/>
      <c r="BD43" s="479"/>
      <c r="BE43" s="480"/>
      <c r="BF43" s="480"/>
      <c r="BG43" s="481"/>
      <c r="BH43" s="171">
        <v>0</v>
      </c>
      <c r="BI43" s="171">
        <v>0</v>
      </c>
      <c r="BJ43" s="171">
        <v>0</v>
      </c>
      <c r="BK43" s="171">
        <v>0</v>
      </c>
      <c r="BL43" s="171">
        <v>0</v>
      </c>
      <c r="BM43" s="171">
        <v>0</v>
      </c>
      <c r="BN43" s="171">
        <v>0</v>
      </c>
      <c r="BO43" s="171">
        <v>0</v>
      </c>
      <c r="BP43" s="171">
        <v>0</v>
      </c>
      <c r="BQ43" s="171">
        <v>0</v>
      </c>
      <c r="BR43" s="171">
        <v>0</v>
      </c>
      <c r="BS43" s="171">
        <v>0</v>
      </c>
      <c r="BT43" s="172">
        <v>0</v>
      </c>
      <c r="BU43" s="172">
        <v>0</v>
      </c>
      <c r="BV43" s="172">
        <v>0</v>
      </c>
      <c r="BW43" s="172">
        <v>0</v>
      </c>
      <c r="BX43" s="180">
        <v>0</v>
      </c>
      <c r="BY43" s="171">
        <v>0</v>
      </c>
      <c r="BZ43" s="171">
        <v>0</v>
      </c>
      <c r="CA43" s="171">
        <v>0</v>
      </c>
      <c r="CB43" s="171">
        <v>0</v>
      </c>
      <c r="CC43" s="171">
        <v>0</v>
      </c>
      <c r="CD43" s="171">
        <v>0</v>
      </c>
      <c r="CE43" s="171">
        <v>0</v>
      </c>
      <c r="CF43" s="171">
        <v>0</v>
      </c>
      <c r="CG43" s="171">
        <v>0</v>
      </c>
      <c r="CH43" s="171">
        <v>0</v>
      </c>
      <c r="CI43" s="171">
        <v>0</v>
      </c>
      <c r="CJ43" s="171">
        <v>0</v>
      </c>
      <c r="CK43" s="171">
        <v>0</v>
      </c>
      <c r="CL43" s="172">
        <v>0</v>
      </c>
      <c r="CM43" s="172">
        <v>0</v>
      </c>
      <c r="CN43" s="172">
        <v>0</v>
      </c>
      <c r="CO43" s="172">
        <v>0</v>
      </c>
    </row>
    <row r="44" spans="1:93" ht="16.5" customHeight="1">
      <c r="A44" s="450"/>
      <c r="B44" s="416" t="s">
        <v>0</v>
      </c>
      <c r="C44" s="417"/>
      <c r="D44" s="418"/>
      <c r="E44" s="416" t="s">
        <v>182</v>
      </c>
      <c r="F44" s="418"/>
      <c r="G44" s="438" t="s">
        <v>183</v>
      </c>
      <c r="H44" s="438"/>
      <c r="I44" s="399" t="s">
        <v>15</v>
      </c>
      <c r="J44" s="400"/>
      <c r="K44" s="399" t="s">
        <v>15</v>
      </c>
      <c r="L44" s="400"/>
      <c r="M44" s="416" t="s">
        <v>184</v>
      </c>
      <c r="N44" s="418"/>
      <c r="O44" s="401" t="s">
        <v>277</v>
      </c>
      <c r="P44" s="402"/>
      <c r="Q44" s="416" t="s">
        <v>80</v>
      </c>
      <c r="R44" s="417"/>
      <c r="S44" s="418"/>
      <c r="T44" s="412" t="s">
        <v>156</v>
      </c>
      <c r="U44" s="413"/>
      <c r="V44" s="431" t="s">
        <v>83</v>
      </c>
      <c r="W44" s="432"/>
      <c r="X44" s="422" t="s">
        <v>97</v>
      </c>
      <c r="Y44" s="423"/>
      <c r="Z44" s="423"/>
      <c r="AA44" s="424"/>
      <c r="AB44" s="428" t="s">
        <v>173</v>
      </c>
      <c r="AC44" s="429"/>
      <c r="AD44" s="429"/>
      <c r="AE44" s="430"/>
      <c r="AF44" s="88"/>
      <c r="AG44" s="88"/>
      <c r="AH44" s="88"/>
      <c r="AL44" s="162" t="s">
        <v>3</v>
      </c>
      <c r="AM44" s="482" t="s">
        <v>262</v>
      </c>
      <c r="AN44" s="482" t="s">
        <v>301</v>
      </c>
      <c r="AO44" s="482" t="s">
        <v>302</v>
      </c>
      <c r="AP44" s="482" t="s">
        <v>303</v>
      </c>
      <c r="AQ44" s="482" t="s">
        <v>304</v>
      </c>
      <c r="AR44" s="482" t="s">
        <v>305</v>
      </c>
      <c r="AS44" s="482" t="s">
        <v>262</v>
      </c>
      <c r="AT44" s="482" t="s">
        <v>263</v>
      </c>
      <c r="AU44" s="482" t="s">
        <v>264</v>
      </c>
      <c r="AV44" s="482" t="s">
        <v>262</v>
      </c>
      <c r="AW44" s="482" t="s">
        <v>301</v>
      </c>
      <c r="AX44" s="482" t="s">
        <v>302</v>
      </c>
      <c r="AY44" s="482" t="s">
        <v>303</v>
      </c>
      <c r="AZ44" s="482" t="s">
        <v>304</v>
      </c>
      <c r="BA44" s="482" t="s">
        <v>305</v>
      </c>
      <c r="BB44" s="482" t="s">
        <v>262</v>
      </c>
      <c r="BC44" s="484" t="s">
        <v>301</v>
      </c>
      <c r="BD44" s="484" t="s">
        <v>302</v>
      </c>
      <c r="BE44" s="484" t="s">
        <v>303</v>
      </c>
      <c r="BF44" s="484" t="s">
        <v>304</v>
      </c>
      <c r="BG44" s="484" t="s">
        <v>305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1">
        <v>0</v>
      </c>
      <c r="BO44" s="171">
        <v>0</v>
      </c>
      <c r="BP44" s="171">
        <v>0</v>
      </c>
      <c r="BQ44" s="171">
        <v>0</v>
      </c>
      <c r="BR44" s="171">
        <v>0</v>
      </c>
      <c r="BS44" s="171">
        <v>0</v>
      </c>
      <c r="BT44" s="172">
        <v>0</v>
      </c>
      <c r="BU44" s="172">
        <v>0</v>
      </c>
      <c r="BV44" s="172">
        <v>0</v>
      </c>
      <c r="BW44" s="172">
        <v>0</v>
      </c>
      <c r="BX44" s="180">
        <v>0</v>
      </c>
      <c r="BY44" s="171">
        <v>0</v>
      </c>
      <c r="BZ44" s="171">
        <v>0</v>
      </c>
      <c r="CA44" s="171">
        <v>0</v>
      </c>
      <c r="CB44" s="171">
        <v>0</v>
      </c>
      <c r="CC44" s="171">
        <v>0</v>
      </c>
      <c r="CD44" s="171">
        <v>0</v>
      </c>
      <c r="CE44" s="171">
        <v>0</v>
      </c>
      <c r="CF44" s="171">
        <v>0</v>
      </c>
      <c r="CG44" s="171">
        <v>0</v>
      </c>
      <c r="CH44" s="171">
        <v>0</v>
      </c>
      <c r="CI44" s="171">
        <v>0</v>
      </c>
      <c r="CJ44" s="171">
        <v>0</v>
      </c>
      <c r="CK44" s="171">
        <v>0</v>
      </c>
      <c r="CL44" s="172">
        <v>0</v>
      </c>
      <c r="CM44" s="172">
        <v>0</v>
      </c>
      <c r="CN44" s="172">
        <v>0</v>
      </c>
      <c r="CO44" s="172">
        <v>0</v>
      </c>
    </row>
    <row r="45" spans="1:59" ht="16.5" customHeight="1">
      <c r="A45" s="450"/>
      <c r="B45" s="419"/>
      <c r="C45" s="420"/>
      <c r="D45" s="421"/>
      <c r="E45" s="419" t="s">
        <v>185</v>
      </c>
      <c r="F45" s="421"/>
      <c r="G45" s="438" t="s">
        <v>186</v>
      </c>
      <c r="H45" s="438"/>
      <c r="I45" s="419" t="s">
        <v>187</v>
      </c>
      <c r="J45" s="421"/>
      <c r="K45" s="438" t="s">
        <v>188</v>
      </c>
      <c r="L45" s="438"/>
      <c r="M45" s="419" t="s">
        <v>189</v>
      </c>
      <c r="N45" s="421"/>
      <c r="O45" s="403" t="s">
        <v>278</v>
      </c>
      <c r="P45" s="404"/>
      <c r="Q45" s="419"/>
      <c r="R45" s="420"/>
      <c r="S45" s="421"/>
      <c r="T45" s="414"/>
      <c r="U45" s="415"/>
      <c r="V45" s="414"/>
      <c r="W45" s="433"/>
      <c r="X45" s="425" t="s">
        <v>306</v>
      </c>
      <c r="Y45" s="427"/>
      <c r="Z45" s="425" t="s">
        <v>307</v>
      </c>
      <c r="AA45" s="426"/>
      <c r="AB45" s="425" t="s">
        <v>306</v>
      </c>
      <c r="AC45" s="427"/>
      <c r="AD45" s="425" t="s">
        <v>307</v>
      </c>
      <c r="AE45" s="426"/>
      <c r="AM45" s="483"/>
      <c r="AN45" s="483"/>
      <c r="AO45" s="483"/>
      <c r="AP45" s="483"/>
      <c r="AQ45" s="483"/>
      <c r="AR45" s="483"/>
      <c r="AS45" s="483"/>
      <c r="AT45" s="483"/>
      <c r="AU45" s="483"/>
      <c r="AV45" s="483"/>
      <c r="AW45" s="483"/>
      <c r="AX45" s="483"/>
      <c r="AY45" s="483"/>
      <c r="AZ45" s="483"/>
      <c r="BA45" s="483"/>
      <c r="BB45" s="483"/>
      <c r="BC45" s="485"/>
      <c r="BD45" s="485"/>
      <c r="BE45" s="485"/>
      <c r="BF45" s="485"/>
      <c r="BG45" s="485"/>
    </row>
    <row r="46" spans="1:36" ht="16.5" customHeight="1">
      <c r="A46" s="421"/>
      <c r="B46" s="100" t="s">
        <v>0</v>
      </c>
      <c r="C46" s="104" t="s">
        <v>8</v>
      </c>
      <c r="D46" s="101" t="s">
        <v>1</v>
      </c>
      <c r="E46" s="104" t="s">
        <v>8</v>
      </c>
      <c r="F46" s="101" t="s">
        <v>1</v>
      </c>
      <c r="G46" s="103" t="s">
        <v>8</v>
      </c>
      <c r="H46" s="104" t="s">
        <v>1</v>
      </c>
      <c r="I46" s="101" t="s">
        <v>8</v>
      </c>
      <c r="J46" s="104" t="s">
        <v>1</v>
      </c>
      <c r="K46" s="103" t="s">
        <v>8</v>
      </c>
      <c r="L46" s="104" t="s">
        <v>1</v>
      </c>
      <c r="M46" s="101" t="s">
        <v>8</v>
      </c>
      <c r="N46" s="104" t="s">
        <v>1</v>
      </c>
      <c r="O46" s="103" t="s">
        <v>8</v>
      </c>
      <c r="P46" s="104" t="s">
        <v>1</v>
      </c>
      <c r="Q46" s="100" t="s">
        <v>0</v>
      </c>
      <c r="R46" s="104" t="s">
        <v>8</v>
      </c>
      <c r="S46" s="101" t="s">
        <v>1</v>
      </c>
      <c r="T46" s="104" t="s">
        <v>8</v>
      </c>
      <c r="U46" s="101" t="s">
        <v>1</v>
      </c>
      <c r="V46" s="104" t="s">
        <v>8</v>
      </c>
      <c r="W46" s="102" t="s">
        <v>1</v>
      </c>
      <c r="X46" s="101" t="s">
        <v>8</v>
      </c>
      <c r="Y46" s="104" t="s">
        <v>1</v>
      </c>
      <c r="Z46" s="100" t="s">
        <v>8</v>
      </c>
      <c r="AA46" s="104" t="s">
        <v>1</v>
      </c>
      <c r="AB46" s="100" t="s">
        <v>8</v>
      </c>
      <c r="AC46" s="103" t="s">
        <v>1</v>
      </c>
      <c r="AD46" s="104" t="s">
        <v>8</v>
      </c>
      <c r="AE46" s="101" t="s">
        <v>1</v>
      </c>
      <c r="AG46" s="454"/>
      <c r="AH46" s="454"/>
      <c r="AI46" s="454"/>
      <c r="AJ46" s="454"/>
    </row>
    <row r="47" spans="1:44" ht="16.5" customHeight="1">
      <c r="A47" s="93"/>
      <c r="B47" s="145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193"/>
      <c r="Y47" s="193"/>
      <c r="Z47" s="193"/>
      <c r="AA47" s="193"/>
      <c r="AB47" s="93"/>
      <c r="AC47" s="93"/>
      <c r="AD47" s="93"/>
      <c r="AE47" s="93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</row>
    <row r="48" spans="1:59" ht="16.5" customHeight="1">
      <c r="A48" s="63" t="s">
        <v>310</v>
      </c>
      <c r="B48" s="146">
        <v>9671</v>
      </c>
      <c r="C48" s="127">
        <v>4714</v>
      </c>
      <c r="D48" s="127">
        <v>4957</v>
      </c>
      <c r="E48" s="127">
        <v>4606</v>
      </c>
      <c r="F48" s="127">
        <v>4206</v>
      </c>
      <c r="G48" s="127">
        <v>92</v>
      </c>
      <c r="H48" s="127">
        <v>710</v>
      </c>
      <c r="I48" s="127">
        <v>0</v>
      </c>
      <c r="J48" s="127">
        <v>3</v>
      </c>
      <c r="K48" s="127">
        <v>1</v>
      </c>
      <c r="L48" s="127">
        <v>1</v>
      </c>
      <c r="M48" s="127">
        <v>15</v>
      </c>
      <c r="N48" s="127">
        <v>37</v>
      </c>
      <c r="O48" s="127">
        <v>0</v>
      </c>
      <c r="P48" s="127">
        <v>0</v>
      </c>
      <c r="Q48" s="127">
        <v>1081</v>
      </c>
      <c r="R48" s="127">
        <v>617</v>
      </c>
      <c r="S48" s="127">
        <v>464</v>
      </c>
      <c r="T48" s="127">
        <v>393</v>
      </c>
      <c r="U48" s="127">
        <v>284</v>
      </c>
      <c r="V48" s="127">
        <v>224</v>
      </c>
      <c r="W48" s="127">
        <v>180</v>
      </c>
      <c r="X48" s="127">
        <v>5277</v>
      </c>
      <c r="Y48" s="127">
        <v>4567</v>
      </c>
      <c r="Z48" s="127">
        <v>97</v>
      </c>
      <c r="AA48" s="127">
        <v>726</v>
      </c>
      <c r="AB48" s="93">
        <v>806</v>
      </c>
      <c r="AC48" s="93">
        <v>469</v>
      </c>
      <c r="AD48" s="93">
        <v>1</v>
      </c>
      <c r="AE48" s="93">
        <v>27</v>
      </c>
      <c r="AG48" s="454"/>
      <c r="AH48" s="454"/>
      <c r="AI48" s="454"/>
      <c r="AJ48" s="454"/>
      <c r="AK48" s="170"/>
      <c r="AL48" s="170"/>
      <c r="AM48" s="391" t="s">
        <v>262</v>
      </c>
      <c r="AN48" s="392"/>
      <c r="AO48" s="392"/>
      <c r="AP48" s="455"/>
      <c r="AQ48" s="455"/>
      <c r="AR48" s="456"/>
      <c r="AS48" s="391" t="s">
        <v>300</v>
      </c>
      <c r="AT48" s="392"/>
      <c r="AU48" s="398"/>
      <c r="AV48" s="391" t="s">
        <v>263</v>
      </c>
      <c r="AW48" s="392"/>
      <c r="AX48" s="392"/>
      <c r="AY48" s="455"/>
      <c r="AZ48" s="455"/>
      <c r="BA48" s="456"/>
      <c r="BB48" s="391" t="s">
        <v>264</v>
      </c>
      <c r="BC48" s="392"/>
      <c r="BD48" s="392"/>
      <c r="BE48" s="455"/>
      <c r="BF48" s="455"/>
      <c r="BG48" s="456"/>
    </row>
    <row r="49" spans="1:59" s="126" customFormat="1" ht="16.5" customHeight="1">
      <c r="A49" s="60" t="s">
        <v>261</v>
      </c>
      <c r="B49" s="226">
        <f>B51+B64</f>
        <v>9693</v>
      </c>
      <c r="C49" s="227">
        <f aca="true" t="shared" si="13" ref="C49:AE49">C51+C64</f>
        <v>4748</v>
      </c>
      <c r="D49" s="227">
        <f t="shared" si="13"/>
        <v>4945</v>
      </c>
      <c r="E49" s="227">
        <f t="shared" si="13"/>
        <v>4654</v>
      </c>
      <c r="F49" s="227">
        <f t="shared" si="13"/>
        <v>4230</v>
      </c>
      <c r="G49" s="227">
        <f t="shared" si="13"/>
        <v>78</v>
      </c>
      <c r="H49" s="227">
        <f t="shared" si="13"/>
        <v>675</v>
      </c>
      <c r="I49" s="227">
        <f t="shared" si="13"/>
        <v>1</v>
      </c>
      <c r="J49" s="227">
        <f t="shared" si="13"/>
        <v>5</v>
      </c>
      <c r="K49" s="227">
        <f t="shared" si="13"/>
        <v>0</v>
      </c>
      <c r="L49" s="227">
        <f t="shared" si="13"/>
        <v>0</v>
      </c>
      <c r="M49" s="227">
        <f t="shared" si="13"/>
        <v>15</v>
      </c>
      <c r="N49" s="227">
        <f t="shared" si="13"/>
        <v>35</v>
      </c>
      <c r="O49" s="227">
        <f t="shared" si="13"/>
        <v>0</v>
      </c>
      <c r="P49" s="227">
        <f t="shared" si="13"/>
        <v>0</v>
      </c>
      <c r="Q49" s="227">
        <f t="shared" si="13"/>
        <v>1041</v>
      </c>
      <c r="R49" s="227">
        <f t="shared" si="13"/>
        <v>613</v>
      </c>
      <c r="S49" s="227">
        <f t="shared" si="13"/>
        <v>428</v>
      </c>
      <c r="T49" s="227">
        <f t="shared" si="13"/>
        <v>339</v>
      </c>
      <c r="U49" s="227">
        <f t="shared" si="13"/>
        <v>195</v>
      </c>
      <c r="V49" s="227">
        <f t="shared" si="13"/>
        <v>274</v>
      </c>
      <c r="W49" s="227">
        <f t="shared" si="13"/>
        <v>233</v>
      </c>
      <c r="X49" s="227">
        <f t="shared" si="13"/>
        <v>5258</v>
      </c>
      <c r="Y49" s="227">
        <f t="shared" si="13"/>
        <v>4651</v>
      </c>
      <c r="Z49" s="227">
        <f t="shared" si="13"/>
        <v>79</v>
      </c>
      <c r="AA49" s="227">
        <f t="shared" si="13"/>
        <v>681</v>
      </c>
      <c r="AB49" s="227">
        <f t="shared" si="13"/>
        <v>755</v>
      </c>
      <c r="AC49" s="227">
        <f t="shared" si="13"/>
        <v>401</v>
      </c>
      <c r="AD49" s="227">
        <f t="shared" si="13"/>
        <v>6</v>
      </c>
      <c r="AE49" s="227">
        <f t="shared" si="13"/>
        <v>42</v>
      </c>
      <c r="AG49" s="147"/>
      <c r="AH49" s="147"/>
      <c r="AI49" s="147"/>
      <c r="AJ49" s="147"/>
      <c r="AK49" s="170"/>
      <c r="AL49" s="170"/>
      <c r="AM49" s="387" t="s">
        <v>262</v>
      </c>
      <c r="AN49" s="387" t="s">
        <v>301</v>
      </c>
      <c r="AO49" s="387" t="s">
        <v>302</v>
      </c>
      <c r="AP49" s="387" t="s">
        <v>303</v>
      </c>
      <c r="AQ49" s="387" t="s">
        <v>304</v>
      </c>
      <c r="AR49" s="387" t="s">
        <v>305</v>
      </c>
      <c r="AS49" s="387" t="s">
        <v>262</v>
      </c>
      <c r="AT49" s="387" t="s">
        <v>263</v>
      </c>
      <c r="AU49" s="387" t="s">
        <v>264</v>
      </c>
      <c r="AV49" s="387" t="s">
        <v>262</v>
      </c>
      <c r="AW49" s="387" t="s">
        <v>301</v>
      </c>
      <c r="AX49" s="387" t="s">
        <v>302</v>
      </c>
      <c r="AY49" s="387" t="s">
        <v>303</v>
      </c>
      <c r="AZ49" s="387" t="s">
        <v>304</v>
      </c>
      <c r="BA49" s="387" t="s">
        <v>305</v>
      </c>
      <c r="BB49" s="387" t="s">
        <v>262</v>
      </c>
      <c r="BC49" s="387" t="s">
        <v>301</v>
      </c>
      <c r="BD49" s="387" t="s">
        <v>302</v>
      </c>
      <c r="BE49" s="387" t="s">
        <v>303</v>
      </c>
      <c r="BF49" s="387" t="s">
        <v>304</v>
      </c>
      <c r="BG49" s="387" t="s">
        <v>305</v>
      </c>
    </row>
    <row r="50" spans="1:59" ht="16.5" customHeight="1">
      <c r="A50" s="93"/>
      <c r="B50" s="143" t="s">
        <v>258</v>
      </c>
      <c r="C50" s="93" t="s">
        <v>258</v>
      </c>
      <c r="D50" s="93" t="s">
        <v>258</v>
      </c>
      <c r="E50" s="93" t="s">
        <v>258</v>
      </c>
      <c r="F50" s="93" t="s">
        <v>258</v>
      </c>
      <c r="G50" s="93" t="s">
        <v>258</v>
      </c>
      <c r="H50" s="93" t="s">
        <v>258</v>
      </c>
      <c r="I50" s="93" t="s">
        <v>258</v>
      </c>
      <c r="J50" s="93" t="s">
        <v>258</v>
      </c>
      <c r="K50" s="93" t="s">
        <v>258</v>
      </c>
      <c r="L50" s="93" t="s">
        <v>258</v>
      </c>
      <c r="M50" s="93" t="s">
        <v>258</v>
      </c>
      <c r="N50" s="93" t="s">
        <v>258</v>
      </c>
      <c r="O50" s="93" t="s">
        <v>258</v>
      </c>
      <c r="P50" s="93" t="s">
        <v>258</v>
      </c>
      <c r="Q50" s="93" t="s">
        <v>258</v>
      </c>
      <c r="R50" s="93" t="s">
        <v>258</v>
      </c>
      <c r="S50" s="93" t="s">
        <v>258</v>
      </c>
      <c r="T50" s="93" t="s">
        <v>258</v>
      </c>
      <c r="U50" s="93" t="s">
        <v>258</v>
      </c>
      <c r="V50" s="93" t="s">
        <v>258</v>
      </c>
      <c r="W50" s="93" t="s">
        <v>258</v>
      </c>
      <c r="X50" s="93" t="s">
        <v>258</v>
      </c>
      <c r="Y50" s="93" t="s">
        <v>258</v>
      </c>
      <c r="Z50" s="93" t="s">
        <v>258</v>
      </c>
      <c r="AA50" s="93" t="s">
        <v>258</v>
      </c>
      <c r="AB50" s="93" t="s">
        <v>258</v>
      </c>
      <c r="AC50" s="93" t="s">
        <v>258</v>
      </c>
      <c r="AD50" s="93" t="s">
        <v>258</v>
      </c>
      <c r="AE50" s="93" t="s">
        <v>258</v>
      </c>
      <c r="AK50" s="170"/>
      <c r="AL50" s="170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89"/>
      <c r="BE50" s="389"/>
      <c r="BF50" s="389"/>
      <c r="BG50" s="389"/>
    </row>
    <row r="51" spans="1:59" ht="16.5" customHeight="1">
      <c r="A51" s="228" t="s">
        <v>17</v>
      </c>
      <c r="B51" s="146">
        <f>SUM(B52:B62)</f>
        <v>9673</v>
      </c>
      <c r="C51" s="127">
        <f>SUM(C52:C62)</f>
        <v>4737</v>
      </c>
      <c r="D51" s="127">
        <f>SUM(D52:D62)</f>
        <v>4936</v>
      </c>
      <c r="E51" s="127">
        <f aca="true" t="shared" si="14" ref="E51:AE51">SUM(E52:E62)</f>
        <v>4644</v>
      </c>
      <c r="F51" s="127">
        <f t="shared" si="14"/>
        <v>4223</v>
      </c>
      <c r="G51" s="127">
        <f t="shared" si="14"/>
        <v>77</v>
      </c>
      <c r="H51" s="127">
        <f>SUM(H52:H62)</f>
        <v>673</v>
      </c>
      <c r="I51" s="127">
        <f t="shared" si="14"/>
        <v>1</v>
      </c>
      <c r="J51" s="127">
        <f t="shared" si="14"/>
        <v>5</v>
      </c>
      <c r="K51" s="127">
        <f t="shared" si="14"/>
        <v>0</v>
      </c>
      <c r="L51" s="127">
        <f t="shared" si="14"/>
        <v>0</v>
      </c>
      <c r="M51" s="127">
        <f t="shared" si="14"/>
        <v>15</v>
      </c>
      <c r="N51" s="127">
        <f t="shared" si="14"/>
        <v>35</v>
      </c>
      <c r="O51" s="127">
        <f t="shared" si="14"/>
        <v>0</v>
      </c>
      <c r="P51" s="127">
        <f t="shared" si="14"/>
        <v>0</v>
      </c>
      <c r="Q51" s="127">
        <f>SUM(Q52:Q62)</f>
        <v>1033</v>
      </c>
      <c r="R51" s="127">
        <f t="shared" si="14"/>
        <v>611</v>
      </c>
      <c r="S51" s="127">
        <f t="shared" si="14"/>
        <v>422</v>
      </c>
      <c r="T51" s="127">
        <f t="shared" si="14"/>
        <v>339</v>
      </c>
      <c r="U51" s="127">
        <f>SUM(U52:U62)</f>
        <v>192</v>
      </c>
      <c r="V51" s="127">
        <f t="shared" si="14"/>
        <v>272</v>
      </c>
      <c r="W51" s="127">
        <f t="shared" si="14"/>
        <v>230</v>
      </c>
      <c r="X51" s="127">
        <f t="shared" si="14"/>
        <v>5248</v>
      </c>
      <c r="Y51" s="127">
        <f t="shared" si="14"/>
        <v>4644</v>
      </c>
      <c r="Z51" s="127">
        <f t="shared" si="14"/>
        <v>78</v>
      </c>
      <c r="AA51" s="127">
        <f t="shared" si="14"/>
        <v>679</v>
      </c>
      <c r="AB51" s="127">
        <f t="shared" si="14"/>
        <v>754</v>
      </c>
      <c r="AC51" s="127">
        <f t="shared" si="14"/>
        <v>401</v>
      </c>
      <c r="AD51" s="127">
        <f t="shared" si="14"/>
        <v>6</v>
      </c>
      <c r="AE51" s="127">
        <f t="shared" si="14"/>
        <v>42</v>
      </c>
      <c r="AK51" s="162" t="s">
        <v>0</v>
      </c>
      <c r="AL51" s="162" t="s">
        <v>0</v>
      </c>
      <c r="AM51" s="173">
        <v>9687</v>
      </c>
      <c r="AN51" s="173">
        <v>8884</v>
      </c>
      <c r="AO51" s="173">
        <v>753</v>
      </c>
      <c r="AP51" s="173">
        <v>0</v>
      </c>
      <c r="AQ51" s="173">
        <v>50</v>
      </c>
      <c r="AR51" s="173">
        <v>0</v>
      </c>
      <c r="AS51" s="173">
        <v>6</v>
      </c>
      <c r="AT51" s="173">
        <v>1</v>
      </c>
      <c r="AU51" s="173">
        <v>5</v>
      </c>
      <c r="AV51" s="173">
        <v>4747</v>
      </c>
      <c r="AW51" s="173">
        <v>4654</v>
      </c>
      <c r="AX51" s="173">
        <v>78</v>
      </c>
      <c r="AY51" s="173">
        <v>0</v>
      </c>
      <c r="AZ51" s="173">
        <v>15</v>
      </c>
      <c r="BA51" s="173">
        <v>0</v>
      </c>
      <c r="BB51" s="173">
        <v>4940</v>
      </c>
      <c r="BC51" s="173">
        <v>4230</v>
      </c>
      <c r="BD51" s="173">
        <v>675</v>
      </c>
      <c r="BE51" s="173">
        <v>0</v>
      </c>
      <c r="BF51" s="173">
        <v>35</v>
      </c>
      <c r="BG51" s="173">
        <v>0</v>
      </c>
    </row>
    <row r="52" spans="1:59" ht="16.5" customHeight="1">
      <c r="A52" s="99" t="s">
        <v>18</v>
      </c>
      <c r="B52" s="146">
        <f>SUM(C52:D52)</f>
        <v>8432</v>
      </c>
      <c r="C52" s="127">
        <f>E52+G52+I52+K52+M52+O52</f>
        <v>4030</v>
      </c>
      <c r="D52" s="127">
        <f aca="true" t="shared" si="15" ref="D52:D62">F52+H52+J52+L52+N52+P52</f>
        <v>4402</v>
      </c>
      <c r="E52" s="105">
        <v>3971</v>
      </c>
      <c r="F52" s="105">
        <v>3856</v>
      </c>
      <c r="G52" s="105">
        <v>58</v>
      </c>
      <c r="H52" s="105">
        <v>542</v>
      </c>
      <c r="I52" s="105">
        <v>1</v>
      </c>
      <c r="J52" s="105">
        <v>4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f>SUM(R52:S52)</f>
        <v>887</v>
      </c>
      <c r="R52" s="105">
        <f>T52+V52</f>
        <v>521</v>
      </c>
      <c r="S52" s="105">
        <f>U52+W52</f>
        <v>366</v>
      </c>
      <c r="T52" s="105">
        <v>281</v>
      </c>
      <c r="U52" s="105">
        <v>178</v>
      </c>
      <c r="V52" s="105">
        <v>240</v>
      </c>
      <c r="W52" s="105">
        <v>188</v>
      </c>
      <c r="X52" s="105">
        <v>4541</v>
      </c>
      <c r="Y52" s="105">
        <v>4234</v>
      </c>
      <c r="Z52" s="105">
        <v>58</v>
      </c>
      <c r="AA52" s="105">
        <v>547</v>
      </c>
      <c r="AB52" s="93">
        <v>686</v>
      </c>
      <c r="AC52" s="93">
        <v>373</v>
      </c>
      <c r="AD52" s="93">
        <v>3</v>
      </c>
      <c r="AE52" s="93">
        <v>35</v>
      </c>
      <c r="AK52" s="162" t="s">
        <v>0</v>
      </c>
      <c r="AL52" s="162" t="s">
        <v>288</v>
      </c>
      <c r="AM52" s="173">
        <v>8442</v>
      </c>
      <c r="AN52" s="173">
        <v>7840</v>
      </c>
      <c r="AO52" s="173">
        <v>602</v>
      </c>
      <c r="AP52" s="173">
        <v>0</v>
      </c>
      <c r="AQ52" s="173">
        <v>0</v>
      </c>
      <c r="AR52" s="173">
        <v>0</v>
      </c>
      <c r="AS52" s="173">
        <v>5</v>
      </c>
      <c r="AT52" s="173">
        <v>1</v>
      </c>
      <c r="AU52" s="173">
        <v>4</v>
      </c>
      <c r="AV52" s="173">
        <v>4035</v>
      </c>
      <c r="AW52" s="173">
        <v>3977</v>
      </c>
      <c r="AX52" s="173">
        <v>58</v>
      </c>
      <c r="AY52" s="173">
        <v>0</v>
      </c>
      <c r="AZ52" s="173">
        <v>0</v>
      </c>
      <c r="BA52" s="173">
        <v>0</v>
      </c>
      <c r="BB52" s="173">
        <v>4407</v>
      </c>
      <c r="BC52" s="173">
        <v>3863</v>
      </c>
      <c r="BD52" s="173">
        <v>544</v>
      </c>
      <c r="BE52" s="173">
        <v>0</v>
      </c>
      <c r="BF52" s="173">
        <v>0</v>
      </c>
      <c r="BG52" s="173">
        <v>0</v>
      </c>
    </row>
    <row r="53" spans="1:59" ht="16.5" customHeight="1">
      <c r="A53" s="99" t="s">
        <v>19</v>
      </c>
      <c r="B53" s="146">
        <f aca="true" t="shared" si="16" ref="B53:B62">SUM(C53:D53)</f>
        <v>45</v>
      </c>
      <c r="C53" s="127">
        <f aca="true" t="shared" si="17" ref="C53:C62">E53+G53+I53+K53+M53+O53</f>
        <v>27</v>
      </c>
      <c r="D53" s="127">
        <f t="shared" si="15"/>
        <v>18</v>
      </c>
      <c r="E53" s="105">
        <v>24</v>
      </c>
      <c r="F53" s="105">
        <v>11</v>
      </c>
      <c r="G53" s="105">
        <v>3</v>
      </c>
      <c r="H53" s="105">
        <v>7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f aca="true" t="shared" si="18" ref="Q53:Q62">SUM(R53:S53)</f>
        <v>4</v>
      </c>
      <c r="R53" s="105">
        <f aca="true" t="shared" si="19" ref="R53:R62">T53+V53</f>
        <v>4</v>
      </c>
      <c r="S53" s="105">
        <f aca="true" t="shared" si="20" ref="S53:S62">U53+W53</f>
        <v>0</v>
      </c>
      <c r="T53" s="105">
        <v>0</v>
      </c>
      <c r="U53" s="105">
        <v>0</v>
      </c>
      <c r="V53" s="105">
        <v>4</v>
      </c>
      <c r="W53" s="105">
        <v>0</v>
      </c>
      <c r="X53" s="105">
        <v>24</v>
      </c>
      <c r="Y53" s="105">
        <v>11</v>
      </c>
      <c r="Z53" s="105">
        <v>3</v>
      </c>
      <c r="AA53" s="105">
        <v>8</v>
      </c>
      <c r="AB53" s="93">
        <v>0</v>
      </c>
      <c r="AC53" s="93">
        <v>0</v>
      </c>
      <c r="AD53" s="93">
        <v>0</v>
      </c>
      <c r="AE53" s="93">
        <v>0</v>
      </c>
      <c r="AK53" s="162" t="s">
        <v>0</v>
      </c>
      <c r="AL53" s="162" t="s">
        <v>289</v>
      </c>
      <c r="AM53" s="173">
        <v>45</v>
      </c>
      <c r="AN53" s="173">
        <v>35</v>
      </c>
      <c r="AO53" s="173">
        <v>10</v>
      </c>
      <c r="AP53" s="173">
        <v>0</v>
      </c>
      <c r="AQ53" s="173">
        <v>0</v>
      </c>
      <c r="AR53" s="173">
        <v>0</v>
      </c>
      <c r="AS53" s="173">
        <v>0</v>
      </c>
      <c r="AT53" s="173">
        <v>0</v>
      </c>
      <c r="AU53" s="173">
        <v>0</v>
      </c>
      <c r="AV53" s="173">
        <v>27</v>
      </c>
      <c r="AW53" s="173">
        <v>24</v>
      </c>
      <c r="AX53" s="173">
        <v>3</v>
      </c>
      <c r="AY53" s="173">
        <v>0</v>
      </c>
      <c r="AZ53" s="173">
        <v>0</v>
      </c>
      <c r="BA53" s="173">
        <v>0</v>
      </c>
      <c r="BB53" s="173">
        <v>18</v>
      </c>
      <c r="BC53" s="173">
        <v>11</v>
      </c>
      <c r="BD53" s="173">
        <v>7</v>
      </c>
      <c r="BE53" s="173">
        <v>0</v>
      </c>
      <c r="BF53" s="173">
        <v>0</v>
      </c>
      <c r="BG53" s="173">
        <v>0</v>
      </c>
    </row>
    <row r="54" spans="1:59" ht="16.5" customHeight="1">
      <c r="A54" s="99" t="s">
        <v>20</v>
      </c>
      <c r="B54" s="146">
        <f t="shared" si="16"/>
        <v>343</v>
      </c>
      <c r="C54" s="127">
        <f t="shared" si="17"/>
        <v>312</v>
      </c>
      <c r="D54" s="127">
        <f t="shared" si="15"/>
        <v>31</v>
      </c>
      <c r="E54" s="105">
        <v>307</v>
      </c>
      <c r="F54" s="105">
        <v>26</v>
      </c>
      <c r="G54" s="105">
        <v>4</v>
      </c>
      <c r="H54" s="105">
        <v>4</v>
      </c>
      <c r="I54" s="105">
        <v>0</v>
      </c>
      <c r="J54" s="105">
        <v>1</v>
      </c>
      <c r="K54" s="105">
        <v>0</v>
      </c>
      <c r="L54" s="105">
        <v>0</v>
      </c>
      <c r="M54" s="105">
        <v>1</v>
      </c>
      <c r="N54" s="105">
        <v>0</v>
      </c>
      <c r="O54" s="105">
        <v>0</v>
      </c>
      <c r="P54" s="105">
        <v>0</v>
      </c>
      <c r="Q54" s="105">
        <f t="shared" si="18"/>
        <v>70</v>
      </c>
      <c r="R54" s="105">
        <f t="shared" si="19"/>
        <v>61</v>
      </c>
      <c r="S54" s="105">
        <f t="shared" si="20"/>
        <v>9</v>
      </c>
      <c r="T54" s="105">
        <v>55</v>
      </c>
      <c r="U54" s="105">
        <v>7</v>
      </c>
      <c r="V54" s="105">
        <v>6</v>
      </c>
      <c r="W54" s="105">
        <v>2</v>
      </c>
      <c r="X54" s="105">
        <v>307</v>
      </c>
      <c r="Y54" s="105">
        <v>26</v>
      </c>
      <c r="Z54" s="105">
        <v>4</v>
      </c>
      <c r="AA54" s="105">
        <v>4</v>
      </c>
      <c r="AB54" s="93">
        <v>2</v>
      </c>
      <c r="AC54" s="93">
        <v>0</v>
      </c>
      <c r="AD54" s="93">
        <v>0</v>
      </c>
      <c r="AE54" s="93">
        <v>0</v>
      </c>
      <c r="AK54" s="162" t="s">
        <v>0</v>
      </c>
      <c r="AL54" s="162" t="s">
        <v>290</v>
      </c>
      <c r="AM54" s="173">
        <v>344</v>
      </c>
      <c r="AN54" s="173">
        <v>334</v>
      </c>
      <c r="AO54" s="173">
        <v>9</v>
      </c>
      <c r="AP54" s="173">
        <v>0</v>
      </c>
      <c r="AQ54" s="173">
        <v>1</v>
      </c>
      <c r="AR54" s="173">
        <v>0</v>
      </c>
      <c r="AS54" s="173">
        <v>1</v>
      </c>
      <c r="AT54" s="173">
        <v>0</v>
      </c>
      <c r="AU54" s="173">
        <v>1</v>
      </c>
      <c r="AV54" s="173">
        <v>314</v>
      </c>
      <c r="AW54" s="173">
        <v>308</v>
      </c>
      <c r="AX54" s="173">
        <v>5</v>
      </c>
      <c r="AY54" s="173">
        <v>0</v>
      </c>
      <c r="AZ54" s="173">
        <v>1</v>
      </c>
      <c r="BA54" s="173">
        <v>0</v>
      </c>
      <c r="BB54" s="173">
        <v>30</v>
      </c>
      <c r="BC54" s="173">
        <v>26</v>
      </c>
      <c r="BD54" s="173">
        <v>4</v>
      </c>
      <c r="BE54" s="173">
        <v>0</v>
      </c>
      <c r="BF54" s="173">
        <v>0</v>
      </c>
      <c r="BG54" s="173">
        <v>0</v>
      </c>
    </row>
    <row r="55" spans="1:59" ht="16.5" customHeight="1">
      <c r="A55" s="99" t="s">
        <v>21</v>
      </c>
      <c r="B55" s="146">
        <f t="shared" si="16"/>
        <v>212</v>
      </c>
      <c r="C55" s="127">
        <f t="shared" si="17"/>
        <v>112</v>
      </c>
      <c r="D55" s="127">
        <f t="shared" si="15"/>
        <v>100</v>
      </c>
      <c r="E55" s="105">
        <v>110</v>
      </c>
      <c r="F55" s="105">
        <v>55</v>
      </c>
      <c r="G55" s="105">
        <v>2</v>
      </c>
      <c r="H55" s="105">
        <v>45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105">
        <f t="shared" si="18"/>
        <v>9</v>
      </c>
      <c r="R55" s="105">
        <f t="shared" si="19"/>
        <v>4</v>
      </c>
      <c r="S55" s="105">
        <f t="shared" si="20"/>
        <v>5</v>
      </c>
      <c r="T55" s="105">
        <v>0</v>
      </c>
      <c r="U55" s="105">
        <v>0</v>
      </c>
      <c r="V55" s="105">
        <v>4</v>
      </c>
      <c r="W55" s="105">
        <v>5</v>
      </c>
      <c r="X55" s="105">
        <v>110</v>
      </c>
      <c r="Y55" s="105">
        <v>55</v>
      </c>
      <c r="Z55" s="105">
        <v>2</v>
      </c>
      <c r="AA55" s="105">
        <v>45</v>
      </c>
      <c r="AB55" s="93">
        <v>3</v>
      </c>
      <c r="AC55" s="93">
        <v>0</v>
      </c>
      <c r="AD55" s="93">
        <v>0</v>
      </c>
      <c r="AE55" s="93">
        <v>3</v>
      </c>
      <c r="AK55" s="162" t="s">
        <v>0</v>
      </c>
      <c r="AL55" s="162" t="s">
        <v>291</v>
      </c>
      <c r="AM55" s="173">
        <v>212</v>
      </c>
      <c r="AN55" s="173">
        <v>165</v>
      </c>
      <c r="AO55" s="173">
        <v>47</v>
      </c>
      <c r="AP55" s="173">
        <v>0</v>
      </c>
      <c r="AQ55" s="173">
        <v>0</v>
      </c>
      <c r="AR55" s="173">
        <v>0</v>
      </c>
      <c r="AS55" s="173">
        <v>0</v>
      </c>
      <c r="AT55" s="173">
        <v>0</v>
      </c>
      <c r="AU55" s="173">
        <v>0</v>
      </c>
      <c r="AV55" s="173">
        <v>112</v>
      </c>
      <c r="AW55" s="173">
        <v>110</v>
      </c>
      <c r="AX55" s="173">
        <v>2</v>
      </c>
      <c r="AY55" s="173">
        <v>0</v>
      </c>
      <c r="AZ55" s="173">
        <v>0</v>
      </c>
      <c r="BA55" s="173">
        <v>0</v>
      </c>
      <c r="BB55" s="173">
        <v>100</v>
      </c>
      <c r="BC55" s="173">
        <v>55</v>
      </c>
      <c r="BD55" s="173">
        <v>45</v>
      </c>
      <c r="BE55" s="173">
        <v>0</v>
      </c>
      <c r="BF55" s="173">
        <v>0</v>
      </c>
      <c r="BG55" s="173">
        <v>0</v>
      </c>
    </row>
    <row r="56" spans="1:59" ht="16.5" customHeight="1">
      <c r="A56" s="99" t="s">
        <v>22</v>
      </c>
      <c r="B56" s="146">
        <f t="shared" si="16"/>
        <v>16</v>
      </c>
      <c r="C56" s="127">
        <f t="shared" si="17"/>
        <v>13</v>
      </c>
      <c r="D56" s="127">
        <f t="shared" si="15"/>
        <v>3</v>
      </c>
      <c r="E56" s="105">
        <v>2</v>
      </c>
      <c r="F56" s="105">
        <v>1</v>
      </c>
      <c r="G56" s="105">
        <v>0</v>
      </c>
      <c r="H56" s="105">
        <v>2</v>
      </c>
      <c r="I56" s="105">
        <v>0</v>
      </c>
      <c r="J56" s="105">
        <v>0</v>
      </c>
      <c r="K56" s="105">
        <v>0</v>
      </c>
      <c r="L56" s="105">
        <v>0</v>
      </c>
      <c r="M56" s="105">
        <v>11</v>
      </c>
      <c r="N56" s="105">
        <v>0</v>
      </c>
      <c r="O56" s="105">
        <v>0</v>
      </c>
      <c r="P56" s="105">
        <v>0</v>
      </c>
      <c r="Q56" s="105">
        <f t="shared" si="18"/>
        <v>1</v>
      </c>
      <c r="R56" s="105">
        <f t="shared" si="19"/>
        <v>1</v>
      </c>
      <c r="S56" s="105">
        <f t="shared" si="20"/>
        <v>0</v>
      </c>
      <c r="T56" s="105">
        <v>0</v>
      </c>
      <c r="U56" s="105">
        <v>0</v>
      </c>
      <c r="V56" s="105">
        <v>1</v>
      </c>
      <c r="W56" s="105">
        <v>0</v>
      </c>
      <c r="X56" s="105">
        <v>4</v>
      </c>
      <c r="Y56" s="105">
        <v>1</v>
      </c>
      <c r="Z56" s="105">
        <v>1</v>
      </c>
      <c r="AA56" s="105">
        <v>2</v>
      </c>
      <c r="AB56" s="93">
        <v>0</v>
      </c>
      <c r="AC56" s="93">
        <v>0</v>
      </c>
      <c r="AD56" s="93">
        <v>0</v>
      </c>
      <c r="AE56" s="93">
        <v>0</v>
      </c>
      <c r="AK56" s="162" t="s">
        <v>0</v>
      </c>
      <c r="AL56" s="162" t="s">
        <v>292</v>
      </c>
      <c r="AM56" s="173">
        <v>19</v>
      </c>
      <c r="AN56" s="173">
        <v>6</v>
      </c>
      <c r="AO56" s="173">
        <v>2</v>
      </c>
      <c r="AP56" s="173">
        <v>0</v>
      </c>
      <c r="AQ56" s="173">
        <v>11</v>
      </c>
      <c r="AR56" s="173">
        <v>0</v>
      </c>
      <c r="AS56" s="173">
        <v>0</v>
      </c>
      <c r="AT56" s="173">
        <v>0</v>
      </c>
      <c r="AU56" s="173">
        <v>0</v>
      </c>
      <c r="AV56" s="173">
        <v>16</v>
      </c>
      <c r="AW56" s="173">
        <v>5</v>
      </c>
      <c r="AX56" s="173">
        <v>0</v>
      </c>
      <c r="AY56" s="173">
        <v>0</v>
      </c>
      <c r="AZ56" s="173">
        <v>11</v>
      </c>
      <c r="BA56" s="173">
        <v>0</v>
      </c>
      <c r="BB56" s="173">
        <v>3</v>
      </c>
      <c r="BC56" s="173">
        <v>1</v>
      </c>
      <c r="BD56" s="173">
        <v>2</v>
      </c>
      <c r="BE56" s="173">
        <v>0</v>
      </c>
      <c r="BF56" s="173">
        <v>0</v>
      </c>
      <c r="BG56" s="173">
        <v>0</v>
      </c>
    </row>
    <row r="57" spans="1:59" ht="16.5" customHeight="1">
      <c r="A57" s="99" t="s">
        <v>23</v>
      </c>
      <c r="B57" s="146">
        <f t="shared" si="16"/>
        <v>42</v>
      </c>
      <c r="C57" s="127">
        <f t="shared" si="17"/>
        <v>12</v>
      </c>
      <c r="D57" s="127">
        <f t="shared" si="15"/>
        <v>30</v>
      </c>
      <c r="E57" s="105">
        <v>10</v>
      </c>
      <c r="F57" s="105">
        <v>11</v>
      </c>
      <c r="G57" s="105">
        <v>2</v>
      </c>
      <c r="H57" s="105">
        <v>19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f t="shared" si="18"/>
        <v>4</v>
      </c>
      <c r="R57" s="105">
        <f t="shared" si="19"/>
        <v>1</v>
      </c>
      <c r="S57" s="105">
        <f t="shared" si="20"/>
        <v>3</v>
      </c>
      <c r="T57" s="105">
        <v>0</v>
      </c>
      <c r="U57" s="105">
        <v>0</v>
      </c>
      <c r="V57" s="105">
        <v>1</v>
      </c>
      <c r="W57" s="105">
        <v>3</v>
      </c>
      <c r="X57" s="105">
        <v>10</v>
      </c>
      <c r="Y57" s="105">
        <v>19</v>
      </c>
      <c r="Z57" s="105">
        <v>2</v>
      </c>
      <c r="AA57" s="105">
        <v>19</v>
      </c>
      <c r="AB57" s="93">
        <v>0</v>
      </c>
      <c r="AC57" s="93">
        <v>0</v>
      </c>
      <c r="AD57" s="93">
        <v>0</v>
      </c>
      <c r="AE57" s="93">
        <v>0</v>
      </c>
      <c r="AK57" s="162" t="s">
        <v>0</v>
      </c>
      <c r="AL57" s="162" t="s">
        <v>293</v>
      </c>
      <c r="AM57" s="173">
        <v>42</v>
      </c>
      <c r="AN57" s="173">
        <v>21</v>
      </c>
      <c r="AO57" s="173">
        <v>21</v>
      </c>
      <c r="AP57" s="173">
        <v>0</v>
      </c>
      <c r="AQ57" s="173">
        <v>0</v>
      </c>
      <c r="AR57" s="173">
        <v>0</v>
      </c>
      <c r="AS57" s="173">
        <v>0</v>
      </c>
      <c r="AT57" s="173">
        <v>0</v>
      </c>
      <c r="AU57" s="173">
        <v>0</v>
      </c>
      <c r="AV57" s="173">
        <v>12</v>
      </c>
      <c r="AW57" s="173">
        <v>10</v>
      </c>
      <c r="AX57" s="173">
        <v>2</v>
      </c>
      <c r="AY57" s="173">
        <v>0</v>
      </c>
      <c r="AZ57" s="173">
        <v>0</v>
      </c>
      <c r="BA57" s="173">
        <v>0</v>
      </c>
      <c r="BB57" s="173">
        <v>30</v>
      </c>
      <c r="BC57" s="173">
        <v>11</v>
      </c>
      <c r="BD57" s="173">
        <v>19</v>
      </c>
      <c r="BE57" s="173">
        <v>0</v>
      </c>
      <c r="BF57" s="173">
        <v>0</v>
      </c>
      <c r="BG57" s="173">
        <v>0</v>
      </c>
    </row>
    <row r="58" spans="1:59" ht="16.5" customHeight="1">
      <c r="A58" s="99" t="s">
        <v>24</v>
      </c>
      <c r="B58" s="146">
        <f t="shared" si="16"/>
        <v>38</v>
      </c>
      <c r="C58" s="127">
        <f t="shared" si="17"/>
        <v>3</v>
      </c>
      <c r="D58" s="127">
        <f t="shared" si="15"/>
        <v>35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3</v>
      </c>
      <c r="N58" s="105">
        <v>35</v>
      </c>
      <c r="O58" s="105">
        <v>0</v>
      </c>
      <c r="P58" s="105">
        <v>0</v>
      </c>
      <c r="Q58" s="105">
        <f t="shared" si="18"/>
        <v>0</v>
      </c>
      <c r="R58" s="105">
        <f t="shared" si="19"/>
        <v>0</v>
      </c>
      <c r="S58" s="105">
        <f t="shared" si="20"/>
        <v>0</v>
      </c>
      <c r="T58" s="105">
        <v>0</v>
      </c>
      <c r="U58" s="105">
        <v>0</v>
      </c>
      <c r="V58" s="105">
        <v>0</v>
      </c>
      <c r="W58" s="105">
        <v>0</v>
      </c>
      <c r="X58" s="105">
        <v>0</v>
      </c>
      <c r="Y58" s="105">
        <v>0</v>
      </c>
      <c r="Z58" s="105">
        <v>0</v>
      </c>
      <c r="AA58" s="105">
        <v>0</v>
      </c>
      <c r="AB58" s="93">
        <v>0</v>
      </c>
      <c r="AC58" s="93">
        <v>0</v>
      </c>
      <c r="AD58" s="93">
        <v>0</v>
      </c>
      <c r="AE58" s="93">
        <v>0</v>
      </c>
      <c r="AK58" s="162" t="s">
        <v>0</v>
      </c>
      <c r="AL58" s="162" t="s">
        <v>294</v>
      </c>
      <c r="AM58" s="173">
        <v>38</v>
      </c>
      <c r="AN58" s="173">
        <v>0</v>
      </c>
      <c r="AO58" s="173">
        <v>0</v>
      </c>
      <c r="AP58" s="173">
        <v>0</v>
      </c>
      <c r="AQ58" s="173">
        <v>38</v>
      </c>
      <c r="AR58" s="173">
        <v>0</v>
      </c>
      <c r="AS58" s="173">
        <v>0</v>
      </c>
      <c r="AT58" s="173">
        <v>0</v>
      </c>
      <c r="AU58" s="173">
        <v>0</v>
      </c>
      <c r="AV58" s="173">
        <v>3</v>
      </c>
      <c r="AW58" s="173">
        <v>0</v>
      </c>
      <c r="AX58" s="173">
        <v>0</v>
      </c>
      <c r="AY58" s="173">
        <v>0</v>
      </c>
      <c r="AZ58" s="173">
        <v>3</v>
      </c>
      <c r="BA58" s="173">
        <v>0</v>
      </c>
      <c r="BB58" s="173">
        <v>35</v>
      </c>
      <c r="BC58" s="173">
        <v>0</v>
      </c>
      <c r="BD58" s="173">
        <v>0</v>
      </c>
      <c r="BE58" s="173">
        <v>0</v>
      </c>
      <c r="BF58" s="173">
        <v>35</v>
      </c>
      <c r="BG58" s="173">
        <v>0</v>
      </c>
    </row>
    <row r="59" spans="1:59" ht="16.5" customHeight="1">
      <c r="A59" s="99" t="s">
        <v>199</v>
      </c>
      <c r="B59" s="146">
        <f t="shared" si="16"/>
        <v>0</v>
      </c>
      <c r="C59" s="127">
        <f t="shared" si="17"/>
        <v>0</v>
      </c>
      <c r="D59" s="127">
        <f t="shared" si="15"/>
        <v>0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f t="shared" si="18"/>
        <v>0</v>
      </c>
      <c r="R59" s="105">
        <f t="shared" si="19"/>
        <v>0</v>
      </c>
      <c r="S59" s="105">
        <f t="shared" si="20"/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93">
        <v>0</v>
      </c>
      <c r="AC59" s="93">
        <v>0</v>
      </c>
      <c r="AD59" s="93">
        <v>0</v>
      </c>
      <c r="AE59" s="93">
        <v>0</v>
      </c>
      <c r="AK59" s="162" t="s">
        <v>0</v>
      </c>
      <c r="AL59" s="162" t="s">
        <v>295</v>
      </c>
      <c r="AM59" s="173">
        <v>0</v>
      </c>
      <c r="AN59" s="173">
        <v>0</v>
      </c>
      <c r="AO59" s="173">
        <v>0</v>
      </c>
      <c r="AP59" s="173">
        <v>0</v>
      </c>
      <c r="AQ59" s="173">
        <v>0</v>
      </c>
      <c r="AR59" s="173">
        <v>0</v>
      </c>
      <c r="AS59" s="173">
        <v>0</v>
      </c>
      <c r="AT59" s="173">
        <v>0</v>
      </c>
      <c r="AU59" s="173">
        <v>0</v>
      </c>
      <c r="AV59" s="173">
        <v>0</v>
      </c>
      <c r="AW59" s="173">
        <v>0</v>
      </c>
      <c r="AX59" s="173">
        <v>0</v>
      </c>
      <c r="AY59" s="173">
        <v>0</v>
      </c>
      <c r="AZ59" s="173">
        <v>0</v>
      </c>
      <c r="BA59" s="173">
        <v>0</v>
      </c>
      <c r="BB59" s="173">
        <v>0</v>
      </c>
      <c r="BC59" s="173">
        <v>0</v>
      </c>
      <c r="BD59" s="173">
        <v>0</v>
      </c>
      <c r="BE59" s="173">
        <v>0</v>
      </c>
      <c r="BF59" s="173">
        <v>0</v>
      </c>
      <c r="BG59" s="173">
        <v>0</v>
      </c>
    </row>
    <row r="60" spans="1:59" ht="16.5" customHeight="1">
      <c r="A60" s="99" t="s">
        <v>200</v>
      </c>
      <c r="B60" s="146">
        <f t="shared" si="16"/>
        <v>7</v>
      </c>
      <c r="C60" s="127">
        <f t="shared" si="17"/>
        <v>4</v>
      </c>
      <c r="D60" s="127">
        <f t="shared" si="15"/>
        <v>3</v>
      </c>
      <c r="E60" s="105">
        <v>4</v>
      </c>
      <c r="F60" s="105">
        <v>3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f t="shared" si="18"/>
        <v>0</v>
      </c>
      <c r="R60" s="105">
        <f t="shared" si="19"/>
        <v>0</v>
      </c>
      <c r="S60" s="105">
        <f t="shared" si="20"/>
        <v>0</v>
      </c>
      <c r="T60" s="105">
        <v>0</v>
      </c>
      <c r="U60" s="105">
        <v>0</v>
      </c>
      <c r="V60" s="105">
        <v>0</v>
      </c>
      <c r="W60" s="105">
        <v>0</v>
      </c>
      <c r="X60" s="105">
        <v>5</v>
      </c>
      <c r="Y60" s="105">
        <v>3</v>
      </c>
      <c r="Z60" s="105">
        <v>0</v>
      </c>
      <c r="AA60" s="105">
        <v>0</v>
      </c>
      <c r="AB60" s="93">
        <v>0</v>
      </c>
      <c r="AC60" s="93">
        <v>0</v>
      </c>
      <c r="AD60" s="93">
        <v>0</v>
      </c>
      <c r="AE60" s="93">
        <v>0</v>
      </c>
      <c r="AK60" s="162" t="s">
        <v>0</v>
      </c>
      <c r="AL60" s="162" t="s">
        <v>296</v>
      </c>
      <c r="AM60" s="173">
        <v>7</v>
      </c>
      <c r="AN60" s="173">
        <v>7</v>
      </c>
      <c r="AO60" s="173">
        <v>0</v>
      </c>
      <c r="AP60" s="173">
        <v>0</v>
      </c>
      <c r="AQ60" s="173">
        <v>0</v>
      </c>
      <c r="AR60" s="173">
        <v>0</v>
      </c>
      <c r="AS60" s="173">
        <v>0</v>
      </c>
      <c r="AT60" s="173">
        <v>0</v>
      </c>
      <c r="AU60" s="173">
        <v>0</v>
      </c>
      <c r="AV60" s="173">
        <v>4</v>
      </c>
      <c r="AW60" s="173">
        <v>4</v>
      </c>
      <c r="AX60" s="173">
        <v>0</v>
      </c>
      <c r="AY60" s="173">
        <v>0</v>
      </c>
      <c r="AZ60" s="173">
        <v>0</v>
      </c>
      <c r="BA60" s="173">
        <v>0</v>
      </c>
      <c r="BB60" s="173">
        <v>3</v>
      </c>
      <c r="BC60" s="173">
        <v>3</v>
      </c>
      <c r="BD60" s="173">
        <v>0</v>
      </c>
      <c r="BE60" s="173">
        <v>0</v>
      </c>
      <c r="BF60" s="173">
        <v>0</v>
      </c>
      <c r="BG60" s="173">
        <v>0</v>
      </c>
    </row>
    <row r="61" spans="1:59" ht="16.5" customHeight="1">
      <c r="A61" s="99" t="s">
        <v>25</v>
      </c>
      <c r="B61" s="146">
        <f t="shared" si="16"/>
        <v>333</v>
      </c>
      <c r="C61" s="127">
        <f t="shared" si="17"/>
        <v>144</v>
      </c>
      <c r="D61" s="127">
        <f t="shared" si="15"/>
        <v>189</v>
      </c>
      <c r="E61" s="105">
        <v>142</v>
      </c>
      <c r="F61" s="105">
        <v>182</v>
      </c>
      <c r="G61" s="105">
        <v>2</v>
      </c>
      <c r="H61" s="105">
        <v>7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f t="shared" si="18"/>
        <v>6</v>
      </c>
      <c r="R61" s="105">
        <f t="shared" si="19"/>
        <v>1</v>
      </c>
      <c r="S61" s="105">
        <f t="shared" si="20"/>
        <v>5</v>
      </c>
      <c r="T61" s="105">
        <v>1</v>
      </c>
      <c r="U61" s="105">
        <v>5</v>
      </c>
      <c r="V61" s="105">
        <v>0</v>
      </c>
      <c r="W61" s="105">
        <v>0</v>
      </c>
      <c r="X61" s="105">
        <v>172</v>
      </c>
      <c r="Y61" s="105">
        <v>217</v>
      </c>
      <c r="Z61" s="105">
        <v>2</v>
      </c>
      <c r="AA61" s="105">
        <v>7</v>
      </c>
      <c r="AB61" s="93">
        <v>35</v>
      </c>
      <c r="AC61" s="93">
        <v>18</v>
      </c>
      <c r="AD61" s="93">
        <v>0</v>
      </c>
      <c r="AE61" s="93">
        <v>0</v>
      </c>
      <c r="AK61" s="162" t="s">
        <v>0</v>
      </c>
      <c r="AL61" s="162" t="s">
        <v>297</v>
      </c>
      <c r="AM61" s="173">
        <v>333</v>
      </c>
      <c r="AN61" s="173">
        <v>324</v>
      </c>
      <c r="AO61" s="173">
        <v>9</v>
      </c>
      <c r="AP61" s="173">
        <v>0</v>
      </c>
      <c r="AQ61" s="173">
        <v>0</v>
      </c>
      <c r="AR61" s="173">
        <v>0</v>
      </c>
      <c r="AS61" s="173">
        <v>0</v>
      </c>
      <c r="AT61" s="173">
        <v>0</v>
      </c>
      <c r="AU61" s="173">
        <v>0</v>
      </c>
      <c r="AV61" s="173">
        <v>144</v>
      </c>
      <c r="AW61" s="173">
        <v>142</v>
      </c>
      <c r="AX61" s="173">
        <v>2</v>
      </c>
      <c r="AY61" s="173">
        <v>0</v>
      </c>
      <c r="AZ61" s="173">
        <v>0</v>
      </c>
      <c r="BA61" s="173">
        <v>0</v>
      </c>
      <c r="BB61" s="173">
        <v>189</v>
      </c>
      <c r="BC61" s="173">
        <v>182</v>
      </c>
      <c r="BD61" s="173">
        <v>7</v>
      </c>
      <c r="BE61" s="173">
        <v>0</v>
      </c>
      <c r="BF61" s="173">
        <v>0</v>
      </c>
      <c r="BG61" s="173">
        <v>0</v>
      </c>
    </row>
    <row r="62" spans="1:59" ht="16.5" customHeight="1">
      <c r="A62" s="99" t="s">
        <v>26</v>
      </c>
      <c r="B62" s="146">
        <f t="shared" si="16"/>
        <v>205</v>
      </c>
      <c r="C62" s="127">
        <f t="shared" si="17"/>
        <v>80</v>
      </c>
      <c r="D62" s="127">
        <f t="shared" si="15"/>
        <v>125</v>
      </c>
      <c r="E62" s="105">
        <v>74</v>
      </c>
      <c r="F62" s="105">
        <v>78</v>
      </c>
      <c r="G62" s="105">
        <v>6</v>
      </c>
      <c r="H62" s="105">
        <v>47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f t="shared" si="18"/>
        <v>52</v>
      </c>
      <c r="R62" s="105">
        <f t="shared" si="19"/>
        <v>18</v>
      </c>
      <c r="S62" s="105">
        <f t="shared" si="20"/>
        <v>34</v>
      </c>
      <c r="T62" s="105">
        <v>2</v>
      </c>
      <c r="U62" s="105">
        <v>2</v>
      </c>
      <c r="V62" s="105">
        <v>16</v>
      </c>
      <c r="W62" s="105">
        <v>32</v>
      </c>
      <c r="X62" s="105">
        <v>75</v>
      </c>
      <c r="Y62" s="105">
        <v>78</v>
      </c>
      <c r="Z62" s="105">
        <v>6</v>
      </c>
      <c r="AA62" s="105">
        <v>47</v>
      </c>
      <c r="AB62" s="93">
        <v>28</v>
      </c>
      <c r="AC62" s="93">
        <v>10</v>
      </c>
      <c r="AD62" s="93">
        <v>3</v>
      </c>
      <c r="AE62" s="93">
        <v>4</v>
      </c>
      <c r="AK62" s="162" t="s">
        <v>0</v>
      </c>
      <c r="AL62" s="162" t="s">
        <v>298</v>
      </c>
      <c r="AM62" s="173">
        <v>205</v>
      </c>
      <c r="AN62" s="173">
        <v>152</v>
      </c>
      <c r="AO62" s="173">
        <v>53</v>
      </c>
      <c r="AP62" s="173">
        <v>0</v>
      </c>
      <c r="AQ62" s="173">
        <v>0</v>
      </c>
      <c r="AR62" s="173">
        <v>0</v>
      </c>
      <c r="AS62" s="173">
        <v>0</v>
      </c>
      <c r="AT62" s="173">
        <v>0</v>
      </c>
      <c r="AU62" s="173">
        <v>0</v>
      </c>
      <c r="AV62" s="173">
        <v>80</v>
      </c>
      <c r="AW62" s="173">
        <v>74</v>
      </c>
      <c r="AX62" s="173">
        <v>6</v>
      </c>
      <c r="AY62" s="173">
        <v>0</v>
      </c>
      <c r="AZ62" s="173">
        <v>0</v>
      </c>
      <c r="BA62" s="173">
        <v>0</v>
      </c>
      <c r="BB62" s="173">
        <v>125</v>
      </c>
      <c r="BC62" s="173">
        <v>78</v>
      </c>
      <c r="BD62" s="173">
        <v>47</v>
      </c>
      <c r="BE62" s="173">
        <v>0</v>
      </c>
      <c r="BF62" s="173">
        <v>0</v>
      </c>
      <c r="BG62" s="173">
        <v>0</v>
      </c>
    </row>
    <row r="63" spans="1:59" ht="16.5" customHeight="1">
      <c r="A63" s="93"/>
      <c r="B63" s="146"/>
      <c r="C63" s="93"/>
      <c r="D63" s="93"/>
      <c r="E63" s="105"/>
      <c r="F63" s="105"/>
      <c r="G63" s="93"/>
      <c r="H63" s="105"/>
      <c r="I63" s="105"/>
      <c r="J63" s="93"/>
      <c r="K63" s="105"/>
      <c r="L63" s="105"/>
      <c r="M63" s="93"/>
      <c r="N63" s="105"/>
      <c r="O63" s="105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K63" s="162" t="s">
        <v>299</v>
      </c>
      <c r="AL63" s="162" t="s">
        <v>0</v>
      </c>
      <c r="AM63" s="173">
        <v>9667</v>
      </c>
      <c r="AN63" s="173">
        <v>8867</v>
      </c>
      <c r="AO63" s="173">
        <v>750</v>
      </c>
      <c r="AP63" s="173">
        <v>0</v>
      </c>
      <c r="AQ63" s="173">
        <v>50</v>
      </c>
      <c r="AR63" s="173">
        <v>0</v>
      </c>
      <c r="AS63" s="173">
        <v>6</v>
      </c>
      <c r="AT63" s="173">
        <v>1</v>
      </c>
      <c r="AU63" s="173">
        <v>5</v>
      </c>
      <c r="AV63" s="173">
        <v>4736</v>
      </c>
      <c r="AW63" s="173">
        <v>4644</v>
      </c>
      <c r="AX63" s="173">
        <v>77</v>
      </c>
      <c r="AY63" s="173">
        <v>0</v>
      </c>
      <c r="AZ63" s="173">
        <v>15</v>
      </c>
      <c r="BA63" s="173">
        <v>0</v>
      </c>
      <c r="BB63" s="173">
        <v>4931</v>
      </c>
      <c r="BC63" s="173">
        <v>4223</v>
      </c>
      <c r="BD63" s="173">
        <v>673</v>
      </c>
      <c r="BE63" s="173">
        <v>0</v>
      </c>
      <c r="BF63" s="173">
        <v>35</v>
      </c>
      <c r="BG63" s="173">
        <v>0</v>
      </c>
    </row>
    <row r="64" spans="1:59" ht="16.5" customHeight="1">
      <c r="A64" s="228" t="s">
        <v>3</v>
      </c>
      <c r="B64" s="146">
        <f>SUM(B65:B68)</f>
        <v>20</v>
      </c>
      <c r="C64" s="127">
        <f aca="true" t="shared" si="21" ref="C64:AE64">SUM(C65:C68)</f>
        <v>11</v>
      </c>
      <c r="D64" s="127">
        <f t="shared" si="21"/>
        <v>9</v>
      </c>
      <c r="E64" s="127">
        <f t="shared" si="21"/>
        <v>10</v>
      </c>
      <c r="F64" s="127">
        <f t="shared" si="21"/>
        <v>7</v>
      </c>
      <c r="G64" s="127">
        <f t="shared" si="21"/>
        <v>1</v>
      </c>
      <c r="H64" s="127">
        <f t="shared" si="21"/>
        <v>2</v>
      </c>
      <c r="I64" s="127">
        <f t="shared" si="21"/>
        <v>0</v>
      </c>
      <c r="J64" s="127">
        <f t="shared" si="21"/>
        <v>0</v>
      </c>
      <c r="K64" s="127">
        <f t="shared" si="21"/>
        <v>0</v>
      </c>
      <c r="L64" s="127">
        <f t="shared" si="21"/>
        <v>0</v>
      </c>
      <c r="M64" s="127">
        <f t="shared" si="21"/>
        <v>0</v>
      </c>
      <c r="N64" s="127">
        <f t="shared" si="21"/>
        <v>0</v>
      </c>
      <c r="O64" s="127">
        <f t="shared" si="21"/>
        <v>0</v>
      </c>
      <c r="P64" s="127">
        <f t="shared" si="21"/>
        <v>0</v>
      </c>
      <c r="Q64" s="127">
        <f>SUM(Q65:Q68)</f>
        <v>8</v>
      </c>
      <c r="R64" s="127">
        <f t="shared" si="21"/>
        <v>2</v>
      </c>
      <c r="S64" s="127">
        <f t="shared" si="21"/>
        <v>6</v>
      </c>
      <c r="T64" s="127">
        <f t="shared" si="21"/>
        <v>0</v>
      </c>
      <c r="U64" s="127">
        <f t="shared" si="21"/>
        <v>3</v>
      </c>
      <c r="V64" s="127">
        <f t="shared" si="21"/>
        <v>2</v>
      </c>
      <c r="W64" s="127">
        <f t="shared" si="21"/>
        <v>3</v>
      </c>
      <c r="X64" s="127">
        <f t="shared" si="21"/>
        <v>10</v>
      </c>
      <c r="Y64" s="127">
        <f t="shared" si="21"/>
        <v>7</v>
      </c>
      <c r="Z64" s="127">
        <f t="shared" si="21"/>
        <v>1</v>
      </c>
      <c r="AA64" s="127">
        <f t="shared" si="21"/>
        <v>2</v>
      </c>
      <c r="AB64" s="127">
        <f t="shared" si="21"/>
        <v>1</v>
      </c>
      <c r="AC64" s="127">
        <f t="shared" si="21"/>
        <v>0</v>
      </c>
      <c r="AD64" s="127">
        <f t="shared" si="21"/>
        <v>0</v>
      </c>
      <c r="AE64" s="127">
        <f t="shared" si="21"/>
        <v>0</v>
      </c>
      <c r="AK64" s="162" t="s">
        <v>299</v>
      </c>
      <c r="AL64" s="162" t="s">
        <v>288</v>
      </c>
      <c r="AM64" s="173">
        <v>8427</v>
      </c>
      <c r="AN64" s="173">
        <v>7827</v>
      </c>
      <c r="AO64" s="173">
        <v>600</v>
      </c>
      <c r="AP64" s="173">
        <v>0</v>
      </c>
      <c r="AQ64" s="173">
        <v>0</v>
      </c>
      <c r="AR64" s="173">
        <v>0</v>
      </c>
      <c r="AS64" s="173">
        <v>5</v>
      </c>
      <c r="AT64" s="173">
        <v>1</v>
      </c>
      <c r="AU64" s="173">
        <v>4</v>
      </c>
      <c r="AV64" s="173">
        <v>4029</v>
      </c>
      <c r="AW64" s="173">
        <v>3971</v>
      </c>
      <c r="AX64" s="173">
        <v>58</v>
      </c>
      <c r="AY64" s="173">
        <v>0</v>
      </c>
      <c r="AZ64" s="173">
        <v>0</v>
      </c>
      <c r="BA64" s="173">
        <v>0</v>
      </c>
      <c r="BB64" s="173">
        <v>4398</v>
      </c>
      <c r="BC64" s="173">
        <v>3856</v>
      </c>
      <c r="BD64" s="173">
        <v>542</v>
      </c>
      <c r="BE64" s="173">
        <v>0</v>
      </c>
      <c r="BF64" s="173">
        <v>0</v>
      </c>
      <c r="BG64" s="173">
        <v>0</v>
      </c>
    </row>
    <row r="65" spans="1:59" ht="16.5" customHeight="1">
      <c r="A65" s="99" t="s">
        <v>18</v>
      </c>
      <c r="B65" s="146">
        <f>SUM(C65:D65)</f>
        <v>15</v>
      </c>
      <c r="C65" s="127">
        <f aca="true" t="shared" si="22" ref="C65:D68">E65+G65+I65+K65+M65+O65</f>
        <v>6</v>
      </c>
      <c r="D65" s="127">
        <f t="shared" si="22"/>
        <v>9</v>
      </c>
      <c r="E65" s="105">
        <v>6</v>
      </c>
      <c r="F65" s="105">
        <v>7</v>
      </c>
      <c r="G65" s="105">
        <v>0</v>
      </c>
      <c r="H65" s="105">
        <v>2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f>SUM(R65:S65)</f>
        <v>8</v>
      </c>
      <c r="R65" s="105">
        <f aca="true" t="shared" si="23" ref="R65:S68">T65+V65</f>
        <v>2</v>
      </c>
      <c r="S65" s="105">
        <f t="shared" si="23"/>
        <v>6</v>
      </c>
      <c r="T65" s="105">
        <v>0</v>
      </c>
      <c r="U65" s="105">
        <v>3</v>
      </c>
      <c r="V65" s="105">
        <v>2</v>
      </c>
      <c r="W65" s="105">
        <v>3</v>
      </c>
      <c r="X65" s="105">
        <v>6</v>
      </c>
      <c r="Y65" s="105">
        <v>7</v>
      </c>
      <c r="Z65" s="105">
        <v>0</v>
      </c>
      <c r="AA65" s="105">
        <v>2</v>
      </c>
      <c r="AB65" s="93">
        <v>1</v>
      </c>
      <c r="AC65" s="93">
        <v>0</v>
      </c>
      <c r="AD65" s="93">
        <v>0</v>
      </c>
      <c r="AE65" s="93">
        <v>0</v>
      </c>
      <c r="AK65" s="162" t="s">
        <v>299</v>
      </c>
      <c r="AL65" s="162" t="s">
        <v>289</v>
      </c>
      <c r="AM65" s="173">
        <v>45</v>
      </c>
      <c r="AN65" s="173">
        <v>35</v>
      </c>
      <c r="AO65" s="173">
        <v>10</v>
      </c>
      <c r="AP65" s="173">
        <v>0</v>
      </c>
      <c r="AQ65" s="173">
        <v>0</v>
      </c>
      <c r="AR65" s="173">
        <v>0</v>
      </c>
      <c r="AS65" s="173">
        <v>0</v>
      </c>
      <c r="AT65" s="173">
        <v>0</v>
      </c>
      <c r="AU65" s="173">
        <v>0</v>
      </c>
      <c r="AV65" s="173">
        <v>27</v>
      </c>
      <c r="AW65" s="173">
        <v>24</v>
      </c>
      <c r="AX65" s="173">
        <v>3</v>
      </c>
      <c r="AY65" s="173">
        <v>0</v>
      </c>
      <c r="AZ65" s="173">
        <v>0</v>
      </c>
      <c r="BA65" s="173">
        <v>0</v>
      </c>
      <c r="BB65" s="173">
        <v>18</v>
      </c>
      <c r="BC65" s="173">
        <v>11</v>
      </c>
      <c r="BD65" s="173">
        <v>7</v>
      </c>
      <c r="BE65" s="173">
        <v>0</v>
      </c>
      <c r="BF65" s="173">
        <v>0</v>
      </c>
      <c r="BG65" s="173">
        <v>0</v>
      </c>
    </row>
    <row r="66" spans="1:59" ht="16.5" customHeight="1">
      <c r="A66" s="99" t="s">
        <v>19</v>
      </c>
      <c r="B66" s="146">
        <f>SUM(C66:D66)</f>
        <v>0</v>
      </c>
      <c r="C66" s="127">
        <f t="shared" si="22"/>
        <v>0</v>
      </c>
      <c r="D66" s="127">
        <f t="shared" si="22"/>
        <v>0</v>
      </c>
      <c r="E66" s="105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f>SUM(R66:S66)</f>
        <v>0</v>
      </c>
      <c r="R66" s="105">
        <f t="shared" si="23"/>
        <v>0</v>
      </c>
      <c r="S66" s="105">
        <f t="shared" si="23"/>
        <v>0</v>
      </c>
      <c r="T66" s="105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93">
        <v>0</v>
      </c>
      <c r="AC66" s="93">
        <v>0</v>
      </c>
      <c r="AD66" s="93">
        <v>0</v>
      </c>
      <c r="AE66" s="93">
        <v>0</v>
      </c>
      <c r="AK66" s="162" t="s">
        <v>299</v>
      </c>
      <c r="AL66" s="162" t="s">
        <v>290</v>
      </c>
      <c r="AM66" s="173">
        <v>339</v>
      </c>
      <c r="AN66" s="173">
        <v>330</v>
      </c>
      <c r="AO66" s="173">
        <v>8</v>
      </c>
      <c r="AP66" s="173">
        <v>0</v>
      </c>
      <c r="AQ66" s="173">
        <v>1</v>
      </c>
      <c r="AR66" s="173">
        <v>0</v>
      </c>
      <c r="AS66" s="173">
        <v>1</v>
      </c>
      <c r="AT66" s="173">
        <v>0</v>
      </c>
      <c r="AU66" s="173">
        <v>1</v>
      </c>
      <c r="AV66" s="173">
        <v>309</v>
      </c>
      <c r="AW66" s="173">
        <v>304</v>
      </c>
      <c r="AX66" s="173">
        <v>4</v>
      </c>
      <c r="AY66" s="173">
        <v>0</v>
      </c>
      <c r="AZ66" s="173">
        <v>1</v>
      </c>
      <c r="BA66" s="173">
        <v>0</v>
      </c>
      <c r="BB66" s="173">
        <v>30</v>
      </c>
      <c r="BC66" s="173">
        <v>26</v>
      </c>
      <c r="BD66" s="173">
        <v>4</v>
      </c>
      <c r="BE66" s="173">
        <v>0</v>
      </c>
      <c r="BF66" s="173">
        <v>0</v>
      </c>
      <c r="BG66" s="173">
        <v>0</v>
      </c>
    </row>
    <row r="67" spans="1:59" ht="16.5" customHeight="1">
      <c r="A67" s="99" t="s">
        <v>20</v>
      </c>
      <c r="B67" s="146">
        <f>SUM(C67:D67)</f>
        <v>5</v>
      </c>
      <c r="C67" s="127">
        <f t="shared" si="22"/>
        <v>5</v>
      </c>
      <c r="D67" s="127">
        <f t="shared" si="22"/>
        <v>0</v>
      </c>
      <c r="E67" s="105">
        <v>4</v>
      </c>
      <c r="F67" s="105">
        <v>0</v>
      </c>
      <c r="G67" s="105">
        <v>1</v>
      </c>
      <c r="H67" s="105">
        <v>0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5">
        <f>SUM(R67:S67)</f>
        <v>0</v>
      </c>
      <c r="R67" s="105">
        <f t="shared" si="23"/>
        <v>0</v>
      </c>
      <c r="S67" s="105">
        <f t="shared" si="23"/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4</v>
      </c>
      <c r="Y67" s="105">
        <v>0</v>
      </c>
      <c r="Z67" s="105">
        <v>1</v>
      </c>
      <c r="AA67" s="105">
        <v>0</v>
      </c>
      <c r="AB67" s="93">
        <v>0</v>
      </c>
      <c r="AC67" s="93">
        <v>0</v>
      </c>
      <c r="AD67" s="93">
        <v>0</v>
      </c>
      <c r="AE67" s="93">
        <v>0</v>
      </c>
      <c r="AK67" s="162" t="s">
        <v>299</v>
      </c>
      <c r="AL67" s="162" t="s">
        <v>291</v>
      </c>
      <c r="AM67" s="173">
        <v>212</v>
      </c>
      <c r="AN67" s="173">
        <v>165</v>
      </c>
      <c r="AO67" s="173">
        <v>47</v>
      </c>
      <c r="AP67" s="173">
        <v>0</v>
      </c>
      <c r="AQ67" s="173">
        <v>0</v>
      </c>
      <c r="AR67" s="173">
        <v>0</v>
      </c>
      <c r="AS67" s="173">
        <v>0</v>
      </c>
      <c r="AT67" s="173">
        <v>0</v>
      </c>
      <c r="AU67" s="173">
        <v>0</v>
      </c>
      <c r="AV67" s="173">
        <v>112</v>
      </c>
      <c r="AW67" s="173">
        <v>110</v>
      </c>
      <c r="AX67" s="173">
        <v>2</v>
      </c>
      <c r="AY67" s="173">
        <v>0</v>
      </c>
      <c r="AZ67" s="173">
        <v>0</v>
      </c>
      <c r="BA67" s="173">
        <v>0</v>
      </c>
      <c r="BB67" s="173">
        <v>100</v>
      </c>
      <c r="BC67" s="173">
        <v>55</v>
      </c>
      <c r="BD67" s="173">
        <v>45</v>
      </c>
      <c r="BE67" s="173">
        <v>0</v>
      </c>
      <c r="BF67" s="173">
        <v>0</v>
      </c>
      <c r="BG67" s="173">
        <v>0</v>
      </c>
    </row>
    <row r="68" spans="1:59" ht="16.5" customHeight="1">
      <c r="A68" s="99" t="s">
        <v>21</v>
      </c>
      <c r="B68" s="146">
        <f>SUM(C68:D68)</f>
        <v>0</v>
      </c>
      <c r="C68" s="127">
        <f t="shared" si="22"/>
        <v>0</v>
      </c>
      <c r="D68" s="127">
        <f t="shared" si="22"/>
        <v>0</v>
      </c>
      <c r="E68" s="105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5">
        <f>SUM(R68:S68)</f>
        <v>0</v>
      </c>
      <c r="R68" s="105">
        <f t="shared" si="23"/>
        <v>0</v>
      </c>
      <c r="S68" s="105">
        <f t="shared" si="23"/>
        <v>0</v>
      </c>
      <c r="T68" s="105">
        <v>0</v>
      </c>
      <c r="U68" s="105">
        <v>0</v>
      </c>
      <c r="V68" s="105">
        <v>0</v>
      </c>
      <c r="W68" s="105">
        <v>0</v>
      </c>
      <c r="X68" s="105">
        <v>0</v>
      </c>
      <c r="Y68" s="105">
        <v>0</v>
      </c>
      <c r="Z68" s="105">
        <v>0</v>
      </c>
      <c r="AA68" s="105">
        <v>0</v>
      </c>
      <c r="AB68" s="93">
        <v>0</v>
      </c>
      <c r="AC68" s="93">
        <v>0</v>
      </c>
      <c r="AD68" s="93">
        <v>0</v>
      </c>
      <c r="AE68" s="93">
        <v>0</v>
      </c>
      <c r="AK68" s="162" t="s">
        <v>299</v>
      </c>
      <c r="AL68" s="162" t="s">
        <v>292</v>
      </c>
      <c r="AM68" s="173">
        <v>19</v>
      </c>
      <c r="AN68" s="173">
        <v>6</v>
      </c>
      <c r="AO68" s="173">
        <v>2</v>
      </c>
      <c r="AP68" s="173">
        <v>0</v>
      </c>
      <c r="AQ68" s="173">
        <v>11</v>
      </c>
      <c r="AR68" s="173">
        <v>0</v>
      </c>
      <c r="AS68" s="173">
        <v>0</v>
      </c>
      <c r="AT68" s="173">
        <v>0</v>
      </c>
      <c r="AU68" s="173">
        <v>0</v>
      </c>
      <c r="AV68" s="173">
        <v>16</v>
      </c>
      <c r="AW68" s="173">
        <v>5</v>
      </c>
      <c r="AX68" s="173">
        <v>0</v>
      </c>
      <c r="AY68" s="173">
        <v>0</v>
      </c>
      <c r="AZ68" s="173">
        <v>11</v>
      </c>
      <c r="BA68" s="173">
        <v>0</v>
      </c>
      <c r="BB68" s="173">
        <v>3</v>
      </c>
      <c r="BC68" s="173">
        <v>1</v>
      </c>
      <c r="BD68" s="173">
        <v>2</v>
      </c>
      <c r="BE68" s="173">
        <v>0</v>
      </c>
      <c r="BF68" s="173">
        <v>0</v>
      </c>
      <c r="BG68" s="173">
        <v>0</v>
      </c>
    </row>
    <row r="69" spans="1:59" ht="16.5" customHeight="1">
      <c r="A69" s="20"/>
      <c r="B69" s="14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K69" s="181" t="s">
        <v>299</v>
      </c>
      <c r="AL69" s="181" t="s">
        <v>293</v>
      </c>
      <c r="AM69" s="191">
        <v>42</v>
      </c>
      <c r="AN69" s="191">
        <v>21</v>
      </c>
      <c r="AO69" s="191">
        <v>21</v>
      </c>
      <c r="AP69" s="191">
        <v>0</v>
      </c>
      <c r="AQ69" s="191">
        <v>0</v>
      </c>
      <c r="AR69" s="191">
        <v>0</v>
      </c>
      <c r="AS69" s="191">
        <v>0</v>
      </c>
      <c r="AT69" s="191">
        <v>0</v>
      </c>
      <c r="AU69" s="191">
        <v>0</v>
      </c>
      <c r="AV69" s="191">
        <v>12</v>
      </c>
      <c r="AW69" s="191">
        <v>10</v>
      </c>
      <c r="AX69" s="191">
        <v>2</v>
      </c>
      <c r="AY69" s="191">
        <v>0</v>
      </c>
      <c r="AZ69" s="191">
        <v>0</v>
      </c>
      <c r="BA69" s="191">
        <v>0</v>
      </c>
      <c r="BB69" s="191">
        <v>30</v>
      </c>
      <c r="BC69" s="191">
        <v>11</v>
      </c>
      <c r="BD69" s="191">
        <v>19</v>
      </c>
      <c r="BE69" s="191">
        <v>0</v>
      </c>
      <c r="BF69" s="191">
        <v>0</v>
      </c>
      <c r="BG69" s="191">
        <v>0</v>
      </c>
    </row>
    <row r="70" spans="1:59" ht="17.25" customHeight="1">
      <c r="A70" s="93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K70" s="181" t="s">
        <v>299</v>
      </c>
      <c r="AL70" s="181" t="s">
        <v>294</v>
      </c>
      <c r="AM70" s="191">
        <v>38</v>
      </c>
      <c r="AN70" s="191">
        <v>0</v>
      </c>
      <c r="AO70" s="191">
        <v>0</v>
      </c>
      <c r="AP70" s="191">
        <v>0</v>
      </c>
      <c r="AQ70" s="191">
        <v>38</v>
      </c>
      <c r="AR70" s="191">
        <v>0</v>
      </c>
      <c r="AS70" s="191">
        <v>0</v>
      </c>
      <c r="AT70" s="191">
        <v>0</v>
      </c>
      <c r="AU70" s="191">
        <v>0</v>
      </c>
      <c r="AV70" s="191">
        <v>3</v>
      </c>
      <c r="AW70" s="191">
        <v>0</v>
      </c>
      <c r="AX70" s="191">
        <v>0</v>
      </c>
      <c r="AY70" s="191">
        <v>0</v>
      </c>
      <c r="AZ70" s="191">
        <v>3</v>
      </c>
      <c r="BA70" s="191">
        <v>0</v>
      </c>
      <c r="BB70" s="191">
        <v>35</v>
      </c>
      <c r="BC70" s="191">
        <v>0</v>
      </c>
      <c r="BD70" s="191">
        <v>0</v>
      </c>
      <c r="BE70" s="191">
        <v>0</v>
      </c>
      <c r="BF70" s="191">
        <v>35</v>
      </c>
      <c r="BG70" s="191">
        <v>0</v>
      </c>
    </row>
    <row r="71" spans="1:59" ht="15" customHeight="1">
      <c r="A71" s="93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K71" s="181"/>
      <c r="AL71" s="18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</row>
    <row r="72" spans="1:59" ht="15" customHeight="1">
      <c r="A72" s="93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94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K72" s="181" t="s">
        <v>299</v>
      </c>
      <c r="AL72" s="181" t="s">
        <v>296</v>
      </c>
      <c r="AM72" s="191">
        <v>7</v>
      </c>
      <c r="AN72" s="191">
        <v>7</v>
      </c>
      <c r="AO72" s="191">
        <v>0</v>
      </c>
      <c r="AP72" s="191">
        <v>0</v>
      </c>
      <c r="AQ72" s="191">
        <v>0</v>
      </c>
      <c r="AR72" s="191">
        <v>0</v>
      </c>
      <c r="AS72" s="191">
        <v>0</v>
      </c>
      <c r="AT72" s="191">
        <v>0</v>
      </c>
      <c r="AU72" s="191">
        <v>0</v>
      </c>
      <c r="AV72" s="191">
        <v>4</v>
      </c>
      <c r="AW72" s="191">
        <v>4</v>
      </c>
      <c r="AX72" s="191">
        <v>0</v>
      </c>
      <c r="AY72" s="191">
        <v>0</v>
      </c>
      <c r="AZ72" s="191">
        <v>0</v>
      </c>
      <c r="BA72" s="191">
        <v>0</v>
      </c>
      <c r="BB72" s="191">
        <v>3</v>
      </c>
      <c r="BC72" s="191">
        <v>3</v>
      </c>
      <c r="BD72" s="191">
        <v>0</v>
      </c>
      <c r="BE72" s="191">
        <v>0</v>
      </c>
      <c r="BF72" s="191">
        <v>0</v>
      </c>
      <c r="BG72" s="191">
        <v>0</v>
      </c>
    </row>
    <row r="73" spans="1:59" ht="15" customHeight="1">
      <c r="A73" s="9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K73" s="181" t="s">
        <v>299</v>
      </c>
      <c r="AL73" s="181" t="s">
        <v>297</v>
      </c>
      <c r="AM73" s="191">
        <v>333</v>
      </c>
      <c r="AN73" s="191">
        <v>324</v>
      </c>
      <c r="AO73" s="191">
        <v>9</v>
      </c>
      <c r="AP73" s="191">
        <v>0</v>
      </c>
      <c r="AQ73" s="191">
        <v>0</v>
      </c>
      <c r="AR73" s="191">
        <v>0</v>
      </c>
      <c r="AS73" s="191">
        <v>0</v>
      </c>
      <c r="AT73" s="191">
        <v>0</v>
      </c>
      <c r="AU73" s="191">
        <v>0</v>
      </c>
      <c r="AV73" s="191">
        <v>144</v>
      </c>
      <c r="AW73" s="191">
        <v>142</v>
      </c>
      <c r="AX73" s="191">
        <v>2</v>
      </c>
      <c r="AY73" s="191">
        <v>0</v>
      </c>
      <c r="AZ73" s="191">
        <v>0</v>
      </c>
      <c r="BA73" s="191">
        <v>0</v>
      </c>
      <c r="BB73" s="191">
        <v>189</v>
      </c>
      <c r="BC73" s="191">
        <v>182</v>
      </c>
      <c r="BD73" s="191">
        <v>7</v>
      </c>
      <c r="BE73" s="191">
        <v>0</v>
      </c>
      <c r="BF73" s="191">
        <v>0</v>
      </c>
      <c r="BG73" s="191">
        <v>0</v>
      </c>
    </row>
    <row r="74" spans="1:59" ht="15" customHeight="1">
      <c r="A74" s="93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K74" s="181" t="s">
        <v>299</v>
      </c>
      <c r="AL74" s="181" t="s">
        <v>298</v>
      </c>
      <c r="AM74" s="191">
        <v>205</v>
      </c>
      <c r="AN74" s="191">
        <v>152</v>
      </c>
      <c r="AO74" s="191">
        <v>53</v>
      </c>
      <c r="AP74" s="191">
        <v>0</v>
      </c>
      <c r="AQ74" s="191">
        <v>0</v>
      </c>
      <c r="AR74" s="191">
        <v>0</v>
      </c>
      <c r="AS74" s="191">
        <v>0</v>
      </c>
      <c r="AT74" s="191">
        <v>0</v>
      </c>
      <c r="AU74" s="191">
        <v>0</v>
      </c>
      <c r="AV74" s="191">
        <v>80</v>
      </c>
      <c r="AW74" s="191">
        <v>74</v>
      </c>
      <c r="AX74" s="191">
        <v>6</v>
      </c>
      <c r="AY74" s="191">
        <v>0</v>
      </c>
      <c r="AZ74" s="191">
        <v>0</v>
      </c>
      <c r="BA74" s="191">
        <v>0</v>
      </c>
      <c r="BB74" s="191">
        <v>125</v>
      </c>
      <c r="BC74" s="191">
        <v>78</v>
      </c>
      <c r="BD74" s="191">
        <v>47</v>
      </c>
      <c r="BE74" s="191">
        <v>0</v>
      </c>
      <c r="BF74" s="191">
        <v>0</v>
      </c>
      <c r="BG74" s="191">
        <v>0</v>
      </c>
    </row>
    <row r="75" spans="37:59" ht="15" customHeight="1">
      <c r="AK75" s="160" t="s">
        <v>3</v>
      </c>
      <c r="AL75" s="160" t="s">
        <v>0</v>
      </c>
      <c r="AM75" s="161">
        <v>20</v>
      </c>
      <c r="AN75" s="161">
        <v>17</v>
      </c>
      <c r="AO75" s="161">
        <v>3</v>
      </c>
      <c r="AP75" s="161">
        <v>0</v>
      </c>
      <c r="AQ75" s="161">
        <v>0</v>
      </c>
      <c r="AR75" s="161">
        <v>0</v>
      </c>
      <c r="AS75" s="161">
        <v>0</v>
      </c>
      <c r="AT75" s="161">
        <v>0</v>
      </c>
      <c r="AU75" s="161">
        <v>0</v>
      </c>
      <c r="AV75" s="161">
        <v>11</v>
      </c>
      <c r="AW75" s="161">
        <v>10</v>
      </c>
      <c r="AX75" s="161">
        <v>1</v>
      </c>
      <c r="AY75" s="161">
        <v>0</v>
      </c>
      <c r="AZ75" s="161">
        <v>0</v>
      </c>
      <c r="BA75" s="161">
        <v>0</v>
      </c>
      <c r="BB75" s="161">
        <v>9</v>
      </c>
      <c r="BC75" s="161">
        <v>7</v>
      </c>
      <c r="BD75" s="161">
        <v>2</v>
      </c>
      <c r="BE75" s="161">
        <v>0</v>
      </c>
      <c r="BF75" s="161">
        <v>0</v>
      </c>
      <c r="BG75" s="161">
        <v>0</v>
      </c>
    </row>
    <row r="76" spans="37:59" ht="15" customHeight="1">
      <c r="AK76" s="185" t="s">
        <v>3</v>
      </c>
      <c r="AL76" s="185" t="s">
        <v>288</v>
      </c>
      <c r="AM76" s="192">
        <v>15</v>
      </c>
      <c r="AN76" s="192">
        <v>13</v>
      </c>
      <c r="AO76" s="192">
        <v>2</v>
      </c>
      <c r="AP76" s="192">
        <v>0</v>
      </c>
      <c r="AQ76" s="192">
        <v>0</v>
      </c>
      <c r="AR76" s="192">
        <v>0</v>
      </c>
      <c r="AS76" s="192">
        <v>0</v>
      </c>
      <c r="AT76" s="192">
        <v>0</v>
      </c>
      <c r="AU76" s="192">
        <v>0</v>
      </c>
      <c r="AV76" s="192">
        <v>6</v>
      </c>
      <c r="AW76" s="192">
        <v>6</v>
      </c>
      <c r="AX76" s="192">
        <v>0</v>
      </c>
      <c r="AY76" s="192">
        <v>0</v>
      </c>
      <c r="AZ76" s="192">
        <v>0</v>
      </c>
      <c r="BA76" s="192">
        <v>0</v>
      </c>
      <c r="BB76" s="192">
        <v>9</v>
      </c>
      <c r="BC76" s="192">
        <v>7</v>
      </c>
      <c r="BD76" s="192">
        <v>2</v>
      </c>
      <c r="BE76" s="192">
        <v>0</v>
      </c>
      <c r="BF76" s="192">
        <v>0</v>
      </c>
      <c r="BG76" s="192">
        <v>0</v>
      </c>
    </row>
    <row r="77" spans="37:59" ht="15" customHeight="1">
      <c r="AK77" s="185" t="s">
        <v>3</v>
      </c>
      <c r="AL77" s="185" t="s">
        <v>289</v>
      </c>
      <c r="AM77" s="192">
        <v>0</v>
      </c>
      <c r="AN77" s="192">
        <v>0</v>
      </c>
      <c r="AO77" s="192">
        <v>0</v>
      </c>
      <c r="AP77" s="192">
        <v>0</v>
      </c>
      <c r="AQ77" s="192">
        <v>0</v>
      </c>
      <c r="AR77" s="192">
        <v>0</v>
      </c>
      <c r="AS77" s="192">
        <v>0</v>
      </c>
      <c r="AT77" s="192">
        <v>0</v>
      </c>
      <c r="AU77" s="192">
        <v>0</v>
      </c>
      <c r="AV77" s="192">
        <v>0</v>
      </c>
      <c r="AW77" s="192">
        <v>0</v>
      </c>
      <c r="AX77" s="192">
        <v>0</v>
      </c>
      <c r="AY77" s="192">
        <v>0</v>
      </c>
      <c r="AZ77" s="192">
        <v>0</v>
      </c>
      <c r="BA77" s="192">
        <v>0</v>
      </c>
      <c r="BB77" s="192">
        <v>0</v>
      </c>
      <c r="BC77" s="192">
        <v>0</v>
      </c>
      <c r="BD77" s="192">
        <v>0</v>
      </c>
      <c r="BE77" s="192">
        <v>0</v>
      </c>
      <c r="BF77" s="192">
        <v>0</v>
      </c>
      <c r="BG77" s="192">
        <v>0</v>
      </c>
    </row>
    <row r="78" spans="37:59" ht="15" customHeight="1">
      <c r="AK78" s="185" t="s">
        <v>3</v>
      </c>
      <c r="AL78" s="185" t="s">
        <v>290</v>
      </c>
      <c r="AM78" s="192">
        <v>5</v>
      </c>
      <c r="AN78" s="192">
        <v>4</v>
      </c>
      <c r="AO78" s="192">
        <v>1</v>
      </c>
      <c r="AP78" s="192">
        <v>0</v>
      </c>
      <c r="AQ78" s="192">
        <v>0</v>
      </c>
      <c r="AR78" s="192">
        <v>0</v>
      </c>
      <c r="AS78" s="192">
        <v>0</v>
      </c>
      <c r="AT78" s="192">
        <v>0</v>
      </c>
      <c r="AU78" s="192">
        <v>0</v>
      </c>
      <c r="AV78" s="192">
        <v>5</v>
      </c>
      <c r="AW78" s="192">
        <v>4</v>
      </c>
      <c r="AX78" s="192">
        <v>1</v>
      </c>
      <c r="AY78" s="192">
        <v>0</v>
      </c>
      <c r="AZ78" s="192">
        <v>0</v>
      </c>
      <c r="BA78" s="192">
        <v>0</v>
      </c>
      <c r="BB78" s="192">
        <v>0</v>
      </c>
      <c r="BC78" s="192">
        <v>0</v>
      </c>
      <c r="BD78" s="192">
        <v>0</v>
      </c>
      <c r="BE78" s="192">
        <v>0</v>
      </c>
      <c r="BF78" s="192">
        <v>0</v>
      </c>
      <c r="BG78" s="192">
        <v>0</v>
      </c>
    </row>
    <row r="79" spans="37:59" ht="15" customHeight="1">
      <c r="AK79" s="185" t="s">
        <v>3</v>
      </c>
      <c r="AL79" s="185" t="s">
        <v>291</v>
      </c>
      <c r="AM79" s="192">
        <v>0</v>
      </c>
      <c r="AN79" s="192">
        <v>0</v>
      </c>
      <c r="AO79" s="192">
        <v>0</v>
      </c>
      <c r="AP79" s="192">
        <v>0</v>
      </c>
      <c r="AQ79" s="192">
        <v>0</v>
      </c>
      <c r="AR79" s="192">
        <v>0</v>
      </c>
      <c r="AS79" s="192">
        <v>0</v>
      </c>
      <c r="AT79" s="192">
        <v>0</v>
      </c>
      <c r="AU79" s="192">
        <v>0</v>
      </c>
      <c r="AV79" s="192">
        <v>0</v>
      </c>
      <c r="AW79" s="192">
        <v>0</v>
      </c>
      <c r="AX79" s="192">
        <v>0</v>
      </c>
      <c r="AY79" s="192">
        <v>0</v>
      </c>
      <c r="AZ79" s="192">
        <v>0</v>
      </c>
      <c r="BA79" s="192">
        <v>0</v>
      </c>
      <c r="BB79" s="192">
        <v>0</v>
      </c>
      <c r="BC79" s="192">
        <v>0</v>
      </c>
      <c r="BD79" s="192">
        <v>0</v>
      </c>
      <c r="BE79" s="192">
        <v>0</v>
      </c>
      <c r="BF79" s="192">
        <v>0</v>
      </c>
      <c r="BG79" s="192">
        <v>0</v>
      </c>
    </row>
    <row r="80" spans="37:59" ht="15" customHeight="1">
      <c r="AK80" s="160" t="s">
        <v>3</v>
      </c>
      <c r="AL80" s="160" t="s">
        <v>292</v>
      </c>
      <c r="AM80" s="161">
        <v>0</v>
      </c>
      <c r="AN80" s="161">
        <v>0</v>
      </c>
      <c r="AO80" s="161">
        <v>0</v>
      </c>
      <c r="AP80" s="161">
        <v>0</v>
      </c>
      <c r="AQ80" s="161">
        <v>0</v>
      </c>
      <c r="AR80" s="161">
        <v>0</v>
      </c>
      <c r="AS80" s="161">
        <v>0</v>
      </c>
      <c r="AT80" s="161">
        <v>0</v>
      </c>
      <c r="AU80" s="161">
        <v>0</v>
      </c>
      <c r="AV80" s="161">
        <v>0</v>
      </c>
      <c r="AW80" s="161">
        <v>0</v>
      </c>
      <c r="AX80" s="161">
        <v>0</v>
      </c>
      <c r="AY80" s="161">
        <v>0</v>
      </c>
      <c r="AZ80" s="161">
        <v>0</v>
      </c>
      <c r="BA80" s="161">
        <v>0</v>
      </c>
      <c r="BB80" s="161">
        <v>0</v>
      </c>
      <c r="BC80" s="161">
        <v>0</v>
      </c>
      <c r="BD80" s="161">
        <v>0</v>
      </c>
      <c r="BE80" s="161">
        <v>0</v>
      </c>
      <c r="BF80" s="161">
        <v>0</v>
      </c>
      <c r="BG80" s="161">
        <v>0</v>
      </c>
    </row>
    <row r="81" spans="37:59" ht="15" customHeight="1">
      <c r="AK81" s="160" t="s">
        <v>3</v>
      </c>
      <c r="AL81" s="160" t="s">
        <v>293</v>
      </c>
      <c r="AM81" s="161">
        <v>0</v>
      </c>
      <c r="AN81" s="161">
        <v>0</v>
      </c>
      <c r="AO81" s="161">
        <v>0</v>
      </c>
      <c r="AP81" s="161">
        <v>0</v>
      </c>
      <c r="AQ81" s="161">
        <v>0</v>
      </c>
      <c r="AR81" s="161">
        <v>0</v>
      </c>
      <c r="AS81" s="161">
        <v>0</v>
      </c>
      <c r="AT81" s="161">
        <v>0</v>
      </c>
      <c r="AU81" s="161">
        <v>0</v>
      </c>
      <c r="AV81" s="161">
        <v>0</v>
      </c>
      <c r="AW81" s="161">
        <v>0</v>
      </c>
      <c r="AX81" s="161">
        <v>0</v>
      </c>
      <c r="AY81" s="161">
        <v>0</v>
      </c>
      <c r="AZ81" s="161">
        <v>0</v>
      </c>
      <c r="BA81" s="161">
        <v>0</v>
      </c>
      <c r="BB81" s="161">
        <v>0</v>
      </c>
      <c r="BC81" s="161">
        <v>0</v>
      </c>
      <c r="BD81" s="161">
        <v>0</v>
      </c>
      <c r="BE81" s="161">
        <v>0</v>
      </c>
      <c r="BF81" s="161">
        <v>0</v>
      </c>
      <c r="BG81" s="161">
        <v>0</v>
      </c>
    </row>
    <row r="82" spans="37:59" ht="15" customHeight="1">
      <c r="AK82" s="160" t="s">
        <v>3</v>
      </c>
      <c r="AL82" s="160" t="s">
        <v>294</v>
      </c>
      <c r="AM82" s="161">
        <v>0</v>
      </c>
      <c r="AN82" s="161">
        <v>0</v>
      </c>
      <c r="AO82" s="161">
        <v>0</v>
      </c>
      <c r="AP82" s="161">
        <v>0</v>
      </c>
      <c r="AQ82" s="161">
        <v>0</v>
      </c>
      <c r="AR82" s="161">
        <v>0</v>
      </c>
      <c r="AS82" s="161">
        <v>0</v>
      </c>
      <c r="AT82" s="161">
        <v>0</v>
      </c>
      <c r="AU82" s="161">
        <v>0</v>
      </c>
      <c r="AV82" s="161">
        <v>0</v>
      </c>
      <c r="AW82" s="161">
        <v>0</v>
      </c>
      <c r="AX82" s="161">
        <v>0</v>
      </c>
      <c r="AY82" s="161">
        <v>0</v>
      </c>
      <c r="AZ82" s="161">
        <v>0</v>
      </c>
      <c r="BA82" s="161">
        <v>0</v>
      </c>
      <c r="BB82" s="161">
        <v>0</v>
      </c>
      <c r="BC82" s="161">
        <v>0</v>
      </c>
      <c r="BD82" s="161">
        <v>0</v>
      </c>
      <c r="BE82" s="161">
        <v>0</v>
      </c>
      <c r="BF82" s="161">
        <v>0</v>
      </c>
      <c r="BG82" s="161">
        <v>0</v>
      </c>
    </row>
    <row r="83" spans="37:59" ht="15" customHeight="1">
      <c r="AK83" s="160" t="s">
        <v>3</v>
      </c>
      <c r="AL83" s="160" t="s">
        <v>295</v>
      </c>
      <c r="AM83" s="161">
        <v>0</v>
      </c>
      <c r="AN83" s="161">
        <v>0</v>
      </c>
      <c r="AO83" s="161">
        <v>0</v>
      </c>
      <c r="AP83" s="161">
        <v>0</v>
      </c>
      <c r="AQ83" s="161">
        <v>0</v>
      </c>
      <c r="AR83" s="161">
        <v>0</v>
      </c>
      <c r="AS83" s="161">
        <v>0</v>
      </c>
      <c r="AT83" s="161">
        <v>0</v>
      </c>
      <c r="AU83" s="161">
        <v>0</v>
      </c>
      <c r="AV83" s="161">
        <v>0</v>
      </c>
      <c r="AW83" s="161">
        <v>0</v>
      </c>
      <c r="AX83" s="161">
        <v>0</v>
      </c>
      <c r="AY83" s="161">
        <v>0</v>
      </c>
      <c r="AZ83" s="161">
        <v>0</v>
      </c>
      <c r="BA83" s="161">
        <v>0</v>
      </c>
      <c r="BB83" s="161">
        <v>0</v>
      </c>
      <c r="BC83" s="161">
        <v>0</v>
      </c>
      <c r="BD83" s="161">
        <v>0</v>
      </c>
      <c r="BE83" s="161">
        <v>0</v>
      </c>
      <c r="BF83" s="161">
        <v>0</v>
      </c>
      <c r="BG83" s="161">
        <v>0</v>
      </c>
    </row>
    <row r="84" spans="37:59" ht="15" customHeight="1">
      <c r="AK84" s="160" t="s">
        <v>3</v>
      </c>
      <c r="AL84" s="160" t="s">
        <v>296</v>
      </c>
      <c r="AM84" s="161">
        <v>0</v>
      </c>
      <c r="AN84" s="161">
        <v>0</v>
      </c>
      <c r="AO84" s="161">
        <v>0</v>
      </c>
      <c r="AP84" s="161">
        <v>0</v>
      </c>
      <c r="AQ84" s="161">
        <v>0</v>
      </c>
      <c r="AR84" s="161">
        <v>0</v>
      </c>
      <c r="AS84" s="161">
        <v>0</v>
      </c>
      <c r="AT84" s="161">
        <v>0</v>
      </c>
      <c r="AU84" s="161">
        <v>0</v>
      </c>
      <c r="AV84" s="161">
        <v>0</v>
      </c>
      <c r="AW84" s="161">
        <v>0</v>
      </c>
      <c r="AX84" s="161">
        <v>0</v>
      </c>
      <c r="AY84" s="161">
        <v>0</v>
      </c>
      <c r="AZ84" s="161">
        <v>0</v>
      </c>
      <c r="BA84" s="161">
        <v>0</v>
      </c>
      <c r="BB84" s="161">
        <v>0</v>
      </c>
      <c r="BC84" s="161">
        <v>0</v>
      </c>
      <c r="BD84" s="161">
        <v>0</v>
      </c>
      <c r="BE84" s="161">
        <v>0</v>
      </c>
      <c r="BF84" s="161">
        <v>0</v>
      </c>
      <c r="BG84" s="161">
        <v>0</v>
      </c>
    </row>
    <row r="85" spans="37:59" ht="15" customHeight="1">
      <c r="AK85" s="160" t="s">
        <v>3</v>
      </c>
      <c r="AL85" s="160" t="s">
        <v>297</v>
      </c>
      <c r="AM85" s="161">
        <v>0</v>
      </c>
      <c r="AN85" s="161">
        <v>0</v>
      </c>
      <c r="AO85" s="161">
        <v>0</v>
      </c>
      <c r="AP85" s="161">
        <v>0</v>
      </c>
      <c r="AQ85" s="161">
        <v>0</v>
      </c>
      <c r="AR85" s="161">
        <v>0</v>
      </c>
      <c r="AS85" s="161">
        <v>0</v>
      </c>
      <c r="AT85" s="161">
        <v>0</v>
      </c>
      <c r="AU85" s="161">
        <v>0</v>
      </c>
      <c r="AV85" s="161">
        <v>0</v>
      </c>
      <c r="AW85" s="161">
        <v>0</v>
      </c>
      <c r="AX85" s="161">
        <v>0</v>
      </c>
      <c r="AY85" s="161">
        <v>0</v>
      </c>
      <c r="AZ85" s="161">
        <v>0</v>
      </c>
      <c r="BA85" s="161">
        <v>0</v>
      </c>
      <c r="BB85" s="161">
        <v>0</v>
      </c>
      <c r="BC85" s="161">
        <v>0</v>
      </c>
      <c r="BD85" s="161">
        <v>0</v>
      </c>
      <c r="BE85" s="161">
        <v>0</v>
      </c>
      <c r="BF85" s="161">
        <v>0</v>
      </c>
      <c r="BG85" s="161">
        <v>0</v>
      </c>
    </row>
    <row r="86" spans="37:59" ht="15" customHeight="1">
      <c r="AK86" s="160" t="s">
        <v>3</v>
      </c>
      <c r="AL86" s="160" t="s">
        <v>298</v>
      </c>
      <c r="AM86" s="161">
        <v>0</v>
      </c>
      <c r="AN86" s="161">
        <v>0</v>
      </c>
      <c r="AO86" s="161">
        <v>0</v>
      </c>
      <c r="AP86" s="161">
        <v>0</v>
      </c>
      <c r="AQ86" s="161">
        <v>0</v>
      </c>
      <c r="AR86" s="161">
        <v>0</v>
      </c>
      <c r="AS86" s="161">
        <v>0</v>
      </c>
      <c r="AT86" s="161">
        <v>0</v>
      </c>
      <c r="AU86" s="161">
        <v>0</v>
      </c>
      <c r="AV86" s="161">
        <v>0</v>
      </c>
      <c r="AW86" s="161">
        <v>0</v>
      </c>
      <c r="AX86" s="161">
        <v>0</v>
      </c>
      <c r="AY86" s="161">
        <v>0</v>
      </c>
      <c r="AZ86" s="161">
        <v>0</v>
      </c>
      <c r="BA86" s="161">
        <v>0</v>
      </c>
      <c r="BB86" s="161">
        <v>0</v>
      </c>
      <c r="BC86" s="161">
        <v>0</v>
      </c>
      <c r="BD86" s="161">
        <v>0</v>
      </c>
      <c r="BE86" s="161">
        <v>0</v>
      </c>
      <c r="BF86" s="161">
        <v>0</v>
      </c>
      <c r="BG86" s="161">
        <v>0</v>
      </c>
    </row>
  </sheetData>
  <sheetProtection/>
  <mergeCells count="164">
    <mergeCell ref="BC44:BC45"/>
    <mergeCell ref="BD44:BD45"/>
    <mergeCell ref="BE44:BE45"/>
    <mergeCell ref="BF44:BF45"/>
    <mergeCell ref="BG44:BG45"/>
    <mergeCell ref="AW44:AW45"/>
    <mergeCell ref="AX44:AX45"/>
    <mergeCell ref="AY44:AY45"/>
    <mergeCell ref="AZ44:AZ45"/>
    <mergeCell ref="BA44:BA45"/>
    <mergeCell ref="BB44:BB45"/>
    <mergeCell ref="AQ44:AQ45"/>
    <mergeCell ref="AR44:AR45"/>
    <mergeCell ref="AS44:AS45"/>
    <mergeCell ref="AT44:AT45"/>
    <mergeCell ref="AU44:AU45"/>
    <mergeCell ref="AV44:AV45"/>
    <mergeCell ref="BF49:BF50"/>
    <mergeCell ref="BG49:BG50"/>
    <mergeCell ref="AM43:AR43"/>
    <mergeCell ref="AS43:AU43"/>
    <mergeCell ref="AV43:BA43"/>
    <mergeCell ref="BB43:BG43"/>
    <mergeCell ref="AM44:AM45"/>
    <mergeCell ref="AN44:AN45"/>
    <mergeCell ref="AO44:AO45"/>
    <mergeCell ref="AP44:AP45"/>
    <mergeCell ref="AZ49:AZ50"/>
    <mergeCell ref="BA49:BA50"/>
    <mergeCell ref="BB49:BB50"/>
    <mergeCell ref="BC49:BC50"/>
    <mergeCell ref="BD49:BD50"/>
    <mergeCell ref="BE49:BE50"/>
    <mergeCell ref="AT49:AT50"/>
    <mergeCell ref="AU49:AU50"/>
    <mergeCell ref="AV49:AV50"/>
    <mergeCell ref="AW49:AW50"/>
    <mergeCell ref="AX49:AX50"/>
    <mergeCell ref="AY49:AY50"/>
    <mergeCell ref="AS48:AU48"/>
    <mergeCell ref="AV48:BA48"/>
    <mergeCell ref="BB48:BG48"/>
    <mergeCell ref="AM49:AM50"/>
    <mergeCell ref="AN49:AN50"/>
    <mergeCell ref="AO49:AO50"/>
    <mergeCell ref="AP49:AP50"/>
    <mergeCell ref="AQ49:AQ50"/>
    <mergeCell ref="AR49:AR50"/>
    <mergeCell ref="AS49:AS50"/>
    <mergeCell ref="K6:M6"/>
    <mergeCell ref="E45:F45"/>
    <mergeCell ref="N7:P7"/>
    <mergeCell ref="B44:D45"/>
    <mergeCell ref="I45:J45"/>
    <mergeCell ref="E44:F44"/>
    <mergeCell ref="K45:L45"/>
    <mergeCell ref="M45:N45"/>
    <mergeCell ref="G44:H44"/>
    <mergeCell ref="M44:N44"/>
    <mergeCell ref="AO47:AR47"/>
    <mergeCell ref="AG47:AH48"/>
    <mergeCell ref="AI47:AJ48"/>
    <mergeCell ref="AK47:AN47"/>
    <mergeCell ref="AM48:AR48"/>
    <mergeCell ref="V6:X7"/>
    <mergeCell ref="AB6:AD7"/>
    <mergeCell ref="Y6:AA7"/>
    <mergeCell ref="Q43:W43"/>
    <mergeCell ref="AG46:AJ46"/>
    <mergeCell ref="A4:P4"/>
    <mergeCell ref="A41:P41"/>
    <mergeCell ref="B43:P43"/>
    <mergeCell ref="G45:H45"/>
    <mergeCell ref="B6:D7"/>
    <mergeCell ref="E6:G7"/>
    <mergeCell ref="A43:A46"/>
    <mergeCell ref="H6:J6"/>
    <mergeCell ref="H7:J7"/>
    <mergeCell ref="N6:P6"/>
    <mergeCell ref="X43:AE43"/>
    <mergeCell ref="X44:AA44"/>
    <mergeCell ref="Z45:AA45"/>
    <mergeCell ref="AB45:AC45"/>
    <mergeCell ref="R7:S7"/>
    <mergeCell ref="T7:U7"/>
    <mergeCell ref="AD45:AE45"/>
    <mergeCell ref="X45:Y45"/>
    <mergeCell ref="AB44:AE44"/>
    <mergeCell ref="V44:W45"/>
    <mergeCell ref="I44:J44"/>
    <mergeCell ref="K44:L44"/>
    <mergeCell ref="O44:P44"/>
    <mergeCell ref="O45:P45"/>
    <mergeCell ref="K7:M7"/>
    <mergeCell ref="AE6:AI6"/>
    <mergeCell ref="AF7:AG7"/>
    <mergeCell ref="AH7:AI7"/>
    <mergeCell ref="T44:U45"/>
    <mergeCell ref="Q44:S45"/>
    <mergeCell ref="Q6:U6"/>
    <mergeCell ref="Q7:Q8"/>
    <mergeCell ref="AN5:BE5"/>
    <mergeCell ref="BF5:BW5"/>
    <mergeCell ref="BX5:CO5"/>
    <mergeCell ref="AN6:AN8"/>
    <mergeCell ref="AO6:AO8"/>
    <mergeCell ref="AP6:AP8"/>
    <mergeCell ref="AQ6:AQ8"/>
    <mergeCell ref="AR6:AR8"/>
    <mergeCell ref="AS6:AT6"/>
    <mergeCell ref="AU6:AU8"/>
    <mergeCell ref="AV6:AV8"/>
    <mergeCell ref="AW6:AW8"/>
    <mergeCell ref="AX6:AZ6"/>
    <mergeCell ref="AS7:AS8"/>
    <mergeCell ref="AT7:AT8"/>
    <mergeCell ref="AX7:AX8"/>
    <mergeCell ref="AY7:AY8"/>
    <mergeCell ref="BA6:BA8"/>
    <mergeCell ref="BB6:BB8"/>
    <mergeCell ref="BC6:BC8"/>
    <mergeCell ref="BD6:BD8"/>
    <mergeCell ref="BE6:BE8"/>
    <mergeCell ref="BF6:BF8"/>
    <mergeCell ref="BQ7:BQ8"/>
    <mergeCell ref="BR7:BR8"/>
    <mergeCell ref="BG6:BG8"/>
    <mergeCell ref="BH6:BH8"/>
    <mergeCell ref="BI6:BI8"/>
    <mergeCell ref="BJ6:BJ8"/>
    <mergeCell ref="BK6:BL6"/>
    <mergeCell ref="BM6:BM8"/>
    <mergeCell ref="BK7:BK8"/>
    <mergeCell ref="BL7:BL8"/>
    <mergeCell ref="CJ7:CJ8"/>
    <mergeCell ref="BZ6:BZ8"/>
    <mergeCell ref="CA6:CA8"/>
    <mergeCell ref="BN6:BN8"/>
    <mergeCell ref="BO6:BO8"/>
    <mergeCell ref="BP6:BR6"/>
    <mergeCell ref="BS6:BS8"/>
    <mergeCell ref="BT6:BT8"/>
    <mergeCell ref="BU6:BU8"/>
    <mergeCell ref="BP7:BP8"/>
    <mergeCell ref="BY6:BY8"/>
    <mergeCell ref="CC6:CD6"/>
    <mergeCell ref="CE6:CE8"/>
    <mergeCell ref="CF6:CF8"/>
    <mergeCell ref="CG6:CG8"/>
    <mergeCell ref="CH6:CJ6"/>
    <mergeCell ref="CC7:CC8"/>
    <mergeCell ref="CD7:CD8"/>
    <mergeCell ref="CH7:CH8"/>
    <mergeCell ref="CI7:CI8"/>
    <mergeCell ref="CK6:CK8"/>
    <mergeCell ref="CL6:CL8"/>
    <mergeCell ref="CM6:CM8"/>
    <mergeCell ref="CN6:CN8"/>
    <mergeCell ref="CO6:CO8"/>
    <mergeCell ref="AZ7:AZ8"/>
    <mergeCell ref="CB6:CB8"/>
    <mergeCell ref="BV6:BV8"/>
    <mergeCell ref="BW6:BW8"/>
    <mergeCell ref="BX6:BX8"/>
  </mergeCells>
  <conditionalFormatting sqref="B9:AI31 B47:AE69">
    <cfRule type="expression" priority="1" dxfId="1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fitToWidth="2" horizontalDpi="600" verticalDpi="600" orientation="portrait" paperSize="9" scale="62" r:id="rId1"/>
  <colBreaks count="1" manualBreakCount="1">
    <brk id="16" min="3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W71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7.58203125" style="5" customWidth="1"/>
    <col min="6" max="31" width="6.58203125" style="5" customWidth="1"/>
    <col min="32" max="32" width="8.75" style="5" customWidth="1"/>
    <col min="33" max="33" width="1.328125" style="5" customWidth="1"/>
    <col min="34" max="34" width="2.33203125" style="5" customWidth="1"/>
    <col min="35" max="35" width="8.75" style="5" customWidth="1"/>
    <col min="36" max="49" width="6.58203125" style="5" customWidth="1"/>
    <col min="50" max="50" width="8.75" style="5" customWidth="1"/>
    <col min="51" max="16384" width="8.75" style="5" customWidth="1"/>
  </cols>
  <sheetData>
    <row r="1" spans="1:48" ht="16.5" customHeight="1">
      <c r="A1" s="333" t="s">
        <v>315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2"/>
      <c r="Q1" s="2"/>
      <c r="R1" s="2"/>
      <c r="S1" s="2"/>
      <c r="T1" s="3" t="s">
        <v>190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H1" s="333" t="s">
        <v>315</v>
      </c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</row>
    <row r="2" spans="1:48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1"/>
      <c r="AE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9" ht="16.5" customHeight="1">
      <c r="A3" s="3" t="s">
        <v>105</v>
      </c>
      <c r="C3" s="66"/>
      <c r="D3" s="66"/>
      <c r="E3" s="6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 t="s">
        <v>191</v>
      </c>
      <c r="S3" s="6"/>
      <c r="T3" s="6"/>
      <c r="U3" s="6"/>
      <c r="V3" s="8"/>
      <c r="W3" s="8"/>
      <c r="X3" s="8"/>
      <c r="Y3" s="8"/>
      <c r="Z3" s="8"/>
      <c r="AA3" s="8"/>
      <c r="AB3" s="8"/>
      <c r="AC3" s="8"/>
      <c r="AD3" s="66"/>
      <c r="AE3" s="66"/>
      <c r="AF3" s="8"/>
      <c r="AG3" s="10" t="s">
        <v>2</v>
      </c>
      <c r="AH3" s="6" t="s">
        <v>191</v>
      </c>
      <c r="AJ3" s="66"/>
      <c r="AK3" s="66"/>
      <c r="AL3" s="66"/>
      <c r="AM3" s="66"/>
      <c r="AN3" s="66"/>
      <c r="AO3" s="6"/>
      <c r="AP3" s="6"/>
      <c r="AQ3" s="6"/>
      <c r="AR3" s="6"/>
      <c r="AS3" s="6"/>
      <c r="AT3" s="6"/>
      <c r="AU3" s="6"/>
      <c r="AV3" s="8"/>
      <c r="AW3" s="10" t="s">
        <v>2</v>
      </c>
    </row>
    <row r="4" spans="1:49" ht="16.5" customHeight="1">
      <c r="A4" s="343" t="s">
        <v>245</v>
      </c>
      <c r="B4" s="344"/>
      <c r="C4" s="491" t="s">
        <v>0</v>
      </c>
      <c r="D4" s="351"/>
      <c r="E4" s="344"/>
      <c r="F4" s="488" t="s">
        <v>220</v>
      </c>
      <c r="G4" s="488"/>
      <c r="H4" s="488" t="s">
        <v>98</v>
      </c>
      <c r="I4" s="488"/>
      <c r="J4" s="487" t="s">
        <v>238</v>
      </c>
      <c r="K4" s="487"/>
      <c r="L4" s="488" t="s">
        <v>99</v>
      </c>
      <c r="M4" s="488"/>
      <c r="N4" s="488" t="s">
        <v>100</v>
      </c>
      <c r="O4" s="488"/>
      <c r="P4" s="487" t="s">
        <v>101</v>
      </c>
      <c r="Q4" s="488"/>
      <c r="R4" s="488" t="s">
        <v>102</v>
      </c>
      <c r="S4" s="488"/>
      <c r="T4" s="488" t="s">
        <v>221</v>
      </c>
      <c r="U4" s="488"/>
      <c r="V4" s="488" t="s">
        <v>222</v>
      </c>
      <c r="W4" s="488"/>
      <c r="X4" s="488" t="s">
        <v>223</v>
      </c>
      <c r="Y4" s="488"/>
      <c r="Z4" s="350" t="s">
        <v>241</v>
      </c>
      <c r="AA4" s="357"/>
      <c r="AB4" s="350" t="s">
        <v>224</v>
      </c>
      <c r="AC4" s="343"/>
      <c r="AD4" s="350" t="s">
        <v>244</v>
      </c>
      <c r="AE4" s="357"/>
      <c r="AF4" s="350" t="s">
        <v>245</v>
      </c>
      <c r="AG4" s="351"/>
      <c r="AH4" s="343" t="s">
        <v>245</v>
      </c>
      <c r="AI4" s="344"/>
      <c r="AJ4" s="350" t="s">
        <v>226</v>
      </c>
      <c r="AK4" s="357"/>
      <c r="AL4" s="350" t="s">
        <v>239</v>
      </c>
      <c r="AM4" s="357"/>
      <c r="AN4" s="488" t="s">
        <v>103</v>
      </c>
      <c r="AO4" s="488"/>
      <c r="AP4" s="350" t="s">
        <v>227</v>
      </c>
      <c r="AQ4" s="357"/>
      <c r="AR4" s="350" t="s">
        <v>240</v>
      </c>
      <c r="AS4" s="357"/>
      <c r="AT4" s="487" t="s">
        <v>228</v>
      </c>
      <c r="AU4" s="488"/>
      <c r="AV4" s="488" t="s">
        <v>242</v>
      </c>
      <c r="AW4" s="492"/>
    </row>
    <row r="5" spans="1:49" ht="16.5" customHeight="1">
      <c r="A5" s="345"/>
      <c r="B5" s="346"/>
      <c r="C5" s="353"/>
      <c r="D5" s="347"/>
      <c r="E5" s="348"/>
      <c r="F5" s="488"/>
      <c r="G5" s="488"/>
      <c r="H5" s="488"/>
      <c r="I5" s="488"/>
      <c r="J5" s="487"/>
      <c r="K5" s="487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358"/>
      <c r="AA5" s="360"/>
      <c r="AB5" s="358"/>
      <c r="AC5" s="359"/>
      <c r="AD5" s="358"/>
      <c r="AE5" s="360"/>
      <c r="AF5" s="352"/>
      <c r="AG5" s="345"/>
      <c r="AH5" s="345"/>
      <c r="AI5" s="346"/>
      <c r="AJ5" s="358"/>
      <c r="AK5" s="360"/>
      <c r="AL5" s="358"/>
      <c r="AM5" s="360"/>
      <c r="AN5" s="488"/>
      <c r="AO5" s="488"/>
      <c r="AP5" s="358"/>
      <c r="AQ5" s="360"/>
      <c r="AR5" s="358"/>
      <c r="AS5" s="360"/>
      <c r="AT5" s="488"/>
      <c r="AU5" s="488"/>
      <c r="AV5" s="488"/>
      <c r="AW5" s="492"/>
    </row>
    <row r="6" spans="1:49" ht="9.75" customHeight="1">
      <c r="A6" s="345"/>
      <c r="B6" s="346"/>
      <c r="C6" s="335" t="s">
        <v>0</v>
      </c>
      <c r="D6" s="335" t="s">
        <v>8</v>
      </c>
      <c r="E6" s="335" t="s">
        <v>1</v>
      </c>
      <c r="F6" s="335" t="s">
        <v>8</v>
      </c>
      <c r="G6" s="335" t="s">
        <v>1</v>
      </c>
      <c r="H6" s="335" t="s">
        <v>8</v>
      </c>
      <c r="I6" s="335" t="s">
        <v>1</v>
      </c>
      <c r="J6" s="335" t="s">
        <v>8</v>
      </c>
      <c r="K6" s="335" t="s">
        <v>1</v>
      </c>
      <c r="L6" s="335" t="s">
        <v>8</v>
      </c>
      <c r="M6" s="335" t="s">
        <v>1</v>
      </c>
      <c r="N6" s="335" t="s">
        <v>8</v>
      </c>
      <c r="O6" s="335" t="s">
        <v>1</v>
      </c>
      <c r="P6" s="335" t="s">
        <v>8</v>
      </c>
      <c r="Q6" s="335" t="s">
        <v>1</v>
      </c>
      <c r="R6" s="335" t="s">
        <v>8</v>
      </c>
      <c r="S6" s="335" t="s">
        <v>1</v>
      </c>
      <c r="T6" s="335" t="s">
        <v>8</v>
      </c>
      <c r="U6" s="335" t="s">
        <v>1</v>
      </c>
      <c r="V6" s="335" t="s">
        <v>8</v>
      </c>
      <c r="W6" s="335" t="s">
        <v>1</v>
      </c>
      <c r="X6" s="335" t="s">
        <v>8</v>
      </c>
      <c r="Y6" s="335" t="s">
        <v>1</v>
      </c>
      <c r="Z6" s="335" t="s">
        <v>8</v>
      </c>
      <c r="AA6" s="335" t="s">
        <v>1</v>
      </c>
      <c r="AB6" s="335" t="s">
        <v>8</v>
      </c>
      <c r="AC6" s="335" t="s">
        <v>1</v>
      </c>
      <c r="AD6" s="335" t="s">
        <v>8</v>
      </c>
      <c r="AE6" s="335" t="s">
        <v>1</v>
      </c>
      <c r="AF6" s="352"/>
      <c r="AG6" s="345"/>
      <c r="AH6" s="345"/>
      <c r="AI6" s="346"/>
      <c r="AJ6" s="335" t="s">
        <v>8</v>
      </c>
      <c r="AK6" s="335" t="s">
        <v>1</v>
      </c>
      <c r="AL6" s="335" t="s">
        <v>8</v>
      </c>
      <c r="AM6" s="335" t="s">
        <v>1</v>
      </c>
      <c r="AN6" s="335" t="s">
        <v>8</v>
      </c>
      <c r="AO6" s="335" t="s">
        <v>1</v>
      </c>
      <c r="AP6" s="335" t="s">
        <v>8</v>
      </c>
      <c r="AQ6" s="335" t="s">
        <v>1</v>
      </c>
      <c r="AR6" s="335" t="s">
        <v>8</v>
      </c>
      <c r="AS6" s="335" t="s">
        <v>1</v>
      </c>
      <c r="AT6" s="335" t="s">
        <v>8</v>
      </c>
      <c r="AU6" s="335" t="s">
        <v>1</v>
      </c>
      <c r="AV6" s="335" t="s">
        <v>8</v>
      </c>
      <c r="AW6" s="335" t="s">
        <v>1</v>
      </c>
    </row>
    <row r="7" spans="1:49" ht="9.75" customHeight="1">
      <c r="A7" s="347"/>
      <c r="B7" s="348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53"/>
      <c r="AG7" s="347"/>
      <c r="AH7" s="347"/>
      <c r="AI7" s="348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</row>
    <row r="8" spans="1:48" ht="18" customHeight="1">
      <c r="A8" s="8"/>
      <c r="B8" s="12"/>
      <c r="C8" s="230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22"/>
      <c r="AE8" s="110"/>
      <c r="AF8" s="13"/>
      <c r="AG8" s="14"/>
      <c r="AH8" s="8"/>
      <c r="AI8" s="12"/>
      <c r="AJ8" s="23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</row>
    <row r="9" spans="1:49" ht="18" customHeight="1">
      <c r="A9" s="67"/>
      <c r="B9" s="63" t="s">
        <v>310</v>
      </c>
      <c r="C9" s="209">
        <v>4732</v>
      </c>
      <c r="D9" s="65">
        <v>2702</v>
      </c>
      <c r="E9" s="65">
        <v>2030</v>
      </c>
      <c r="F9" s="65">
        <v>25</v>
      </c>
      <c r="G9" s="65">
        <v>13</v>
      </c>
      <c r="H9" s="65">
        <v>20</v>
      </c>
      <c r="I9" s="65">
        <v>1</v>
      </c>
      <c r="J9" s="65">
        <v>1</v>
      </c>
      <c r="K9" s="65">
        <v>0</v>
      </c>
      <c r="L9" s="65">
        <v>428</v>
      </c>
      <c r="M9" s="65">
        <v>35</v>
      </c>
      <c r="N9" s="65">
        <v>814</v>
      </c>
      <c r="O9" s="65">
        <v>435</v>
      </c>
      <c r="P9" s="111">
        <v>38</v>
      </c>
      <c r="Q9" s="111">
        <v>3</v>
      </c>
      <c r="R9" s="111">
        <v>22</v>
      </c>
      <c r="S9" s="111">
        <v>37</v>
      </c>
      <c r="T9" s="111">
        <v>184</v>
      </c>
      <c r="U9" s="111">
        <v>62</v>
      </c>
      <c r="V9" s="111">
        <v>303</v>
      </c>
      <c r="W9" s="111">
        <v>487</v>
      </c>
      <c r="X9" s="111">
        <v>8</v>
      </c>
      <c r="Y9" s="111">
        <v>49</v>
      </c>
      <c r="Z9" s="111">
        <v>16</v>
      </c>
      <c r="AA9" s="111">
        <v>25</v>
      </c>
      <c r="AB9" s="111">
        <v>51</v>
      </c>
      <c r="AC9" s="111">
        <v>25</v>
      </c>
      <c r="AD9" s="111">
        <v>97</v>
      </c>
      <c r="AE9" s="123">
        <v>211</v>
      </c>
      <c r="AF9" s="73" t="s">
        <v>310</v>
      </c>
      <c r="AG9" s="15"/>
      <c r="AH9" s="67"/>
      <c r="AI9" s="63" t="s">
        <v>310</v>
      </c>
      <c r="AJ9" s="122">
        <v>71</v>
      </c>
      <c r="AK9" s="111">
        <v>134</v>
      </c>
      <c r="AL9" s="111">
        <v>4</v>
      </c>
      <c r="AM9" s="111">
        <v>3</v>
      </c>
      <c r="AN9" s="111">
        <v>57</v>
      </c>
      <c r="AO9" s="111">
        <v>261</v>
      </c>
      <c r="AP9" s="111">
        <v>49</v>
      </c>
      <c r="AQ9" s="111">
        <v>58</v>
      </c>
      <c r="AR9" s="111">
        <v>193</v>
      </c>
      <c r="AS9" s="111">
        <v>103</v>
      </c>
      <c r="AT9" s="111">
        <v>295</v>
      </c>
      <c r="AU9" s="111">
        <v>75</v>
      </c>
      <c r="AV9" s="111">
        <v>26</v>
      </c>
      <c r="AW9" s="107">
        <v>13</v>
      </c>
    </row>
    <row r="10" spans="1:49" s="117" customFormat="1" ht="18" customHeight="1">
      <c r="A10" s="132"/>
      <c r="B10" s="60" t="s">
        <v>261</v>
      </c>
      <c r="C10" s="210">
        <f>C12+C31+C34+C39+C41+C44+C48+C53+C56+C59+C61</f>
        <v>4778</v>
      </c>
      <c r="D10" s="211">
        <f>D12+D31+D34+D39+D41+D44+D48+D53+D56+D59+D61</f>
        <v>2728</v>
      </c>
      <c r="E10" s="211">
        <f aca="true" t="shared" si="0" ref="E10:AE10">E12+E31+E34+E39+E41+E44+E48+E53+E56+E59+E61</f>
        <v>2050</v>
      </c>
      <c r="F10" s="211">
        <f t="shared" si="0"/>
        <v>22</v>
      </c>
      <c r="G10" s="211">
        <f t="shared" si="0"/>
        <v>10</v>
      </c>
      <c r="H10" s="211">
        <f t="shared" si="0"/>
        <v>27</v>
      </c>
      <c r="I10" s="211">
        <f t="shared" si="0"/>
        <v>0</v>
      </c>
      <c r="J10" s="211">
        <f t="shared" si="0"/>
        <v>3</v>
      </c>
      <c r="K10" s="211">
        <f t="shared" si="0"/>
        <v>2</v>
      </c>
      <c r="L10" s="211">
        <f t="shared" si="0"/>
        <v>378</v>
      </c>
      <c r="M10" s="211">
        <f t="shared" si="0"/>
        <v>40</v>
      </c>
      <c r="N10" s="211">
        <f t="shared" si="0"/>
        <v>956</v>
      </c>
      <c r="O10" s="211">
        <f t="shared" si="0"/>
        <v>517</v>
      </c>
      <c r="P10" s="231">
        <f t="shared" si="0"/>
        <v>50</v>
      </c>
      <c r="Q10" s="231">
        <f t="shared" si="0"/>
        <v>7</v>
      </c>
      <c r="R10" s="231">
        <f t="shared" si="0"/>
        <v>16</v>
      </c>
      <c r="S10" s="231">
        <f t="shared" si="0"/>
        <v>26</v>
      </c>
      <c r="T10" s="231">
        <f t="shared" si="0"/>
        <v>184</v>
      </c>
      <c r="U10" s="231">
        <f t="shared" si="0"/>
        <v>59</v>
      </c>
      <c r="V10" s="231">
        <f t="shared" si="0"/>
        <v>295</v>
      </c>
      <c r="W10" s="231">
        <f t="shared" si="0"/>
        <v>454</v>
      </c>
      <c r="X10" s="231">
        <f t="shared" si="0"/>
        <v>12</v>
      </c>
      <c r="Y10" s="231">
        <f t="shared" si="0"/>
        <v>50</v>
      </c>
      <c r="Z10" s="231">
        <f t="shared" si="0"/>
        <v>33</v>
      </c>
      <c r="AA10" s="231">
        <f t="shared" si="0"/>
        <v>22</v>
      </c>
      <c r="AB10" s="231">
        <f t="shared" si="0"/>
        <v>29</v>
      </c>
      <c r="AC10" s="231">
        <f t="shared" si="0"/>
        <v>31</v>
      </c>
      <c r="AD10" s="231">
        <f t="shared" si="0"/>
        <v>113</v>
      </c>
      <c r="AE10" s="232">
        <f t="shared" si="0"/>
        <v>199</v>
      </c>
      <c r="AF10" s="229" t="s">
        <v>261</v>
      </c>
      <c r="AG10" s="133"/>
      <c r="AH10" s="132"/>
      <c r="AI10" s="60" t="s">
        <v>261</v>
      </c>
      <c r="AJ10" s="210">
        <f aca="true" t="shared" si="1" ref="AJ10:AW10">AJ12+AJ31+AJ34+AJ39+AJ41+AJ44+AJ48+AJ53+AJ56+AJ59+AJ61</f>
        <v>53</v>
      </c>
      <c r="AK10" s="231">
        <f t="shared" si="1"/>
        <v>127</v>
      </c>
      <c r="AL10" s="231">
        <f t="shared" si="1"/>
        <v>3</v>
      </c>
      <c r="AM10" s="231">
        <f t="shared" si="1"/>
        <v>6</v>
      </c>
      <c r="AN10" s="231">
        <f t="shared" si="1"/>
        <v>66</v>
      </c>
      <c r="AO10" s="231">
        <f t="shared" si="1"/>
        <v>245</v>
      </c>
      <c r="AP10" s="231">
        <f t="shared" si="1"/>
        <v>41</v>
      </c>
      <c r="AQ10" s="231">
        <f t="shared" si="1"/>
        <v>51</v>
      </c>
      <c r="AR10" s="231">
        <f t="shared" si="1"/>
        <v>160</v>
      </c>
      <c r="AS10" s="231">
        <f t="shared" si="1"/>
        <v>82</v>
      </c>
      <c r="AT10" s="231">
        <f t="shared" si="1"/>
        <v>259</v>
      </c>
      <c r="AU10" s="231">
        <f t="shared" si="1"/>
        <v>99</v>
      </c>
      <c r="AV10" s="231">
        <f t="shared" si="1"/>
        <v>28</v>
      </c>
      <c r="AW10" s="231">
        <f t="shared" si="1"/>
        <v>23</v>
      </c>
    </row>
    <row r="11" spans="1:49" s="168" customFormat="1" ht="18" customHeight="1">
      <c r="A11" s="164"/>
      <c r="B11" s="174"/>
      <c r="C11" s="213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6"/>
      <c r="AF11" s="166"/>
      <c r="AG11" s="167"/>
      <c r="AH11" s="164"/>
      <c r="AI11" s="174"/>
      <c r="AJ11" s="197" t="s">
        <v>258</v>
      </c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</row>
    <row r="12" spans="1:49" s="117" customFormat="1" ht="18" customHeight="1">
      <c r="A12" s="374" t="s">
        <v>213</v>
      </c>
      <c r="B12" s="489"/>
      <c r="C12" s="210">
        <f>SUM(C14:C30)</f>
        <v>3607</v>
      </c>
      <c r="D12" s="211">
        <f aca="true" t="shared" si="2" ref="D12:AE12">SUM(D14:D30)</f>
        <v>2106</v>
      </c>
      <c r="E12" s="211">
        <f t="shared" si="2"/>
        <v>1501</v>
      </c>
      <c r="F12" s="211">
        <f t="shared" si="2"/>
        <v>14</v>
      </c>
      <c r="G12" s="211">
        <f t="shared" si="2"/>
        <v>9</v>
      </c>
      <c r="H12" s="211">
        <f t="shared" si="2"/>
        <v>27</v>
      </c>
      <c r="I12" s="211">
        <f t="shared" si="2"/>
        <v>0</v>
      </c>
      <c r="J12" s="211">
        <f t="shared" si="2"/>
        <v>1</v>
      </c>
      <c r="K12" s="211">
        <f t="shared" si="2"/>
        <v>1</v>
      </c>
      <c r="L12" s="211">
        <f t="shared" si="2"/>
        <v>321</v>
      </c>
      <c r="M12" s="211">
        <f t="shared" si="2"/>
        <v>32</v>
      </c>
      <c r="N12" s="211">
        <f t="shared" si="2"/>
        <v>712</v>
      </c>
      <c r="O12" s="211">
        <f t="shared" si="2"/>
        <v>353</v>
      </c>
      <c r="P12" s="231">
        <f t="shared" si="2"/>
        <v>42</v>
      </c>
      <c r="Q12" s="231">
        <f t="shared" si="2"/>
        <v>7</v>
      </c>
      <c r="R12" s="231">
        <f t="shared" si="2"/>
        <v>15</v>
      </c>
      <c r="S12" s="231">
        <f t="shared" si="2"/>
        <v>23</v>
      </c>
      <c r="T12" s="231">
        <f t="shared" si="2"/>
        <v>140</v>
      </c>
      <c r="U12" s="231">
        <f t="shared" si="2"/>
        <v>47</v>
      </c>
      <c r="V12" s="231">
        <f t="shared" si="2"/>
        <v>211</v>
      </c>
      <c r="W12" s="231">
        <f t="shared" si="2"/>
        <v>319</v>
      </c>
      <c r="X12" s="231">
        <f t="shared" si="2"/>
        <v>6</v>
      </c>
      <c r="Y12" s="231">
        <f t="shared" si="2"/>
        <v>34</v>
      </c>
      <c r="Z12" s="231">
        <f t="shared" si="2"/>
        <v>25</v>
      </c>
      <c r="AA12" s="231">
        <f t="shared" si="2"/>
        <v>20</v>
      </c>
      <c r="AB12" s="231">
        <f t="shared" si="2"/>
        <v>22</v>
      </c>
      <c r="AC12" s="231">
        <f t="shared" si="2"/>
        <v>21</v>
      </c>
      <c r="AD12" s="231">
        <f t="shared" si="2"/>
        <v>84</v>
      </c>
      <c r="AE12" s="232">
        <f t="shared" si="2"/>
        <v>143</v>
      </c>
      <c r="AF12" s="369" t="s">
        <v>213</v>
      </c>
      <c r="AG12" s="371"/>
      <c r="AH12" s="374" t="s">
        <v>213</v>
      </c>
      <c r="AI12" s="486"/>
      <c r="AJ12" s="231">
        <f aca="true" t="shared" si="3" ref="AJ12:AW12">SUM(AJ14:AJ30)</f>
        <v>38</v>
      </c>
      <c r="AK12" s="231">
        <f t="shared" si="3"/>
        <v>100</v>
      </c>
      <c r="AL12" s="231">
        <f t="shared" si="3"/>
        <v>2</v>
      </c>
      <c r="AM12" s="231">
        <f t="shared" si="3"/>
        <v>6</v>
      </c>
      <c r="AN12" s="231">
        <f t="shared" si="3"/>
        <v>54</v>
      </c>
      <c r="AO12" s="231">
        <f t="shared" si="3"/>
        <v>186</v>
      </c>
      <c r="AP12" s="231">
        <f t="shared" si="3"/>
        <v>30</v>
      </c>
      <c r="AQ12" s="231">
        <f t="shared" si="3"/>
        <v>29</v>
      </c>
      <c r="AR12" s="231">
        <f t="shared" si="3"/>
        <v>124</v>
      </c>
      <c r="AS12" s="231">
        <f t="shared" si="3"/>
        <v>66</v>
      </c>
      <c r="AT12" s="231">
        <f t="shared" si="3"/>
        <v>213</v>
      </c>
      <c r="AU12" s="231">
        <f t="shared" si="3"/>
        <v>88</v>
      </c>
      <c r="AV12" s="231">
        <f t="shared" si="3"/>
        <v>25</v>
      </c>
      <c r="AW12" s="231">
        <f t="shared" si="3"/>
        <v>17</v>
      </c>
    </row>
    <row r="13" spans="1:49" s="117" customFormat="1" ht="18" customHeight="1">
      <c r="A13" s="133"/>
      <c r="B13" s="282" t="s">
        <v>214</v>
      </c>
      <c r="C13" s="210">
        <f>SUM(C14:C18)</f>
        <v>1322</v>
      </c>
      <c r="D13" s="211">
        <f aca="true" t="shared" si="4" ref="D13:AE13">SUM(D14:D18)</f>
        <v>753</v>
      </c>
      <c r="E13" s="211">
        <f t="shared" si="4"/>
        <v>569</v>
      </c>
      <c r="F13" s="211">
        <f t="shared" si="4"/>
        <v>1</v>
      </c>
      <c r="G13" s="211">
        <f t="shared" si="4"/>
        <v>1</v>
      </c>
      <c r="H13" s="211">
        <f t="shared" si="4"/>
        <v>0</v>
      </c>
      <c r="I13" s="211">
        <f t="shared" si="4"/>
        <v>0</v>
      </c>
      <c r="J13" s="211">
        <f t="shared" si="4"/>
        <v>0</v>
      </c>
      <c r="K13" s="211">
        <f t="shared" si="4"/>
        <v>0</v>
      </c>
      <c r="L13" s="211">
        <f t="shared" si="4"/>
        <v>128</v>
      </c>
      <c r="M13" s="211">
        <f t="shared" si="4"/>
        <v>18</v>
      </c>
      <c r="N13" s="211">
        <f t="shared" si="4"/>
        <v>200</v>
      </c>
      <c r="O13" s="211">
        <f t="shared" si="4"/>
        <v>97</v>
      </c>
      <c r="P13" s="231">
        <f t="shared" si="4"/>
        <v>18</v>
      </c>
      <c r="Q13" s="231">
        <f t="shared" si="4"/>
        <v>3</v>
      </c>
      <c r="R13" s="231">
        <f t="shared" si="4"/>
        <v>8</v>
      </c>
      <c r="S13" s="231">
        <f t="shared" si="4"/>
        <v>14</v>
      </c>
      <c r="T13" s="231">
        <f t="shared" si="4"/>
        <v>62</v>
      </c>
      <c r="U13" s="231">
        <f t="shared" si="4"/>
        <v>17</v>
      </c>
      <c r="V13" s="231">
        <f t="shared" si="4"/>
        <v>85</v>
      </c>
      <c r="W13" s="231">
        <f t="shared" si="4"/>
        <v>149</v>
      </c>
      <c r="X13" s="231">
        <f t="shared" si="4"/>
        <v>1</v>
      </c>
      <c r="Y13" s="231">
        <f t="shared" si="4"/>
        <v>12</v>
      </c>
      <c r="Z13" s="231">
        <f t="shared" si="4"/>
        <v>12</v>
      </c>
      <c r="AA13" s="231">
        <f t="shared" si="4"/>
        <v>10</v>
      </c>
      <c r="AB13" s="231">
        <f t="shared" si="4"/>
        <v>7</v>
      </c>
      <c r="AC13" s="231">
        <f t="shared" si="4"/>
        <v>10</v>
      </c>
      <c r="AD13" s="231">
        <f t="shared" si="4"/>
        <v>43</v>
      </c>
      <c r="AE13" s="232">
        <f t="shared" si="4"/>
        <v>68</v>
      </c>
      <c r="AF13" s="283" t="s">
        <v>214</v>
      </c>
      <c r="AG13" s="133"/>
      <c r="AH13" s="133"/>
      <c r="AI13" s="282" t="s">
        <v>214</v>
      </c>
      <c r="AJ13" s="231">
        <f aca="true" t="shared" si="5" ref="AJ13:AW13">SUM(AJ14:AJ18)</f>
        <v>20</v>
      </c>
      <c r="AK13" s="231">
        <f t="shared" si="5"/>
        <v>48</v>
      </c>
      <c r="AL13" s="231">
        <f t="shared" si="5"/>
        <v>1</v>
      </c>
      <c r="AM13" s="231">
        <f t="shared" si="5"/>
        <v>5</v>
      </c>
      <c r="AN13" s="231">
        <f t="shared" si="5"/>
        <v>18</v>
      </c>
      <c r="AO13" s="231">
        <f t="shared" si="5"/>
        <v>49</v>
      </c>
      <c r="AP13" s="231">
        <f t="shared" si="5"/>
        <v>4</v>
      </c>
      <c r="AQ13" s="231">
        <f t="shared" si="5"/>
        <v>8</v>
      </c>
      <c r="AR13" s="231">
        <f t="shared" si="5"/>
        <v>63</v>
      </c>
      <c r="AS13" s="231">
        <f t="shared" si="5"/>
        <v>29</v>
      </c>
      <c r="AT13" s="231">
        <f t="shared" si="5"/>
        <v>76</v>
      </c>
      <c r="AU13" s="231">
        <f t="shared" si="5"/>
        <v>28</v>
      </c>
      <c r="AV13" s="231">
        <f t="shared" si="5"/>
        <v>6</v>
      </c>
      <c r="AW13" s="231">
        <f t="shared" si="5"/>
        <v>3</v>
      </c>
    </row>
    <row r="14" spans="1:49" ht="18" customHeight="1">
      <c r="A14" s="284"/>
      <c r="B14" s="285" t="s">
        <v>27</v>
      </c>
      <c r="C14" s="286">
        <f>SUM(D14:E14)</f>
        <v>635</v>
      </c>
      <c r="D14" s="138">
        <f>F14+H14+J14+L14+N14+P14+R14+T14+V14+X14+Z14+AB14+AD14+AJ14+AL14+AN14+AP14+AR14+AT14+AV14</f>
        <v>352</v>
      </c>
      <c r="E14" s="138">
        <f>G14+I14+K14+M14+O14+Q14+S14+U14+W14+Y14+AA14+AC14+AE14+AK14+AM14+AO14+AQ14+AS14+AU14+AW14</f>
        <v>283</v>
      </c>
      <c r="F14" s="65">
        <v>1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46</v>
      </c>
      <c r="M14" s="65">
        <v>7</v>
      </c>
      <c r="N14" s="65">
        <v>117</v>
      </c>
      <c r="O14" s="65">
        <v>48</v>
      </c>
      <c r="P14" s="111">
        <v>7</v>
      </c>
      <c r="Q14" s="111">
        <v>2</v>
      </c>
      <c r="R14" s="111">
        <v>8</v>
      </c>
      <c r="S14" s="111">
        <v>5</v>
      </c>
      <c r="T14" s="111">
        <v>27</v>
      </c>
      <c r="U14" s="111">
        <v>7</v>
      </c>
      <c r="V14" s="111">
        <v>39</v>
      </c>
      <c r="W14" s="111">
        <v>66</v>
      </c>
      <c r="X14" s="111">
        <v>0</v>
      </c>
      <c r="Y14" s="111">
        <v>5</v>
      </c>
      <c r="Z14" s="111">
        <v>4</v>
      </c>
      <c r="AA14" s="111">
        <v>6</v>
      </c>
      <c r="AB14" s="111">
        <v>5</v>
      </c>
      <c r="AC14" s="111">
        <v>3</v>
      </c>
      <c r="AD14" s="287">
        <v>32</v>
      </c>
      <c r="AE14" s="288">
        <v>46</v>
      </c>
      <c r="AF14" s="289" t="s">
        <v>27</v>
      </c>
      <c r="AG14" s="15"/>
      <c r="AH14" s="284"/>
      <c r="AI14" s="285" t="s">
        <v>27</v>
      </c>
      <c r="AJ14" s="290">
        <v>9</v>
      </c>
      <c r="AK14" s="287">
        <v>37</v>
      </c>
      <c r="AL14" s="287">
        <v>0</v>
      </c>
      <c r="AM14" s="111">
        <v>3</v>
      </c>
      <c r="AN14" s="287">
        <v>8</v>
      </c>
      <c r="AO14" s="111">
        <v>26</v>
      </c>
      <c r="AP14" s="111">
        <v>0</v>
      </c>
      <c r="AQ14" s="111">
        <v>0</v>
      </c>
      <c r="AR14" s="111">
        <v>30</v>
      </c>
      <c r="AS14" s="111">
        <v>16</v>
      </c>
      <c r="AT14" s="111">
        <v>19</v>
      </c>
      <c r="AU14" s="111">
        <v>6</v>
      </c>
      <c r="AV14" s="111">
        <v>0</v>
      </c>
      <c r="AW14" s="107">
        <v>0</v>
      </c>
    </row>
    <row r="15" spans="1:49" ht="18" customHeight="1">
      <c r="A15" s="284"/>
      <c r="B15" s="285" t="s">
        <v>28</v>
      </c>
      <c r="C15" s="286">
        <f aca="true" t="shared" si="6" ref="C15:C30">SUM(D15:E15)</f>
        <v>262</v>
      </c>
      <c r="D15" s="138">
        <f aca="true" t="shared" si="7" ref="D15:D30">F15+H15+J15+L15+N15+P15+R15+T15+V15+X15+Z15+AB15+AD15+AJ15+AL15+AN15+AP15+AR15+AT15+AV15</f>
        <v>201</v>
      </c>
      <c r="E15" s="138">
        <f aca="true" t="shared" si="8" ref="E15:E30">G15+I15+K15+M15+O15+Q15+S15+U15+W15+Y15+AA15+AC15+AE15+AK15+AM15+AO15+AQ15+AS15+AU15+AW15</f>
        <v>61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62</v>
      </c>
      <c r="M15" s="65">
        <v>2</v>
      </c>
      <c r="N15" s="65">
        <v>48</v>
      </c>
      <c r="O15" s="65">
        <v>11</v>
      </c>
      <c r="P15" s="111">
        <v>2</v>
      </c>
      <c r="Q15" s="111">
        <v>0</v>
      </c>
      <c r="R15" s="111">
        <v>0</v>
      </c>
      <c r="S15" s="111">
        <v>5</v>
      </c>
      <c r="T15" s="111">
        <v>19</v>
      </c>
      <c r="U15" s="111">
        <v>3</v>
      </c>
      <c r="V15" s="111">
        <v>16</v>
      </c>
      <c r="W15" s="111">
        <v>14</v>
      </c>
      <c r="X15" s="111">
        <v>0</v>
      </c>
      <c r="Y15" s="111">
        <v>0</v>
      </c>
      <c r="Z15" s="111">
        <v>6</v>
      </c>
      <c r="AA15" s="111">
        <v>0</v>
      </c>
      <c r="AB15" s="111">
        <v>1</v>
      </c>
      <c r="AC15" s="111">
        <v>2</v>
      </c>
      <c r="AD15" s="287">
        <v>3</v>
      </c>
      <c r="AE15" s="288">
        <v>3</v>
      </c>
      <c r="AF15" s="289" t="s">
        <v>28</v>
      </c>
      <c r="AG15" s="15"/>
      <c r="AH15" s="284"/>
      <c r="AI15" s="285" t="s">
        <v>28</v>
      </c>
      <c r="AJ15" s="290">
        <v>4</v>
      </c>
      <c r="AK15" s="287">
        <v>2</v>
      </c>
      <c r="AL15" s="287">
        <v>0</v>
      </c>
      <c r="AM15" s="111">
        <v>1</v>
      </c>
      <c r="AN15" s="287">
        <v>3</v>
      </c>
      <c r="AO15" s="111">
        <v>4</v>
      </c>
      <c r="AP15" s="111">
        <v>1</v>
      </c>
      <c r="AQ15" s="111">
        <v>0</v>
      </c>
      <c r="AR15" s="111">
        <v>19</v>
      </c>
      <c r="AS15" s="111">
        <v>5</v>
      </c>
      <c r="AT15" s="111">
        <v>14</v>
      </c>
      <c r="AU15" s="111">
        <v>7</v>
      </c>
      <c r="AV15" s="111">
        <v>3</v>
      </c>
      <c r="AW15" s="107">
        <v>2</v>
      </c>
    </row>
    <row r="16" spans="1:49" ht="18" customHeight="1">
      <c r="A16" s="284"/>
      <c r="B16" s="285" t="s">
        <v>29</v>
      </c>
      <c r="C16" s="286">
        <f t="shared" si="6"/>
        <v>105</v>
      </c>
      <c r="D16" s="138">
        <f t="shared" si="7"/>
        <v>50</v>
      </c>
      <c r="E16" s="138">
        <f t="shared" si="8"/>
        <v>55</v>
      </c>
      <c r="F16" s="65">
        <v>0</v>
      </c>
      <c r="G16" s="65">
        <v>1</v>
      </c>
      <c r="H16" s="65">
        <v>0</v>
      </c>
      <c r="I16" s="65">
        <v>0</v>
      </c>
      <c r="J16" s="65">
        <v>0</v>
      </c>
      <c r="K16" s="65">
        <v>0</v>
      </c>
      <c r="L16" s="65">
        <v>5</v>
      </c>
      <c r="M16" s="65">
        <v>0</v>
      </c>
      <c r="N16" s="65">
        <v>8</v>
      </c>
      <c r="O16" s="65">
        <v>7</v>
      </c>
      <c r="P16" s="111">
        <v>0</v>
      </c>
      <c r="Q16" s="111">
        <v>1</v>
      </c>
      <c r="R16" s="111">
        <v>0</v>
      </c>
      <c r="S16" s="111">
        <v>1</v>
      </c>
      <c r="T16" s="111">
        <v>3</v>
      </c>
      <c r="U16" s="111">
        <v>1</v>
      </c>
      <c r="V16" s="111">
        <v>5</v>
      </c>
      <c r="W16" s="111">
        <v>19</v>
      </c>
      <c r="X16" s="111">
        <v>0</v>
      </c>
      <c r="Y16" s="111">
        <v>0</v>
      </c>
      <c r="Z16" s="111">
        <v>1</v>
      </c>
      <c r="AA16" s="111">
        <v>1</v>
      </c>
      <c r="AB16" s="111">
        <v>0</v>
      </c>
      <c r="AC16" s="111">
        <v>2</v>
      </c>
      <c r="AD16" s="287">
        <v>6</v>
      </c>
      <c r="AE16" s="288">
        <v>7</v>
      </c>
      <c r="AF16" s="289" t="s">
        <v>29</v>
      </c>
      <c r="AG16" s="15"/>
      <c r="AH16" s="284"/>
      <c r="AI16" s="285" t="s">
        <v>29</v>
      </c>
      <c r="AJ16" s="290">
        <v>0</v>
      </c>
      <c r="AK16" s="287">
        <v>1</v>
      </c>
      <c r="AL16" s="287">
        <v>0</v>
      </c>
      <c r="AM16" s="111">
        <v>0</v>
      </c>
      <c r="AN16" s="287">
        <v>3</v>
      </c>
      <c r="AO16" s="111">
        <v>11</v>
      </c>
      <c r="AP16" s="111">
        <v>0</v>
      </c>
      <c r="AQ16" s="111">
        <v>0</v>
      </c>
      <c r="AR16" s="111">
        <v>2</v>
      </c>
      <c r="AS16" s="111">
        <v>1</v>
      </c>
      <c r="AT16" s="111">
        <v>15</v>
      </c>
      <c r="AU16" s="111">
        <v>2</v>
      </c>
      <c r="AV16" s="111">
        <v>2</v>
      </c>
      <c r="AW16" s="107">
        <v>0</v>
      </c>
    </row>
    <row r="17" spans="1:49" ht="18" customHeight="1">
      <c r="A17" s="284"/>
      <c r="B17" s="285" t="s">
        <v>30</v>
      </c>
      <c r="C17" s="286">
        <f t="shared" si="6"/>
        <v>79</v>
      </c>
      <c r="D17" s="138">
        <f t="shared" si="7"/>
        <v>50</v>
      </c>
      <c r="E17" s="138">
        <f t="shared" si="8"/>
        <v>29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9</v>
      </c>
      <c r="M17" s="65">
        <v>0</v>
      </c>
      <c r="N17" s="65">
        <v>9</v>
      </c>
      <c r="O17" s="65">
        <v>6</v>
      </c>
      <c r="P17" s="111">
        <v>8</v>
      </c>
      <c r="Q17" s="111">
        <v>0</v>
      </c>
      <c r="R17" s="111">
        <v>0</v>
      </c>
      <c r="S17" s="111">
        <v>0</v>
      </c>
      <c r="T17" s="111">
        <v>3</v>
      </c>
      <c r="U17" s="111">
        <v>0</v>
      </c>
      <c r="V17" s="111">
        <v>4</v>
      </c>
      <c r="W17" s="111">
        <v>8</v>
      </c>
      <c r="X17" s="111">
        <v>0</v>
      </c>
      <c r="Y17" s="111">
        <v>0</v>
      </c>
      <c r="Z17" s="111">
        <v>1</v>
      </c>
      <c r="AA17" s="111">
        <v>0</v>
      </c>
      <c r="AB17" s="111">
        <v>0</v>
      </c>
      <c r="AC17" s="111">
        <v>0</v>
      </c>
      <c r="AD17" s="287">
        <v>0</v>
      </c>
      <c r="AE17" s="288">
        <v>1</v>
      </c>
      <c r="AF17" s="289" t="s">
        <v>30</v>
      </c>
      <c r="AG17" s="15"/>
      <c r="AH17" s="284"/>
      <c r="AI17" s="285" t="s">
        <v>30</v>
      </c>
      <c r="AJ17" s="290">
        <v>0</v>
      </c>
      <c r="AK17" s="287">
        <v>1</v>
      </c>
      <c r="AL17" s="287">
        <v>0</v>
      </c>
      <c r="AM17" s="111">
        <v>1</v>
      </c>
      <c r="AN17" s="287">
        <v>0</v>
      </c>
      <c r="AO17" s="111">
        <v>1</v>
      </c>
      <c r="AP17" s="111">
        <v>0</v>
      </c>
      <c r="AQ17" s="111">
        <v>2</v>
      </c>
      <c r="AR17" s="111">
        <v>0</v>
      </c>
      <c r="AS17" s="111">
        <v>2</v>
      </c>
      <c r="AT17" s="111">
        <v>15</v>
      </c>
      <c r="AU17" s="111">
        <v>6</v>
      </c>
      <c r="AV17" s="111">
        <v>1</v>
      </c>
      <c r="AW17" s="107">
        <v>1</v>
      </c>
    </row>
    <row r="18" spans="1:49" ht="18" customHeight="1">
      <c r="A18" s="284"/>
      <c r="B18" s="285" t="s">
        <v>31</v>
      </c>
      <c r="C18" s="286">
        <f t="shared" si="6"/>
        <v>241</v>
      </c>
      <c r="D18" s="138">
        <f t="shared" si="7"/>
        <v>100</v>
      </c>
      <c r="E18" s="138">
        <f t="shared" si="8"/>
        <v>141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6</v>
      </c>
      <c r="M18" s="65">
        <v>9</v>
      </c>
      <c r="N18" s="65">
        <v>18</v>
      </c>
      <c r="O18" s="65">
        <v>25</v>
      </c>
      <c r="P18" s="111">
        <v>1</v>
      </c>
      <c r="Q18" s="111">
        <v>0</v>
      </c>
      <c r="R18" s="111">
        <v>0</v>
      </c>
      <c r="S18" s="111">
        <v>3</v>
      </c>
      <c r="T18" s="111">
        <v>10</v>
      </c>
      <c r="U18" s="111">
        <v>6</v>
      </c>
      <c r="V18" s="111">
        <v>21</v>
      </c>
      <c r="W18" s="111">
        <v>42</v>
      </c>
      <c r="X18" s="111">
        <v>1</v>
      </c>
      <c r="Y18" s="111">
        <v>7</v>
      </c>
      <c r="Z18" s="111">
        <v>0</v>
      </c>
      <c r="AA18" s="111">
        <v>3</v>
      </c>
      <c r="AB18" s="111">
        <v>1</v>
      </c>
      <c r="AC18" s="111">
        <v>3</v>
      </c>
      <c r="AD18" s="287">
        <v>2</v>
      </c>
      <c r="AE18" s="288">
        <v>11</v>
      </c>
      <c r="AF18" s="289" t="s">
        <v>31</v>
      </c>
      <c r="AG18" s="15"/>
      <c r="AH18" s="284"/>
      <c r="AI18" s="285" t="s">
        <v>31</v>
      </c>
      <c r="AJ18" s="290">
        <v>7</v>
      </c>
      <c r="AK18" s="287">
        <v>7</v>
      </c>
      <c r="AL18" s="287">
        <v>1</v>
      </c>
      <c r="AM18" s="111">
        <v>0</v>
      </c>
      <c r="AN18" s="287">
        <v>4</v>
      </c>
      <c r="AO18" s="111">
        <v>7</v>
      </c>
      <c r="AP18" s="111">
        <v>3</v>
      </c>
      <c r="AQ18" s="111">
        <v>6</v>
      </c>
      <c r="AR18" s="111">
        <v>12</v>
      </c>
      <c r="AS18" s="111">
        <v>5</v>
      </c>
      <c r="AT18" s="111">
        <v>13</v>
      </c>
      <c r="AU18" s="111">
        <v>7</v>
      </c>
      <c r="AV18" s="111">
        <v>0</v>
      </c>
      <c r="AW18" s="107">
        <v>0</v>
      </c>
    </row>
    <row r="19" spans="1:49" ht="18" customHeight="1">
      <c r="A19" s="284"/>
      <c r="B19" s="291" t="s">
        <v>32</v>
      </c>
      <c r="C19" s="286">
        <f t="shared" si="6"/>
        <v>495</v>
      </c>
      <c r="D19" s="138">
        <f t="shared" si="7"/>
        <v>321</v>
      </c>
      <c r="E19" s="138">
        <f t="shared" si="8"/>
        <v>174</v>
      </c>
      <c r="F19" s="65">
        <v>0</v>
      </c>
      <c r="G19" s="65">
        <v>1</v>
      </c>
      <c r="H19" s="65">
        <v>21</v>
      </c>
      <c r="I19" s="65">
        <v>0</v>
      </c>
      <c r="J19" s="65">
        <v>1</v>
      </c>
      <c r="K19" s="65">
        <v>0</v>
      </c>
      <c r="L19" s="65">
        <v>62</v>
      </c>
      <c r="M19" s="65">
        <v>2</v>
      </c>
      <c r="N19" s="65">
        <v>112</v>
      </c>
      <c r="O19" s="65">
        <v>44</v>
      </c>
      <c r="P19" s="111">
        <v>2</v>
      </c>
      <c r="Q19" s="111">
        <v>2</v>
      </c>
      <c r="R19" s="111">
        <v>0</v>
      </c>
      <c r="S19" s="111">
        <v>1</v>
      </c>
      <c r="T19" s="111">
        <v>25</v>
      </c>
      <c r="U19" s="111">
        <v>7</v>
      </c>
      <c r="V19" s="111">
        <v>21</v>
      </c>
      <c r="W19" s="111">
        <v>26</v>
      </c>
      <c r="X19" s="111">
        <v>1</v>
      </c>
      <c r="Y19" s="111">
        <v>8</v>
      </c>
      <c r="Z19" s="111">
        <v>1</v>
      </c>
      <c r="AA19" s="111">
        <v>4</v>
      </c>
      <c r="AB19" s="111">
        <v>5</v>
      </c>
      <c r="AC19" s="111">
        <v>3</v>
      </c>
      <c r="AD19" s="287">
        <v>11</v>
      </c>
      <c r="AE19" s="288">
        <v>14</v>
      </c>
      <c r="AF19" s="292" t="s">
        <v>32</v>
      </c>
      <c r="AG19" s="15"/>
      <c r="AH19" s="284"/>
      <c r="AI19" s="291" t="s">
        <v>32</v>
      </c>
      <c r="AJ19" s="290">
        <v>4</v>
      </c>
      <c r="AK19" s="287">
        <v>6</v>
      </c>
      <c r="AL19" s="287">
        <v>1</v>
      </c>
      <c r="AM19" s="111">
        <v>0</v>
      </c>
      <c r="AN19" s="287">
        <v>8</v>
      </c>
      <c r="AO19" s="111">
        <v>35</v>
      </c>
      <c r="AP19" s="111">
        <v>4</v>
      </c>
      <c r="AQ19" s="111">
        <v>6</v>
      </c>
      <c r="AR19" s="111">
        <v>15</v>
      </c>
      <c r="AS19" s="111">
        <v>5</v>
      </c>
      <c r="AT19" s="111">
        <v>26</v>
      </c>
      <c r="AU19" s="111">
        <v>9</v>
      </c>
      <c r="AV19" s="111">
        <v>1</v>
      </c>
      <c r="AW19" s="107">
        <v>1</v>
      </c>
    </row>
    <row r="20" spans="1:49" ht="18" customHeight="1">
      <c r="A20" s="284"/>
      <c r="B20" s="291" t="s">
        <v>158</v>
      </c>
      <c r="C20" s="286">
        <f t="shared" si="6"/>
        <v>112</v>
      </c>
      <c r="D20" s="138">
        <f t="shared" si="7"/>
        <v>41</v>
      </c>
      <c r="E20" s="138">
        <f t="shared" si="8"/>
        <v>71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2</v>
      </c>
      <c r="M20" s="65">
        <v>3</v>
      </c>
      <c r="N20" s="65">
        <v>16</v>
      </c>
      <c r="O20" s="65">
        <v>14</v>
      </c>
      <c r="P20" s="111">
        <v>0</v>
      </c>
      <c r="Q20" s="111">
        <v>0</v>
      </c>
      <c r="R20" s="111">
        <v>1</v>
      </c>
      <c r="S20" s="111">
        <v>0</v>
      </c>
      <c r="T20" s="111">
        <v>4</v>
      </c>
      <c r="U20" s="111">
        <v>2</v>
      </c>
      <c r="V20" s="111">
        <v>6</v>
      </c>
      <c r="W20" s="111">
        <v>31</v>
      </c>
      <c r="X20" s="111">
        <v>0</v>
      </c>
      <c r="Y20" s="111">
        <v>5</v>
      </c>
      <c r="Z20" s="111">
        <v>0</v>
      </c>
      <c r="AA20" s="111">
        <v>0</v>
      </c>
      <c r="AB20" s="111">
        <v>0</v>
      </c>
      <c r="AC20" s="111">
        <v>1</v>
      </c>
      <c r="AD20" s="287">
        <v>0</v>
      </c>
      <c r="AE20" s="288">
        <v>5</v>
      </c>
      <c r="AF20" s="292" t="s">
        <v>158</v>
      </c>
      <c r="AG20" s="15"/>
      <c r="AH20" s="284"/>
      <c r="AI20" s="291" t="s">
        <v>158</v>
      </c>
      <c r="AJ20" s="290">
        <v>0</v>
      </c>
      <c r="AK20" s="287">
        <v>3</v>
      </c>
      <c r="AL20" s="287">
        <v>0</v>
      </c>
      <c r="AM20" s="111">
        <v>0</v>
      </c>
      <c r="AN20" s="287">
        <v>0</v>
      </c>
      <c r="AO20" s="111">
        <v>2</v>
      </c>
      <c r="AP20" s="111">
        <v>2</v>
      </c>
      <c r="AQ20" s="111">
        <v>0</v>
      </c>
      <c r="AR20" s="111">
        <v>2</v>
      </c>
      <c r="AS20" s="111">
        <v>4</v>
      </c>
      <c r="AT20" s="111">
        <v>8</v>
      </c>
      <c r="AU20" s="111">
        <v>1</v>
      </c>
      <c r="AV20" s="111">
        <v>0</v>
      </c>
      <c r="AW20" s="107">
        <v>0</v>
      </c>
    </row>
    <row r="21" spans="1:49" ht="18" customHeight="1">
      <c r="A21" s="284"/>
      <c r="B21" s="291" t="s">
        <v>33</v>
      </c>
      <c r="C21" s="286">
        <f t="shared" si="6"/>
        <v>211</v>
      </c>
      <c r="D21" s="138">
        <f t="shared" si="7"/>
        <v>131</v>
      </c>
      <c r="E21" s="138">
        <f t="shared" si="8"/>
        <v>80</v>
      </c>
      <c r="F21" s="65">
        <v>0</v>
      </c>
      <c r="G21" s="65">
        <v>0</v>
      </c>
      <c r="H21" s="65">
        <v>5</v>
      </c>
      <c r="I21" s="65">
        <v>0</v>
      </c>
      <c r="J21" s="65">
        <v>0</v>
      </c>
      <c r="K21" s="65">
        <v>0</v>
      </c>
      <c r="L21" s="65">
        <v>14</v>
      </c>
      <c r="M21" s="65">
        <v>1</v>
      </c>
      <c r="N21" s="65">
        <v>35</v>
      </c>
      <c r="O21" s="65">
        <v>23</v>
      </c>
      <c r="P21" s="111">
        <v>0</v>
      </c>
      <c r="Q21" s="111">
        <v>0</v>
      </c>
      <c r="R21" s="111">
        <v>2</v>
      </c>
      <c r="S21" s="111">
        <v>0</v>
      </c>
      <c r="T21" s="111">
        <v>11</v>
      </c>
      <c r="U21" s="111">
        <v>2</v>
      </c>
      <c r="V21" s="111">
        <v>15</v>
      </c>
      <c r="W21" s="111">
        <v>14</v>
      </c>
      <c r="X21" s="111">
        <v>0</v>
      </c>
      <c r="Y21" s="111">
        <v>1</v>
      </c>
      <c r="Z21" s="111">
        <v>3</v>
      </c>
      <c r="AA21" s="111">
        <v>0</v>
      </c>
      <c r="AB21" s="111">
        <v>2</v>
      </c>
      <c r="AC21" s="111">
        <v>0</v>
      </c>
      <c r="AD21" s="287">
        <v>3</v>
      </c>
      <c r="AE21" s="288">
        <v>7</v>
      </c>
      <c r="AF21" s="292" t="s">
        <v>33</v>
      </c>
      <c r="AG21" s="15"/>
      <c r="AH21" s="284"/>
      <c r="AI21" s="291" t="s">
        <v>33</v>
      </c>
      <c r="AJ21" s="290">
        <v>1</v>
      </c>
      <c r="AK21" s="287">
        <v>2</v>
      </c>
      <c r="AL21" s="287">
        <v>0</v>
      </c>
      <c r="AM21" s="111">
        <v>1</v>
      </c>
      <c r="AN21" s="287">
        <v>5</v>
      </c>
      <c r="AO21" s="111">
        <v>16</v>
      </c>
      <c r="AP21" s="111">
        <v>8</v>
      </c>
      <c r="AQ21" s="111">
        <v>0</v>
      </c>
      <c r="AR21" s="111">
        <v>6</v>
      </c>
      <c r="AS21" s="111">
        <v>0</v>
      </c>
      <c r="AT21" s="111">
        <v>19</v>
      </c>
      <c r="AU21" s="111">
        <v>11</v>
      </c>
      <c r="AV21" s="111">
        <v>2</v>
      </c>
      <c r="AW21" s="107">
        <v>2</v>
      </c>
    </row>
    <row r="22" spans="1:49" ht="18" customHeight="1">
      <c r="A22" s="284"/>
      <c r="B22" s="291" t="s">
        <v>34</v>
      </c>
      <c r="C22" s="286">
        <f t="shared" si="6"/>
        <v>180</v>
      </c>
      <c r="D22" s="138">
        <f t="shared" si="7"/>
        <v>155</v>
      </c>
      <c r="E22" s="138">
        <f t="shared" si="8"/>
        <v>25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1</v>
      </c>
      <c r="L22" s="65">
        <v>31</v>
      </c>
      <c r="M22" s="65">
        <v>3</v>
      </c>
      <c r="N22" s="65">
        <v>88</v>
      </c>
      <c r="O22" s="65">
        <v>9</v>
      </c>
      <c r="P22" s="111">
        <v>4</v>
      </c>
      <c r="Q22" s="111">
        <v>0</v>
      </c>
      <c r="R22" s="111">
        <v>0</v>
      </c>
      <c r="S22" s="111">
        <v>0</v>
      </c>
      <c r="T22" s="111">
        <v>1</v>
      </c>
      <c r="U22" s="111">
        <v>0</v>
      </c>
      <c r="V22" s="111">
        <v>8</v>
      </c>
      <c r="W22" s="111">
        <v>2</v>
      </c>
      <c r="X22" s="111">
        <v>0</v>
      </c>
      <c r="Y22" s="111">
        <v>1</v>
      </c>
      <c r="Z22" s="111">
        <v>2</v>
      </c>
      <c r="AA22" s="111">
        <v>0</v>
      </c>
      <c r="AB22" s="111">
        <v>0</v>
      </c>
      <c r="AC22" s="111">
        <v>1</v>
      </c>
      <c r="AD22" s="287">
        <v>0</v>
      </c>
      <c r="AE22" s="288">
        <v>0</v>
      </c>
      <c r="AF22" s="292" t="s">
        <v>34</v>
      </c>
      <c r="AG22" s="15"/>
      <c r="AH22" s="284"/>
      <c r="AI22" s="291" t="s">
        <v>34</v>
      </c>
      <c r="AJ22" s="290">
        <v>1</v>
      </c>
      <c r="AK22" s="287">
        <v>3</v>
      </c>
      <c r="AL22" s="287">
        <v>0</v>
      </c>
      <c r="AM22" s="111">
        <v>0</v>
      </c>
      <c r="AN22" s="287">
        <v>1</v>
      </c>
      <c r="AO22" s="111">
        <v>2</v>
      </c>
      <c r="AP22" s="111">
        <v>1</v>
      </c>
      <c r="AQ22" s="111">
        <v>0</v>
      </c>
      <c r="AR22" s="111">
        <v>8</v>
      </c>
      <c r="AS22" s="111">
        <v>1</v>
      </c>
      <c r="AT22" s="111">
        <v>10</v>
      </c>
      <c r="AU22" s="111">
        <v>2</v>
      </c>
      <c r="AV22" s="111">
        <v>0</v>
      </c>
      <c r="AW22" s="107">
        <v>0</v>
      </c>
    </row>
    <row r="23" spans="1:49" ht="18" customHeight="1">
      <c r="A23" s="284"/>
      <c r="B23" s="291" t="s">
        <v>35</v>
      </c>
      <c r="C23" s="286">
        <f t="shared" si="6"/>
        <v>171</v>
      </c>
      <c r="D23" s="138">
        <f t="shared" si="7"/>
        <v>87</v>
      </c>
      <c r="E23" s="138">
        <f t="shared" si="8"/>
        <v>84</v>
      </c>
      <c r="F23" s="65">
        <v>3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4</v>
      </c>
      <c r="M23" s="65">
        <v>0</v>
      </c>
      <c r="N23" s="65">
        <v>20</v>
      </c>
      <c r="O23" s="65">
        <v>15</v>
      </c>
      <c r="P23" s="111">
        <v>1</v>
      </c>
      <c r="Q23" s="111">
        <v>0</v>
      </c>
      <c r="R23" s="111">
        <v>0</v>
      </c>
      <c r="S23" s="111">
        <v>2</v>
      </c>
      <c r="T23" s="111">
        <v>10</v>
      </c>
      <c r="U23" s="111">
        <v>4</v>
      </c>
      <c r="V23" s="111">
        <v>24</v>
      </c>
      <c r="W23" s="111">
        <v>26</v>
      </c>
      <c r="X23" s="111">
        <v>0</v>
      </c>
      <c r="Y23" s="111">
        <v>1</v>
      </c>
      <c r="Z23" s="111">
        <v>2</v>
      </c>
      <c r="AA23" s="111">
        <v>2</v>
      </c>
      <c r="AB23" s="111">
        <v>1</v>
      </c>
      <c r="AC23" s="111">
        <v>1</v>
      </c>
      <c r="AD23" s="287">
        <v>4</v>
      </c>
      <c r="AE23" s="288">
        <v>4</v>
      </c>
      <c r="AF23" s="292" t="s">
        <v>35</v>
      </c>
      <c r="AG23" s="15"/>
      <c r="AH23" s="284"/>
      <c r="AI23" s="291" t="s">
        <v>35</v>
      </c>
      <c r="AJ23" s="290">
        <v>2</v>
      </c>
      <c r="AK23" s="287">
        <v>2</v>
      </c>
      <c r="AL23" s="287">
        <v>0</v>
      </c>
      <c r="AM23" s="111">
        <v>0</v>
      </c>
      <c r="AN23" s="287">
        <v>3</v>
      </c>
      <c r="AO23" s="111">
        <v>9</v>
      </c>
      <c r="AP23" s="111">
        <v>1</v>
      </c>
      <c r="AQ23" s="111">
        <v>1</v>
      </c>
      <c r="AR23" s="111">
        <v>2</v>
      </c>
      <c r="AS23" s="111">
        <v>7</v>
      </c>
      <c r="AT23" s="111">
        <v>8</v>
      </c>
      <c r="AU23" s="111">
        <v>8</v>
      </c>
      <c r="AV23" s="111">
        <v>2</v>
      </c>
      <c r="AW23" s="107">
        <v>2</v>
      </c>
    </row>
    <row r="24" spans="1:49" ht="18" customHeight="1">
      <c r="A24" s="284"/>
      <c r="B24" s="291" t="s">
        <v>36</v>
      </c>
      <c r="C24" s="286">
        <f t="shared" si="6"/>
        <v>22</v>
      </c>
      <c r="D24" s="138">
        <f t="shared" si="7"/>
        <v>13</v>
      </c>
      <c r="E24" s="138">
        <f t="shared" si="8"/>
        <v>9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4</v>
      </c>
      <c r="O24" s="65">
        <v>1</v>
      </c>
      <c r="P24" s="111">
        <v>0</v>
      </c>
      <c r="Q24" s="111">
        <v>0</v>
      </c>
      <c r="R24" s="111">
        <v>0</v>
      </c>
      <c r="S24" s="111">
        <v>0</v>
      </c>
      <c r="T24" s="111">
        <v>1</v>
      </c>
      <c r="U24" s="111">
        <v>0</v>
      </c>
      <c r="V24" s="111">
        <v>1</v>
      </c>
      <c r="W24" s="111">
        <v>3</v>
      </c>
      <c r="X24" s="111">
        <v>2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287">
        <v>0</v>
      </c>
      <c r="AE24" s="288">
        <v>0</v>
      </c>
      <c r="AF24" s="292" t="s">
        <v>36</v>
      </c>
      <c r="AG24" s="15"/>
      <c r="AH24" s="284"/>
      <c r="AI24" s="291" t="s">
        <v>36</v>
      </c>
      <c r="AJ24" s="290">
        <v>0</v>
      </c>
      <c r="AK24" s="287">
        <v>0</v>
      </c>
      <c r="AL24" s="287">
        <v>0</v>
      </c>
      <c r="AM24" s="111">
        <v>0</v>
      </c>
      <c r="AN24" s="287">
        <v>0</v>
      </c>
      <c r="AO24" s="111">
        <v>3</v>
      </c>
      <c r="AP24" s="111">
        <v>0</v>
      </c>
      <c r="AQ24" s="111">
        <v>1</v>
      </c>
      <c r="AR24" s="111">
        <v>0</v>
      </c>
      <c r="AS24" s="111">
        <v>0</v>
      </c>
      <c r="AT24" s="111">
        <v>5</v>
      </c>
      <c r="AU24" s="111">
        <v>1</v>
      </c>
      <c r="AV24" s="111">
        <v>0</v>
      </c>
      <c r="AW24" s="107">
        <v>0</v>
      </c>
    </row>
    <row r="25" spans="1:49" ht="18" customHeight="1">
      <c r="A25" s="284"/>
      <c r="B25" s="291" t="s">
        <v>37</v>
      </c>
      <c r="C25" s="286">
        <f t="shared" si="6"/>
        <v>36</v>
      </c>
      <c r="D25" s="138">
        <f t="shared" si="7"/>
        <v>21</v>
      </c>
      <c r="E25" s="138">
        <f t="shared" si="8"/>
        <v>15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2</v>
      </c>
      <c r="M25" s="65">
        <v>0</v>
      </c>
      <c r="N25" s="65">
        <v>2</v>
      </c>
      <c r="O25" s="65">
        <v>2</v>
      </c>
      <c r="P25" s="111">
        <v>0</v>
      </c>
      <c r="Q25" s="111">
        <v>0</v>
      </c>
      <c r="R25" s="111">
        <v>0</v>
      </c>
      <c r="S25" s="111">
        <v>0</v>
      </c>
      <c r="T25" s="111">
        <v>1</v>
      </c>
      <c r="U25" s="111">
        <v>1</v>
      </c>
      <c r="V25" s="111">
        <v>6</v>
      </c>
      <c r="W25" s="111">
        <v>2</v>
      </c>
      <c r="X25" s="111">
        <v>0</v>
      </c>
      <c r="Y25" s="111">
        <v>0</v>
      </c>
      <c r="Z25" s="111">
        <v>2</v>
      </c>
      <c r="AA25" s="111">
        <v>0</v>
      </c>
      <c r="AB25" s="111">
        <v>0</v>
      </c>
      <c r="AC25" s="111">
        <v>0</v>
      </c>
      <c r="AD25" s="287">
        <v>2</v>
      </c>
      <c r="AE25" s="288">
        <v>1</v>
      </c>
      <c r="AF25" s="292" t="s">
        <v>37</v>
      </c>
      <c r="AG25" s="15"/>
      <c r="AH25" s="284"/>
      <c r="AI25" s="291" t="s">
        <v>37</v>
      </c>
      <c r="AJ25" s="290">
        <v>0</v>
      </c>
      <c r="AK25" s="287">
        <v>2</v>
      </c>
      <c r="AL25" s="287">
        <v>0</v>
      </c>
      <c r="AM25" s="111">
        <v>0</v>
      </c>
      <c r="AN25" s="287">
        <v>0</v>
      </c>
      <c r="AO25" s="111">
        <v>1</v>
      </c>
      <c r="AP25" s="111">
        <v>0</v>
      </c>
      <c r="AQ25" s="111">
        <v>0</v>
      </c>
      <c r="AR25" s="111">
        <v>1</v>
      </c>
      <c r="AS25" s="111">
        <v>1</v>
      </c>
      <c r="AT25" s="111">
        <v>5</v>
      </c>
      <c r="AU25" s="111">
        <v>5</v>
      </c>
      <c r="AV25" s="111">
        <v>0</v>
      </c>
      <c r="AW25" s="107">
        <v>0</v>
      </c>
    </row>
    <row r="26" spans="1:49" ht="18" customHeight="1">
      <c r="A26" s="284"/>
      <c r="B26" s="291" t="s">
        <v>38</v>
      </c>
      <c r="C26" s="286">
        <f t="shared" si="6"/>
        <v>114</v>
      </c>
      <c r="D26" s="138">
        <f t="shared" si="7"/>
        <v>38</v>
      </c>
      <c r="E26" s="138">
        <f t="shared" si="8"/>
        <v>76</v>
      </c>
      <c r="F26" s="65">
        <v>1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5</v>
      </c>
      <c r="M26" s="65">
        <v>0</v>
      </c>
      <c r="N26" s="65">
        <v>7</v>
      </c>
      <c r="O26" s="65">
        <v>15</v>
      </c>
      <c r="P26" s="111">
        <v>0</v>
      </c>
      <c r="Q26" s="111">
        <v>0</v>
      </c>
      <c r="R26" s="111">
        <v>1</v>
      </c>
      <c r="S26" s="111">
        <v>1</v>
      </c>
      <c r="T26" s="111">
        <v>5</v>
      </c>
      <c r="U26" s="111">
        <v>2</v>
      </c>
      <c r="V26" s="111">
        <v>5</v>
      </c>
      <c r="W26" s="111">
        <v>26</v>
      </c>
      <c r="X26" s="111">
        <v>1</v>
      </c>
      <c r="Y26" s="111">
        <v>0</v>
      </c>
      <c r="Z26" s="111">
        <v>1</v>
      </c>
      <c r="AA26" s="111">
        <v>1</v>
      </c>
      <c r="AB26" s="111">
        <v>1</v>
      </c>
      <c r="AC26" s="111">
        <v>1</v>
      </c>
      <c r="AD26" s="287">
        <v>3</v>
      </c>
      <c r="AE26" s="288">
        <v>9</v>
      </c>
      <c r="AF26" s="292" t="s">
        <v>38</v>
      </c>
      <c r="AG26" s="15"/>
      <c r="AH26" s="284"/>
      <c r="AI26" s="291" t="s">
        <v>38</v>
      </c>
      <c r="AJ26" s="290">
        <v>2</v>
      </c>
      <c r="AK26" s="287">
        <v>4</v>
      </c>
      <c r="AL26" s="287">
        <v>0</v>
      </c>
      <c r="AM26" s="111">
        <v>0</v>
      </c>
      <c r="AN26" s="287">
        <v>0</v>
      </c>
      <c r="AO26" s="111">
        <v>4</v>
      </c>
      <c r="AP26" s="111">
        <v>1</v>
      </c>
      <c r="AQ26" s="111">
        <v>1</v>
      </c>
      <c r="AR26" s="111">
        <v>2</v>
      </c>
      <c r="AS26" s="111">
        <v>7</v>
      </c>
      <c r="AT26" s="111">
        <v>2</v>
      </c>
      <c r="AU26" s="111">
        <v>3</v>
      </c>
      <c r="AV26" s="111">
        <v>1</v>
      </c>
      <c r="AW26" s="107">
        <v>2</v>
      </c>
    </row>
    <row r="27" spans="1:49" ht="18" customHeight="1">
      <c r="A27" s="284"/>
      <c r="B27" s="293" t="s">
        <v>73</v>
      </c>
      <c r="C27" s="286">
        <f t="shared" si="6"/>
        <v>206</v>
      </c>
      <c r="D27" s="138">
        <f t="shared" si="7"/>
        <v>124</v>
      </c>
      <c r="E27" s="138">
        <f t="shared" si="8"/>
        <v>82</v>
      </c>
      <c r="F27" s="65">
        <v>5</v>
      </c>
      <c r="G27" s="65">
        <v>3</v>
      </c>
      <c r="H27" s="65">
        <v>0</v>
      </c>
      <c r="I27" s="65">
        <v>0</v>
      </c>
      <c r="J27" s="65">
        <v>0</v>
      </c>
      <c r="K27" s="65">
        <v>0</v>
      </c>
      <c r="L27" s="65">
        <v>15</v>
      </c>
      <c r="M27" s="65">
        <v>0</v>
      </c>
      <c r="N27" s="65">
        <v>61</v>
      </c>
      <c r="O27" s="65">
        <v>33</v>
      </c>
      <c r="P27" s="111">
        <v>8</v>
      </c>
      <c r="Q27" s="111">
        <v>0</v>
      </c>
      <c r="R27" s="111">
        <v>0</v>
      </c>
      <c r="S27" s="111">
        <v>0</v>
      </c>
      <c r="T27" s="111">
        <v>0</v>
      </c>
      <c r="U27" s="111">
        <v>1</v>
      </c>
      <c r="V27" s="111">
        <v>9</v>
      </c>
      <c r="W27" s="111">
        <v>6</v>
      </c>
      <c r="X27" s="111">
        <v>1</v>
      </c>
      <c r="Y27" s="111">
        <v>2</v>
      </c>
      <c r="Z27" s="111">
        <v>0</v>
      </c>
      <c r="AA27" s="111">
        <v>1</v>
      </c>
      <c r="AB27" s="111">
        <v>2</v>
      </c>
      <c r="AC27" s="111">
        <v>1</v>
      </c>
      <c r="AD27" s="287">
        <v>4</v>
      </c>
      <c r="AE27" s="288">
        <v>7</v>
      </c>
      <c r="AF27" s="292" t="s">
        <v>73</v>
      </c>
      <c r="AG27" s="15"/>
      <c r="AH27" s="284"/>
      <c r="AI27" s="293" t="s">
        <v>73</v>
      </c>
      <c r="AJ27" s="290">
        <v>1</v>
      </c>
      <c r="AK27" s="287">
        <v>9</v>
      </c>
      <c r="AL27" s="287">
        <v>0</v>
      </c>
      <c r="AM27" s="111">
        <v>0</v>
      </c>
      <c r="AN27" s="287">
        <v>2</v>
      </c>
      <c r="AO27" s="111">
        <v>10</v>
      </c>
      <c r="AP27" s="111">
        <v>1</v>
      </c>
      <c r="AQ27" s="111">
        <v>1</v>
      </c>
      <c r="AR27" s="111">
        <v>5</v>
      </c>
      <c r="AS27" s="111">
        <v>1</v>
      </c>
      <c r="AT27" s="111">
        <v>10</v>
      </c>
      <c r="AU27" s="111">
        <v>7</v>
      </c>
      <c r="AV27" s="111">
        <v>0</v>
      </c>
      <c r="AW27" s="107">
        <v>0</v>
      </c>
    </row>
    <row r="28" spans="1:49" ht="18" customHeight="1">
      <c r="A28" s="284"/>
      <c r="B28" s="293" t="s">
        <v>75</v>
      </c>
      <c r="C28" s="286">
        <f t="shared" si="6"/>
        <v>199</v>
      </c>
      <c r="D28" s="138">
        <f t="shared" si="7"/>
        <v>88</v>
      </c>
      <c r="E28" s="138">
        <f t="shared" si="8"/>
        <v>111</v>
      </c>
      <c r="F28" s="65">
        <v>3</v>
      </c>
      <c r="G28" s="65">
        <v>3</v>
      </c>
      <c r="H28" s="65">
        <v>0</v>
      </c>
      <c r="I28" s="65">
        <v>0</v>
      </c>
      <c r="J28" s="65">
        <v>0</v>
      </c>
      <c r="K28" s="65">
        <v>0</v>
      </c>
      <c r="L28" s="65">
        <v>13</v>
      </c>
      <c r="M28" s="65">
        <v>0</v>
      </c>
      <c r="N28" s="65">
        <v>27</v>
      </c>
      <c r="O28" s="65">
        <v>33</v>
      </c>
      <c r="P28" s="111">
        <v>0</v>
      </c>
      <c r="Q28" s="111">
        <v>0</v>
      </c>
      <c r="R28" s="111">
        <v>0</v>
      </c>
      <c r="S28" s="111">
        <v>1</v>
      </c>
      <c r="T28" s="111">
        <v>5</v>
      </c>
      <c r="U28" s="111">
        <v>3</v>
      </c>
      <c r="V28" s="111">
        <v>8</v>
      </c>
      <c r="W28" s="111">
        <v>18</v>
      </c>
      <c r="X28" s="111">
        <v>0</v>
      </c>
      <c r="Y28" s="111">
        <v>2</v>
      </c>
      <c r="Z28" s="111">
        <v>0</v>
      </c>
      <c r="AA28" s="111">
        <v>1</v>
      </c>
      <c r="AB28" s="111">
        <v>0</v>
      </c>
      <c r="AC28" s="111">
        <v>0</v>
      </c>
      <c r="AD28" s="287">
        <v>6</v>
      </c>
      <c r="AE28" s="288">
        <v>16</v>
      </c>
      <c r="AF28" s="292" t="s">
        <v>75</v>
      </c>
      <c r="AG28" s="15"/>
      <c r="AH28" s="284"/>
      <c r="AI28" s="293" t="s">
        <v>75</v>
      </c>
      <c r="AJ28" s="290">
        <v>1</v>
      </c>
      <c r="AK28" s="287">
        <v>5</v>
      </c>
      <c r="AL28" s="287">
        <v>0</v>
      </c>
      <c r="AM28" s="111">
        <v>0</v>
      </c>
      <c r="AN28" s="287">
        <v>3</v>
      </c>
      <c r="AO28" s="111">
        <v>20</v>
      </c>
      <c r="AP28" s="111">
        <v>3</v>
      </c>
      <c r="AQ28" s="111">
        <v>2</v>
      </c>
      <c r="AR28" s="111">
        <v>3</v>
      </c>
      <c r="AS28" s="111">
        <v>3</v>
      </c>
      <c r="AT28" s="111">
        <v>16</v>
      </c>
      <c r="AU28" s="111">
        <v>4</v>
      </c>
      <c r="AV28" s="111">
        <v>0</v>
      </c>
      <c r="AW28" s="107">
        <v>0</v>
      </c>
    </row>
    <row r="29" spans="1:49" ht="18" customHeight="1">
      <c r="A29" s="284"/>
      <c r="B29" s="293" t="s">
        <v>77</v>
      </c>
      <c r="C29" s="286">
        <f t="shared" si="6"/>
        <v>47</v>
      </c>
      <c r="D29" s="138">
        <f t="shared" si="7"/>
        <v>24</v>
      </c>
      <c r="E29" s="138">
        <f t="shared" si="8"/>
        <v>23</v>
      </c>
      <c r="F29" s="65">
        <v>0</v>
      </c>
      <c r="G29" s="65">
        <v>1</v>
      </c>
      <c r="H29" s="65">
        <v>0</v>
      </c>
      <c r="I29" s="65">
        <v>0</v>
      </c>
      <c r="J29" s="65">
        <v>0</v>
      </c>
      <c r="K29" s="65">
        <v>0</v>
      </c>
      <c r="L29" s="65">
        <v>6</v>
      </c>
      <c r="M29" s="65">
        <v>0</v>
      </c>
      <c r="N29" s="65">
        <v>6</v>
      </c>
      <c r="O29" s="65">
        <v>4</v>
      </c>
      <c r="P29" s="111">
        <v>0</v>
      </c>
      <c r="Q29" s="111">
        <v>0</v>
      </c>
      <c r="R29" s="111">
        <v>0</v>
      </c>
      <c r="S29" s="111">
        <v>1</v>
      </c>
      <c r="T29" s="111">
        <v>1</v>
      </c>
      <c r="U29" s="111">
        <v>0</v>
      </c>
      <c r="V29" s="111">
        <v>3</v>
      </c>
      <c r="W29" s="111">
        <v>0</v>
      </c>
      <c r="X29" s="111">
        <v>0</v>
      </c>
      <c r="Y29" s="111">
        <v>1</v>
      </c>
      <c r="Z29" s="111">
        <v>0</v>
      </c>
      <c r="AA29" s="111">
        <v>0</v>
      </c>
      <c r="AB29" s="111">
        <v>0</v>
      </c>
      <c r="AC29" s="111">
        <v>1</v>
      </c>
      <c r="AD29" s="287">
        <v>1</v>
      </c>
      <c r="AE29" s="288">
        <v>3</v>
      </c>
      <c r="AF29" s="292" t="s">
        <v>77</v>
      </c>
      <c r="AG29" s="15"/>
      <c r="AH29" s="284"/>
      <c r="AI29" s="293" t="s">
        <v>77</v>
      </c>
      <c r="AJ29" s="290">
        <v>1</v>
      </c>
      <c r="AK29" s="287">
        <v>1</v>
      </c>
      <c r="AL29" s="287">
        <v>0</v>
      </c>
      <c r="AM29" s="111">
        <v>0</v>
      </c>
      <c r="AN29" s="287">
        <v>2</v>
      </c>
      <c r="AO29" s="111">
        <v>6</v>
      </c>
      <c r="AP29" s="111">
        <v>0</v>
      </c>
      <c r="AQ29" s="111">
        <v>0</v>
      </c>
      <c r="AR29" s="111">
        <v>0</v>
      </c>
      <c r="AS29" s="111">
        <v>1</v>
      </c>
      <c r="AT29" s="111">
        <v>4</v>
      </c>
      <c r="AU29" s="111">
        <v>4</v>
      </c>
      <c r="AV29" s="111">
        <v>0</v>
      </c>
      <c r="AW29" s="107">
        <v>0</v>
      </c>
    </row>
    <row r="30" spans="1:49" ht="18" customHeight="1">
      <c r="A30" s="284"/>
      <c r="B30" s="293" t="s">
        <v>195</v>
      </c>
      <c r="C30" s="286">
        <f t="shared" si="6"/>
        <v>492</v>
      </c>
      <c r="D30" s="138">
        <f t="shared" si="7"/>
        <v>310</v>
      </c>
      <c r="E30" s="138">
        <f t="shared" si="8"/>
        <v>182</v>
      </c>
      <c r="F30" s="65">
        <v>1</v>
      </c>
      <c r="G30" s="65">
        <v>0</v>
      </c>
      <c r="H30" s="65">
        <v>1</v>
      </c>
      <c r="I30" s="65">
        <v>0</v>
      </c>
      <c r="J30" s="65">
        <v>0</v>
      </c>
      <c r="K30" s="65">
        <v>0</v>
      </c>
      <c r="L30" s="65">
        <v>39</v>
      </c>
      <c r="M30" s="65">
        <v>5</v>
      </c>
      <c r="N30" s="65">
        <v>134</v>
      </c>
      <c r="O30" s="65">
        <v>63</v>
      </c>
      <c r="P30" s="111">
        <v>9</v>
      </c>
      <c r="Q30" s="111">
        <v>2</v>
      </c>
      <c r="R30" s="111">
        <v>3</v>
      </c>
      <c r="S30" s="111">
        <v>3</v>
      </c>
      <c r="T30" s="111">
        <v>14</v>
      </c>
      <c r="U30" s="111">
        <v>8</v>
      </c>
      <c r="V30" s="111">
        <v>20</v>
      </c>
      <c r="W30" s="111">
        <v>16</v>
      </c>
      <c r="X30" s="111">
        <v>0</v>
      </c>
      <c r="Y30" s="111">
        <v>1</v>
      </c>
      <c r="Z30" s="111">
        <v>2</v>
      </c>
      <c r="AA30" s="111">
        <v>1</v>
      </c>
      <c r="AB30" s="111">
        <v>4</v>
      </c>
      <c r="AC30" s="111">
        <v>2</v>
      </c>
      <c r="AD30" s="287">
        <v>7</v>
      </c>
      <c r="AE30" s="288">
        <v>9</v>
      </c>
      <c r="AF30" s="292" t="s">
        <v>195</v>
      </c>
      <c r="AG30" s="15"/>
      <c r="AH30" s="284"/>
      <c r="AI30" s="291" t="s">
        <v>195</v>
      </c>
      <c r="AJ30" s="287">
        <v>5</v>
      </c>
      <c r="AK30" s="287">
        <v>15</v>
      </c>
      <c r="AL30" s="287">
        <v>0</v>
      </c>
      <c r="AM30" s="111">
        <v>0</v>
      </c>
      <c r="AN30" s="287">
        <v>12</v>
      </c>
      <c r="AO30" s="111">
        <v>29</v>
      </c>
      <c r="AP30" s="111">
        <v>5</v>
      </c>
      <c r="AQ30" s="111">
        <v>9</v>
      </c>
      <c r="AR30" s="111">
        <v>17</v>
      </c>
      <c r="AS30" s="111">
        <v>7</v>
      </c>
      <c r="AT30" s="111">
        <v>24</v>
      </c>
      <c r="AU30" s="111">
        <v>5</v>
      </c>
      <c r="AV30" s="111">
        <v>13</v>
      </c>
      <c r="AW30" s="107">
        <v>7</v>
      </c>
    </row>
    <row r="31" spans="1:49" s="117" customFormat="1" ht="18" customHeight="1">
      <c r="A31" s="378" t="s">
        <v>201</v>
      </c>
      <c r="B31" s="490"/>
      <c r="C31" s="210">
        <f>SUM(C32:C33)</f>
        <v>40</v>
      </c>
      <c r="D31" s="211">
        <f aca="true" t="shared" si="9" ref="D31:AE31">SUM(D32:D33)</f>
        <v>22</v>
      </c>
      <c r="E31" s="211">
        <f t="shared" si="9"/>
        <v>18</v>
      </c>
      <c r="F31" s="211">
        <f t="shared" si="9"/>
        <v>0</v>
      </c>
      <c r="G31" s="211">
        <f t="shared" si="9"/>
        <v>0</v>
      </c>
      <c r="H31" s="211">
        <f t="shared" si="9"/>
        <v>0</v>
      </c>
      <c r="I31" s="211">
        <f t="shared" si="9"/>
        <v>0</v>
      </c>
      <c r="J31" s="211">
        <f t="shared" si="9"/>
        <v>0</v>
      </c>
      <c r="K31" s="211">
        <f t="shared" si="9"/>
        <v>0</v>
      </c>
      <c r="L31" s="211">
        <f t="shared" si="9"/>
        <v>5</v>
      </c>
      <c r="M31" s="211">
        <f t="shared" si="9"/>
        <v>0</v>
      </c>
      <c r="N31" s="211">
        <f t="shared" si="9"/>
        <v>4</v>
      </c>
      <c r="O31" s="211">
        <f t="shared" si="9"/>
        <v>2</v>
      </c>
      <c r="P31" s="231">
        <f t="shared" si="9"/>
        <v>0</v>
      </c>
      <c r="Q31" s="231">
        <f t="shared" si="9"/>
        <v>0</v>
      </c>
      <c r="R31" s="231">
        <f t="shared" si="9"/>
        <v>0</v>
      </c>
      <c r="S31" s="231">
        <f t="shared" si="9"/>
        <v>1</v>
      </c>
      <c r="T31" s="231">
        <f t="shared" si="9"/>
        <v>1</v>
      </c>
      <c r="U31" s="231">
        <f t="shared" si="9"/>
        <v>1</v>
      </c>
      <c r="V31" s="231">
        <f t="shared" si="9"/>
        <v>3</v>
      </c>
      <c r="W31" s="231">
        <f t="shared" si="9"/>
        <v>9</v>
      </c>
      <c r="X31" s="231">
        <f t="shared" si="9"/>
        <v>0</v>
      </c>
      <c r="Y31" s="231">
        <f t="shared" si="9"/>
        <v>0</v>
      </c>
      <c r="Z31" s="231">
        <f t="shared" si="9"/>
        <v>0</v>
      </c>
      <c r="AA31" s="231">
        <f t="shared" si="9"/>
        <v>0</v>
      </c>
      <c r="AB31" s="231">
        <f t="shared" si="9"/>
        <v>0</v>
      </c>
      <c r="AC31" s="231">
        <f t="shared" si="9"/>
        <v>1</v>
      </c>
      <c r="AD31" s="231">
        <f t="shared" si="9"/>
        <v>2</v>
      </c>
      <c r="AE31" s="232">
        <f t="shared" si="9"/>
        <v>1</v>
      </c>
      <c r="AF31" s="369" t="s">
        <v>201</v>
      </c>
      <c r="AG31" s="370"/>
      <c r="AH31" s="378" t="s">
        <v>201</v>
      </c>
      <c r="AI31" s="490"/>
      <c r="AJ31" s="231">
        <f aca="true" t="shared" si="10" ref="AJ31:AW31">SUM(AJ32:AJ33)</f>
        <v>0</v>
      </c>
      <c r="AK31" s="231">
        <f t="shared" si="10"/>
        <v>0</v>
      </c>
      <c r="AL31" s="231">
        <f t="shared" si="10"/>
        <v>1</v>
      </c>
      <c r="AM31" s="231">
        <f t="shared" si="10"/>
        <v>0</v>
      </c>
      <c r="AN31" s="231">
        <f t="shared" si="10"/>
        <v>1</v>
      </c>
      <c r="AO31" s="231">
        <f t="shared" si="10"/>
        <v>3</v>
      </c>
      <c r="AP31" s="231">
        <f t="shared" si="10"/>
        <v>1</v>
      </c>
      <c r="AQ31" s="231">
        <f t="shared" si="10"/>
        <v>0</v>
      </c>
      <c r="AR31" s="231">
        <f t="shared" si="10"/>
        <v>2</v>
      </c>
      <c r="AS31" s="231">
        <f t="shared" si="10"/>
        <v>0</v>
      </c>
      <c r="AT31" s="231">
        <f t="shared" si="10"/>
        <v>1</v>
      </c>
      <c r="AU31" s="231">
        <f t="shared" si="10"/>
        <v>0</v>
      </c>
      <c r="AV31" s="231">
        <f t="shared" si="10"/>
        <v>1</v>
      </c>
      <c r="AW31" s="231">
        <f t="shared" si="10"/>
        <v>0</v>
      </c>
    </row>
    <row r="32" spans="1:49" ht="18" customHeight="1">
      <c r="A32" s="284"/>
      <c r="B32" s="291" t="s">
        <v>39</v>
      </c>
      <c r="C32" s="286">
        <f>SUM(D32:E32)</f>
        <v>30</v>
      </c>
      <c r="D32" s="138">
        <f>F32+H32+J32+L32+N32+P32+R32+T32+V32+X32+Z32+AB32+AD32+AJ32+AL32+AN32+AP32+AR32+AT32+AV32</f>
        <v>12</v>
      </c>
      <c r="E32" s="138">
        <f>G32+I32+K32+M32+O32+Q32+S32+U32+W32+Y32+AA32+AC32+AE32+AK32+AM32+AO32+AQ32+AS32+AU32+AW32</f>
        <v>18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2</v>
      </c>
      <c r="M32" s="65">
        <v>0</v>
      </c>
      <c r="N32" s="65">
        <v>4</v>
      </c>
      <c r="O32" s="65">
        <v>2</v>
      </c>
      <c r="P32" s="111">
        <v>0</v>
      </c>
      <c r="Q32" s="111">
        <v>0</v>
      </c>
      <c r="R32" s="111">
        <v>0</v>
      </c>
      <c r="S32" s="111">
        <v>1</v>
      </c>
      <c r="T32" s="111">
        <v>1</v>
      </c>
      <c r="U32" s="111">
        <v>1</v>
      </c>
      <c r="V32" s="111">
        <v>3</v>
      </c>
      <c r="W32" s="111">
        <v>9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1</v>
      </c>
      <c r="AD32" s="287">
        <v>0</v>
      </c>
      <c r="AE32" s="288">
        <v>1</v>
      </c>
      <c r="AF32" s="292" t="s">
        <v>39</v>
      </c>
      <c r="AG32" s="15"/>
      <c r="AH32" s="284"/>
      <c r="AI32" s="291" t="s">
        <v>39</v>
      </c>
      <c r="AJ32" s="290">
        <v>0</v>
      </c>
      <c r="AK32" s="287">
        <v>0</v>
      </c>
      <c r="AL32" s="287">
        <v>0</v>
      </c>
      <c r="AM32" s="111">
        <v>0</v>
      </c>
      <c r="AN32" s="287">
        <v>1</v>
      </c>
      <c r="AO32" s="111">
        <v>3</v>
      </c>
      <c r="AP32" s="111">
        <v>1</v>
      </c>
      <c r="AQ32" s="111">
        <v>0</v>
      </c>
      <c r="AR32" s="111">
        <v>0</v>
      </c>
      <c r="AS32" s="111">
        <v>0</v>
      </c>
      <c r="AT32" s="111">
        <v>0</v>
      </c>
      <c r="AU32" s="111">
        <v>0</v>
      </c>
      <c r="AV32" s="111">
        <v>0</v>
      </c>
      <c r="AW32" s="107">
        <v>0</v>
      </c>
    </row>
    <row r="33" spans="1:49" ht="18" customHeight="1">
      <c r="A33" s="284"/>
      <c r="B33" s="291" t="s">
        <v>40</v>
      </c>
      <c r="C33" s="286">
        <f>SUM(D33:E33)</f>
        <v>10</v>
      </c>
      <c r="D33" s="138">
        <f>F33+H33+J33+L33+N33+P33+R33+T33+V33+X33+Z33+AB33+AD33+AJ33+AL33+AN33+AP33+AR33+AT33+AV33</f>
        <v>10</v>
      </c>
      <c r="E33" s="138">
        <f>G33+I33+K33+M33+O33+Q33+S33+U33+W33+Y33+AA33+AC33+AE33+AK33+AM33+AO33+AQ33+AS33+AU33+AW33</f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3</v>
      </c>
      <c r="M33" s="65">
        <v>0</v>
      </c>
      <c r="N33" s="65">
        <v>0</v>
      </c>
      <c r="O33" s="65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287">
        <v>2</v>
      </c>
      <c r="AE33" s="288">
        <v>0</v>
      </c>
      <c r="AF33" s="292" t="s">
        <v>40</v>
      </c>
      <c r="AG33" s="15"/>
      <c r="AH33" s="284"/>
      <c r="AI33" s="291" t="s">
        <v>40</v>
      </c>
      <c r="AJ33" s="290">
        <v>0</v>
      </c>
      <c r="AK33" s="287">
        <v>0</v>
      </c>
      <c r="AL33" s="287">
        <v>1</v>
      </c>
      <c r="AM33" s="111">
        <v>0</v>
      </c>
      <c r="AN33" s="287">
        <v>0</v>
      </c>
      <c r="AO33" s="111">
        <v>0</v>
      </c>
      <c r="AP33" s="111">
        <v>0</v>
      </c>
      <c r="AQ33" s="111">
        <v>0</v>
      </c>
      <c r="AR33" s="111">
        <v>2</v>
      </c>
      <c r="AS33" s="111">
        <v>0</v>
      </c>
      <c r="AT33" s="111">
        <v>1</v>
      </c>
      <c r="AU33" s="111">
        <v>0</v>
      </c>
      <c r="AV33" s="111">
        <v>1</v>
      </c>
      <c r="AW33" s="107">
        <v>0</v>
      </c>
    </row>
    <row r="34" spans="1:49" s="117" customFormat="1" ht="18" customHeight="1">
      <c r="A34" s="374" t="s">
        <v>202</v>
      </c>
      <c r="B34" s="486"/>
      <c r="C34" s="210">
        <f>SUM(C35:C38)</f>
        <v>327</v>
      </c>
      <c r="D34" s="211">
        <f aca="true" t="shared" si="11" ref="D34:AE34">SUM(D35:D38)</f>
        <v>153</v>
      </c>
      <c r="E34" s="211">
        <f t="shared" si="11"/>
        <v>174</v>
      </c>
      <c r="F34" s="211">
        <f t="shared" si="11"/>
        <v>0</v>
      </c>
      <c r="G34" s="211">
        <f t="shared" si="11"/>
        <v>0</v>
      </c>
      <c r="H34" s="211">
        <f t="shared" si="11"/>
        <v>0</v>
      </c>
      <c r="I34" s="211">
        <f t="shared" si="11"/>
        <v>0</v>
      </c>
      <c r="J34" s="211">
        <f t="shared" si="11"/>
        <v>0</v>
      </c>
      <c r="K34" s="211">
        <f t="shared" si="11"/>
        <v>0</v>
      </c>
      <c r="L34" s="211">
        <f t="shared" si="11"/>
        <v>11</v>
      </c>
      <c r="M34" s="211">
        <f t="shared" si="11"/>
        <v>5</v>
      </c>
      <c r="N34" s="211">
        <f t="shared" si="11"/>
        <v>48</v>
      </c>
      <c r="O34" s="211">
        <f t="shared" si="11"/>
        <v>46</v>
      </c>
      <c r="P34" s="231">
        <f t="shared" si="11"/>
        <v>1</v>
      </c>
      <c r="Q34" s="231">
        <f t="shared" si="11"/>
        <v>0</v>
      </c>
      <c r="R34" s="231">
        <f t="shared" si="11"/>
        <v>0</v>
      </c>
      <c r="S34" s="231">
        <f t="shared" si="11"/>
        <v>1</v>
      </c>
      <c r="T34" s="231">
        <f t="shared" si="11"/>
        <v>13</v>
      </c>
      <c r="U34" s="231">
        <f t="shared" si="11"/>
        <v>6</v>
      </c>
      <c r="V34" s="231">
        <f t="shared" si="11"/>
        <v>31</v>
      </c>
      <c r="W34" s="231">
        <f t="shared" si="11"/>
        <v>39</v>
      </c>
      <c r="X34" s="231">
        <f t="shared" si="11"/>
        <v>5</v>
      </c>
      <c r="Y34" s="231">
        <f t="shared" si="11"/>
        <v>9</v>
      </c>
      <c r="Z34" s="231">
        <f t="shared" si="11"/>
        <v>1</v>
      </c>
      <c r="AA34" s="231">
        <f t="shared" si="11"/>
        <v>1</v>
      </c>
      <c r="AB34" s="231">
        <f t="shared" si="11"/>
        <v>1</v>
      </c>
      <c r="AC34" s="231">
        <f t="shared" si="11"/>
        <v>1</v>
      </c>
      <c r="AD34" s="231">
        <f t="shared" si="11"/>
        <v>6</v>
      </c>
      <c r="AE34" s="232">
        <f t="shared" si="11"/>
        <v>18</v>
      </c>
      <c r="AF34" s="369" t="s">
        <v>202</v>
      </c>
      <c r="AG34" s="370"/>
      <c r="AH34" s="374" t="s">
        <v>202</v>
      </c>
      <c r="AI34" s="486"/>
      <c r="AJ34" s="231">
        <f aca="true" t="shared" si="12" ref="AJ34:AW34">SUM(AJ35:AJ38)</f>
        <v>9</v>
      </c>
      <c r="AK34" s="231">
        <f t="shared" si="12"/>
        <v>14</v>
      </c>
      <c r="AL34" s="231">
        <f t="shared" si="12"/>
        <v>0</v>
      </c>
      <c r="AM34" s="231">
        <f t="shared" si="12"/>
        <v>0</v>
      </c>
      <c r="AN34" s="231">
        <f t="shared" si="12"/>
        <v>2</v>
      </c>
      <c r="AO34" s="231">
        <f t="shared" si="12"/>
        <v>17</v>
      </c>
      <c r="AP34" s="231">
        <f t="shared" si="12"/>
        <v>5</v>
      </c>
      <c r="AQ34" s="231">
        <f t="shared" si="12"/>
        <v>7</v>
      </c>
      <c r="AR34" s="231">
        <f t="shared" si="12"/>
        <v>12</v>
      </c>
      <c r="AS34" s="231">
        <f t="shared" si="12"/>
        <v>8</v>
      </c>
      <c r="AT34" s="231">
        <f t="shared" si="12"/>
        <v>8</v>
      </c>
      <c r="AU34" s="231">
        <f t="shared" si="12"/>
        <v>2</v>
      </c>
      <c r="AV34" s="231">
        <f t="shared" si="12"/>
        <v>0</v>
      </c>
      <c r="AW34" s="231">
        <f t="shared" si="12"/>
        <v>0</v>
      </c>
    </row>
    <row r="35" spans="1:49" ht="18" customHeight="1">
      <c r="A35" s="284"/>
      <c r="B35" s="291" t="s">
        <v>79</v>
      </c>
      <c r="C35" s="286">
        <f>SUM(D35:E35)</f>
        <v>212</v>
      </c>
      <c r="D35" s="138">
        <f aca="true" t="shared" si="13" ref="D35:E38">F35+H35+J35+L35+N35+P35+R35+T35+V35+X35+Z35+AB35+AD35+AJ35+AL35+AN35+AP35+AR35+AT35+AV35</f>
        <v>93</v>
      </c>
      <c r="E35" s="138">
        <f t="shared" si="13"/>
        <v>119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8</v>
      </c>
      <c r="M35" s="65">
        <v>4</v>
      </c>
      <c r="N35" s="65">
        <v>26</v>
      </c>
      <c r="O35" s="65">
        <v>33</v>
      </c>
      <c r="P35" s="111">
        <v>0</v>
      </c>
      <c r="Q35" s="111">
        <v>0</v>
      </c>
      <c r="R35" s="111">
        <v>0</v>
      </c>
      <c r="S35" s="111">
        <v>1</v>
      </c>
      <c r="T35" s="111">
        <v>10</v>
      </c>
      <c r="U35" s="111">
        <v>3</v>
      </c>
      <c r="V35" s="111">
        <v>18</v>
      </c>
      <c r="W35" s="111">
        <v>24</v>
      </c>
      <c r="X35" s="111">
        <v>2</v>
      </c>
      <c r="Y35" s="111">
        <v>8</v>
      </c>
      <c r="Z35" s="111">
        <v>0</v>
      </c>
      <c r="AA35" s="111">
        <v>1</v>
      </c>
      <c r="AB35" s="111">
        <v>1</v>
      </c>
      <c r="AC35" s="111">
        <v>0</v>
      </c>
      <c r="AD35" s="287">
        <v>4</v>
      </c>
      <c r="AE35" s="288">
        <v>14</v>
      </c>
      <c r="AF35" s="292" t="s">
        <v>57</v>
      </c>
      <c r="AG35" s="15"/>
      <c r="AH35" s="284"/>
      <c r="AI35" s="291" t="s">
        <v>79</v>
      </c>
      <c r="AJ35" s="290">
        <v>5</v>
      </c>
      <c r="AK35" s="287">
        <v>6</v>
      </c>
      <c r="AL35" s="287">
        <v>0</v>
      </c>
      <c r="AM35" s="111">
        <v>0</v>
      </c>
      <c r="AN35" s="287">
        <v>2</v>
      </c>
      <c r="AO35" s="111">
        <v>11</v>
      </c>
      <c r="AP35" s="111">
        <v>5</v>
      </c>
      <c r="AQ35" s="111">
        <v>7</v>
      </c>
      <c r="AR35" s="111">
        <v>11</v>
      </c>
      <c r="AS35" s="111">
        <v>6</v>
      </c>
      <c r="AT35" s="111">
        <v>1</v>
      </c>
      <c r="AU35" s="111">
        <v>1</v>
      </c>
      <c r="AV35" s="111">
        <v>0</v>
      </c>
      <c r="AW35" s="107">
        <v>0</v>
      </c>
    </row>
    <row r="36" spans="1:49" ht="18" customHeight="1">
      <c r="A36" s="284"/>
      <c r="B36" s="291" t="s">
        <v>41</v>
      </c>
      <c r="C36" s="286">
        <f>SUM(D36:E36)</f>
        <v>57</v>
      </c>
      <c r="D36" s="138">
        <f t="shared" si="13"/>
        <v>31</v>
      </c>
      <c r="E36" s="138">
        <f t="shared" si="13"/>
        <v>26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1</v>
      </c>
      <c r="M36" s="65">
        <v>0</v>
      </c>
      <c r="N36" s="65">
        <v>13</v>
      </c>
      <c r="O36" s="65">
        <v>7</v>
      </c>
      <c r="P36" s="111">
        <v>0</v>
      </c>
      <c r="Q36" s="111">
        <v>0</v>
      </c>
      <c r="R36" s="111">
        <v>0</v>
      </c>
      <c r="S36" s="111">
        <v>0</v>
      </c>
      <c r="T36" s="111">
        <v>2</v>
      </c>
      <c r="U36" s="111">
        <v>1</v>
      </c>
      <c r="V36" s="111">
        <v>11</v>
      </c>
      <c r="W36" s="111">
        <v>6</v>
      </c>
      <c r="X36" s="111">
        <v>0</v>
      </c>
      <c r="Y36" s="111">
        <v>0</v>
      </c>
      <c r="Z36" s="111">
        <v>1</v>
      </c>
      <c r="AA36" s="111">
        <v>0</v>
      </c>
      <c r="AB36" s="111">
        <v>0</v>
      </c>
      <c r="AC36" s="111">
        <v>0</v>
      </c>
      <c r="AD36" s="287">
        <v>1</v>
      </c>
      <c r="AE36" s="288">
        <v>2</v>
      </c>
      <c r="AF36" s="292" t="s">
        <v>58</v>
      </c>
      <c r="AG36" s="15"/>
      <c r="AH36" s="284"/>
      <c r="AI36" s="291" t="s">
        <v>41</v>
      </c>
      <c r="AJ36" s="290">
        <v>1</v>
      </c>
      <c r="AK36" s="287">
        <v>4</v>
      </c>
      <c r="AL36" s="287">
        <v>0</v>
      </c>
      <c r="AM36" s="111">
        <v>0</v>
      </c>
      <c r="AN36" s="287">
        <v>0</v>
      </c>
      <c r="AO36" s="111">
        <v>5</v>
      </c>
      <c r="AP36" s="111">
        <v>0</v>
      </c>
      <c r="AQ36" s="111">
        <v>0</v>
      </c>
      <c r="AR36" s="111">
        <v>1</v>
      </c>
      <c r="AS36" s="111">
        <v>1</v>
      </c>
      <c r="AT36" s="111">
        <v>0</v>
      </c>
      <c r="AU36" s="111">
        <v>0</v>
      </c>
      <c r="AV36" s="111">
        <v>0</v>
      </c>
      <c r="AW36" s="107">
        <v>0</v>
      </c>
    </row>
    <row r="37" spans="1:49" ht="18" customHeight="1">
      <c r="A37" s="284"/>
      <c r="B37" s="291" t="s">
        <v>42</v>
      </c>
      <c r="C37" s="286">
        <f>SUM(D37:E37)</f>
        <v>45</v>
      </c>
      <c r="D37" s="138">
        <f t="shared" si="13"/>
        <v>22</v>
      </c>
      <c r="E37" s="138">
        <f t="shared" si="13"/>
        <v>23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1</v>
      </c>
      <c r="M37" s="65">
        <v>1</v>
      </c>
      <c r="N37" s="65">
        <v>6</v>
      </c>
      <c r="O37" s="65">
        <v>6</v>
      </c>
      <c r="P37" s="111">
        <v>1</v>
      </c>
      <c r="Q37" s="111">
        <v>0</v>
      </c>
      <c r="R37" s="111">
        <v>0</v>
      </c>
      <c r="S37" s="111">
        <v>0</v>
      </c>
      <c r="T37" s="111">
        <v>1</v>
      </c>
      <c r="U37" s="111">
        <v>1</v>
      </c>
      <c r="V37" s="111">
        <v>0</v>
      </c>
      <c r="W37" s="111">
        <v>8</v>
      </c>
      <c r="X37" s="111">
        <v>3</v>
      </c>
      <c r="Y37" s="111">
        <v>1</v>
      </c>
      <c r="Z37" s="111">
        <v>0</v>
      </c>
      <c r="AA37" s="111">
        <v>0</v>
      </c>
      <c r="AB37" s="111">
        <v>0</v>
      </c>
      <c r="AC37" s="111">
        <v>1</v>
      </c>
      <c r="AD37" s="287">
        <v>0</v>
      </c>
      <c r="AE37" s="288">
        <v>1</v>
      </c>
      <c r="AF37" s="292" t="s">
        <v>59</v>
      </c>
      <c r="AG37" s="15"/>
      <c r="AH37" s="284"/>
      <c r="AI37" s="291" t="s">
        <v>42</v>
      </c>
      <c r="AJ37" s="290">
        <v>3</v>
      </c>
      <c r="AK37" s="287">
        <v>2</v>
      </c>
      <c r="AL37" s="287">
        <v>0</v>
      </c>
      <c r="AM37" s="111">
        <v>0</v>
      </c>
      <c r="AN37" s="287">
        <v>0</v>
      </c>
      <c r="AO37" s="111">
        <v>0</v>
      </c>
      <c r="AP37" s="111">
        <v>0</v>
      </c>
      <c r="AQ37" s="111">
        <v>0</v>
      </c>
      <c r="AR37" s="111">
        <v>0</v>
      </c>
      <c r="AS37" s="111">
        <v>1</v>
      </c>
      <c r="AT37" s="111">
        <v>7</v>
      </c>
      <c r="AU37" s="111">
        <v>1</v>
      </c>
      <c r="AV37" s="111">
        <v>0</v>
      </c>
      <c r="AW37" s="107">
        <v>0</v>
      </c>
    </row>
    <row r="38" spans="1:49" ht="18" customHeight="1">
      <c r="A38" s="284"/>
      <c r="B38" s="291" t="s">
        <v>43</v>
      </c>
      <c r="C38" s="286">
        <f>SUM(D38:E38)</f>
        <v>13</v>
      </c>
      <c r="D38" s="138">
        <f t="shared" si="13"/>
        <v>7</v>
      </c>
      <c r="E38" s="138">
        <f t="shared" si="13"/>
        <v>6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1</v>
      </c>
      <c r="M38" s="65">
        <v>0</v>
      </c>
      <c r="N38" s="65">
        <v>3</v>
      </c>
      <c r="O38" s="65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  <c r="U38" s="111">
        <v>1</v>
      </c>
      <c r="V38" s="111">
        <v>2</v>
      </c>
      <c r="W38" s="111">
        <v>1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111">
        <v>0</v>
      </c>
      <c r="AD38" s="287">
        <v>1</v>
      </c>
      <c r="AE38" s="288">
        <v>1</v>
      </c>
      <c r="AF38" s="292" t="s">
        <v>60</v>
      </c>
      <c r="AG38" s="15"/>
      <c r="AH38" s="284"/>
      <c r="AI38" s="291" t="s">
        <v>43</v>
      </c>
      <c r="AJ38" s="290">
        <v>0</v>
      </c>
      <c r="AK38" s="287">
        <v>2</v>
      </c>
      <c r="AL38" s="287">
        <v>0</v>
      </c>
      <c r="AM38" s="111">
        <v>0</v>
      </c>
      <c r="AN38" s="287">
        <v>0</v>
      </c>
      <c r="AO38" s="111">
        <v>1</v>
      </c>
      <c r="AP38" s="111">
        <v>0</v>
      </c>
      <c r="AQ38" s="111">
        <v>0</v>
      </c>
      <c r="AR38" s="111">
        <v>0</v>
      </c>
      <c r="AS38" s="111">
        <v>0</v>
      </c>
      <c r="AT38" s="111">
        <v>0</v>
      </c>
      <c r="AU38" s="111">
        <v>0</v>
      </c>
      <c r="AV38" s="111">
        <v>0</v>
      </c>
      <c r="AW38" s="107">
        <v>0</v>
      </c>
    </row>
    <row r="39" spans="1:49" s="117" customFormat="1" ht="18" customHeight="1">
      <c r="A39" s="374" t="s">
        <v>203</v>
      </c>
      <c r="B39" s="486"/>
      <c r="C39" s="210">
        <f>C40</f>
        <v>74</v>
      </c>
      <c r="D39" s="211">
        <f aca="true" t="shared" si="14" ref="D39:AE39">D40</f>
        <v>38</v>
      </c>
      <c r="E39" s="211">
        <f t="shared" si="14"/>
        <v>36</v>
      </c>
      <c r="F39" s="211">
        <f t="shared" si="14"/>
        <v>1</v>
      </c>
      <c r="G39" s="211">
        <f t="shared" si="14"/>
        <v>0</v>
      </c>
      <c r="H39" s="211">
        <f t="shared" si="14"/>
        <v>0</v>
      </c>
      <c r="I39" s="211">
        <f t="shared" si="14"/>
        <v>0</v>
      </c>
      <c r="J39" s="211">
        <f t="shared" si="14"/>
        <v>1</v>
      </c>
      <c r="K39" s="211">
        <f t="shared" si="14"/>
        <v>1</v>
      </c>
      <c r="L39" s="211">
        <f t="shared" si="14"/>
        <v>4</v>
      </c>
      <c r="M39" s="211">
        <f t="shared" si="14"/>
        <v>1</v>
      </c>
      <c r="N39" s="211">
        <f t="shared" si="14"/>
        <v>19</v>
      </c>
      <c r="O39" s="211">
        <f t="shared" si="14"/>
        <v>11</v>
      </c>
      <c r="P39" s="231">
        <f t="shared" si="14"/>
        <v>0</v>
      </c>
      <c r="Q39" s="231">
        <f t="shared" si="14"/>
        <v>0</v>
      </c>
      <c r="R39" s="231">
        <f t="shared" si="14"/>
        <v>0</v>
      </c>
      <c r="S39" s="231">
        <f t="shared" si="14"/>
        <v>0</v>
      </c>
      <c r="T39" s="231">
        <f t="shared" si="14"/>
        <v>1</v>
      </c>
      <c r="U39" s="231">
        <f t="shared" si="14"/>
        <v>0</v>
      </c>
      <c r="V39" s="231">
        <f t="shared" si="14"/>
        <v>5</v>
      </c>
      <c r="W39" s="231">
        <f t="shared" si="14"/>
        <v>5</v>
      </c>
      <c r="X39" s="231">
        <f t="shared" si="14"/>
        <v>0</v>
      </c>
      <c r="Y39" s="231">
        <f t="shared" si="14"/>
        <v>0</v>
      </c>
      <c r="Z39" s="231">
        <f t="shared" si="14"/>
        <v>0</v>
      </c>
      <c r="AA39" s="231">
        <f t="shared" si="14"/>
        <v>0</v>
      </c>
      <c r="AB39" s="231">
        <f t="shared" si="14"/>
        <v>0</v>
      </c>
      <c r="AC39" s="231">
        <f t="shared" si="14"/>
        <v>0</v>
      </c>
      <c r="AD39" s="231">
        <f t="shared" si="14"/>
        <v>2</v>
      </c>
      <c r="AE39" s="232">
        <f t="shared" si="14"/>
        <v>2</v>
      </c>
      <c r="AF39" s="372" t="s">
        <v>61</v>
      </c>
      <c r="AG39" s="373"/>
      <c r="AH39" s="374" t="s">
        <v>203</v>
      </c>
      <c r="AI39" s="486"/>
      <c r="AJ39" s="231">
        <f aca="true" t="shared" si="15" ref="AJ39:AW39">AJ40</f>
        <v>1</v>
      </c>
      <c r="AK39" s="231">
        <f t="shared" si="15"/>
        <v>6</v>
      </c>
      <c r="AL39" s="231">
        <f t="shared" si="15"/>
        <v>0</v>
      </c>
      <c r="AM39" s="231">
        <f t="shared" si="15"/>
        <v>0</v>
      </c>
      <c r="AN39" s="231">
        <f t="shared" si="15"/>
        <v>1</v>
      </c>
      <c r="AO39" s="231">
        <f t="shared" si="15"/>
        <v>9</v>
      </c>
      <c r="AP39" s="231">
        <f t="shared" si="15"/>
        <v>0</v>
      </c>
      <c r="AQ39" s="231">
        <f t="shared" si="15"/>
        <v>0</v>
      </c>
      <c r="AR39" s="231">
        <f t="shared" si="15"/>
        <v>2</v>
      </c>
      <c r="AS39" s="231">
        <f t="shared" si="15"/>
        <v>0</v>
      </c>
      <c r="AT39" s="231">
        <f t="shared" si="15"/>
        <v>1</v>
      </c>
      <c r="AU39" s="231">
        <f t="shared" si="15"/>
        <v>1</v>
      </c>
      <c r="AV39" s="231">
        <f t="shared" si="15"/>
        <v>0</v>
      </c>
      <c r="AW39" s="231">
        <f t="shared" si="15"/>
        <v>0</v>
      </c>
    </row>
    <row r="40" spans="1:49" ht="18" customHeight="1">
      <c r="A40" s="284"/>
      <c r="B40" s="291" t="s">
        <v>44</v>
      </c>
      <c r="C40" s="286">
        <f>SUM(D40:E40)</f>
        <v>74</v>
      </c>
      <c r="D40" s="138">
        <f>F40+H40+J40+L40+N40+P40+R40+T40+V40+X40+Z40+AB40+AD40+AJ40+AL40+AN40+AP40+AR40+AT40+AV40</f>
        <v>38</v>
      </c>
      <c r="E40" s="138">
        <f>G40+I40+K40+M40+O40+Q40+S40+U40+W40+Y40+AA40+AC40+AE40+AK40+AM40+AO40+AQ40+AS40+AU40+AW40</f>
        <v>36</v>
      </c>
      <c r="F40" s="65">
        <v>1</v>
      </c>
      <c r="G40" s="65">
        <v>0</v>
      </c>
      <c r="H40" s="65">
        <v>0</v>
      </c>
      <c r="I40" s="65">
        <v>0</v>
      </c>
      <c r="J40" s="65">
        <v>1</v>
      </c>
      <c r="K40" s="65">
        <v>1</v>
      </c>
      <c r="L40" s="65">
        <v>4</v>
      </c>
      <c r="M40" s="65">
        <v>1</v>
      </c>
      <c r="N40" s="65">
        <v>19</v>
      </c>
      <c r="O40" s="65">
        <v>11</v>
      </c>
      <c r="P40" s="111">
        <v>0</v>
      </c>
      <c r="Q40" s="111">
        <v>0</v>
      </c>
      <c r="R40" s="111">
        <v>0</v>
      </c>
      <c r="S40" s="111">
        <v>0</v>
      </c>
      <c r="T40" s="111">
        <v>1</v>
      </c>
      <c r="U40" s="111">
        <v>0</v>
      </c>
      <c r="V40" s="111">
        <v>5</v>
      </c>
      <c r="W40" s="111">
        <v>5</v>
      </c>
      <c r="X40" s="111">
        <v>0</v>
      </c>
      <c r="Y40" s="111">
        <v>0</v>
      </c>
      <c r="Z40" s="111">
        <v>0</v>
      </c>
      <c r="AA40" s="111">
        <v>0</v>
      </c>
      <c r="AB40" s="111">
        <v>0</v>
      </c>
      <c r="AC40" s="111">
        <v>0</v>
      </c>
      <c r="AD40" s="287">
        <v>2</v>
      </c>
      <c r="AE40" s="288">
        <v>2</v>
      </c>
      <c r="AF40" s="292" t="s">
        <v>44</v>
      </c>
      <c r="AG40" s="15"/>
      <c r="AH40" s="284"/>
      <c r="AI40" s="291" t="s">
        <v>44</v>
      </c>
      <c r="AJ40" s="290">
        <v>1</v>
      </c>
      <c r="AK40" s="287">
        <v>6</v>
      </c>
      <c r="AL40" s="287">
        <v>0</v>
      </c>
      <c r="AM40" s="111">
        <v>0</v>
      </c>
      <c r="AN40" s="287">
        <v>1</v>
      </c>
      <c r="AO40" s="111">
        <v>9</v>
      </c>
      <c r="AP40" s="111">
        <v>0</v>
      </c>
      <c r="AQ40" s="111">
        <v>0</v>
      </c>
      <c r="AR40" s="111">
        <v>2</v>
      </c>
      <c r="AS40" s="111">
        <v>0</v>
      </c>
      <c r="AT40" s="111">
        <v>1</v>
      </c>
      <c r="AU40" s="111">
        <v>1</v>
      </c>
      <c r="AV40" s="111">
        <v>0</v>
      </c>
      <c r="AW40" s="107">
        <v>0</v>
      </c>
    </row>
    <row r="41" spans="1:49" s="117" customFormat="1" ht="18" customHeight="1">
      <c r="A41" s="374" t="s">
        <v>204</v>
      </c>
      <c r="B41" s="486"/>
      <c r="C41" s="210">
        <f>SUM(C42:C43)</f>
        <v>88</v>
      </c>
      <c r="D41" s="211">
        <f aca="true" t="shared" si="16" ref="D41:AE41">SUM(D42:D43)</f>
        <v>38</v>
      </c>
      <c r="E41" s="211">
        <f t="shared" si="16"/>
        <v>50</v>
      </c>
      <c r="F41" s="211">
        <f t="shared" si="16"/>
        <v>1</v>
      </c>
      <c r="G41" s="211">
        <f t="shared" si="16"/>
        <v>1</v>
      </c>
      <c r="H41" s="211">
        <f t="shared" si="16"/>
        <v>0</v>
      </c>
      <c r="I41" s="211">
        <f t="shared" si="16"/>
        <v>0</v>
      </c>
      <c r="J41" s="211">
        <f t="shared" si="16"/>
        <v>0</v>
      </c>
      <c r="K41" s="211">
        <f t="shared" si="16"/>
        <v>0</v>
      </c>
      <c r="L41" s="211">
        <f t="shared" si="16"/>
        <v>4</v>
      </c>
      <c r="M41" s="211">
        <f t="shared" si="16"/>
        <v>0</v>
      </c>
      <c r="N41" s="211">
        <f t="shared" si="16"/>
        <v>20</v>
      </c>
      <c r="O41" s="211">
        <f t="shared" si="16"/>
        <v>13</v>
      </c>
      <c r="P41" s="231">
        <f t="shared" si="16"/>
        <v>2</v>
      </c>
      <c r="Q41" s="231">
        <f t="shared" si="16"/>
        <v>0</v>
      </c>
      <c r="R41" s="231">
        <f t="shared" si="16"/>
        <v>0</v>
      </c>
      <c r="S41" s="231">
        <f t="shared" si="16"/>
        <v>1</v>
      </c>
      <c r="T41" s="231">
        <f t="shared" si="16"/>
        <v>1</v>
      </c>
      <c r="U41" s="231">
        <f t="shared" si="16"/>
        <v>0</v>
      </c>
      <c r="V41" s="231">
        <f t="shared" si="16"/>
        <v>5</v>
      </c>
      <c r="W41" s="231">
        <f t="shared" si="16"/>
        <v>21</v>
      </c>
      <c r="X41" s="231">
        <f t="shared" si="16"/>
        <v>0</v>
      </c>
      <c r="Y41" s="231">
        <f t="shared" si="16"/>
        <v>2</v>
      </c>
      <c r="Z41" s="231">
        <f t="shared" si="16"/>
        <v>0</v>
      </c>
      <c r="AA41" s="231">
        <f t="shared" si="16"/>
        <v>0</v>
      </c>
      <c r="AB41" s="231">
        <f t="shared" si="16"/>
        <v>0</v>
      </c>
      <c r="AC41" s="231">
        <f t="shared" si="16"/>
        <v>0</v>
      </c>
      <c r="AD41" s="231">
        <f t="shared" si="16"/>
        <v>2</v>
      </c>
      <c r="AE41" s="232">
        <f t="shared" si="16"/>
        <v>3</v>
      </c>
      <c r="AF41" s="369" t="s">
        <v>204</v>
      </c>
      <c r="AG41" s="370"/>
      <c r="AH41" s="374" t="s">
        <v>204</v>
      </c>
      <c r="AI41" s="486"/>
      <c r="AJ41" s="231">
        <f aca="true" t="shared" si="17" ref="AJ41:AW41">SUM(AJ42:AJ43)</f>
        <v>3</v>
      </c>
      <c r="AK41" s="231">
        <f t="shared" si="17"/>
        <v>0</v>
      </c>
      <c r="AL41" s="231">
        <f t="shared" si="17"/>
        <v>0</v>
      </c>
      <c r="AM41" s="231">
        <f t="shared" si="17"/>
        <v>0</v>
      </c>
      <c r="AN41" s="231">
        <f t="shared" si="17"/>
        <v>0</v>
      </c>
      <c r="AO41" s="231">
        <f t="shared" si="17"/>
        <v>5</v>
      </c>
      <c r="AP41" s="231">
        <f t="shared" si="17"/>
        <v>0</v>
      </c>
      <c r="AQ41" s="231">
        <f t="shared" si="17"/>
        <v>0</v>
      </c>
      <c r="AR41" s="231">
        <f t="shared" si="17"/>
        <v>0</v>
      </c>
      <c r="AS41" s="231">
        <f t="shared" si="17"/>
        <v>2</v>
      </c>
      <c r="AT41" s="231">
        <f t="shared" si="17"/>
        <v>0</v>
      </c>
      <c r="AU41" s="231">
        <f t="shared" si="17"/>
        <v>1</v>
      </c>
      <c r="AV41" s="231">
        <f t="shared" si="17"/>
        <v>0</v>
      </c>
      <c r="AW41" s="231">
        <f t="shared" si="17"/>
        <v>1</v>
      </c>
    </row>
    <row r="42" spans="1:49" ht="18" customHeight="1">
      <c r="A42" s="284"/>
      <c r="B42" s="291" t="s">
        <v>45</v>
      </c>
      <c r="C42" s="286">
        <f>SUM(D42:E42)</f>
        <v>88</v>
      </c>
      <c r="D42" s="138">
        <f>F42+H42+J42+L42+N42+P42+R42+T42+V42+X42+Z42+AB42+AD42+AJ42+AL42+AN42+AP42+AR42+AT42+AV42</f>
        <v>38</v>
      </c>
      <c r="E42" s="138">
        <f>G42+I42+K42+M42+O42+Q42+S42+U42+W42+Y42+AA42+AC42+AE42+AK42+AM42+AO42+AQ42+AS42+AU42+AW42</f>
        <v>50</v>
      </c>
      <c r="F42" s="65">
        <v>1</v>
      </c>
      <c r="G42" s="65">
        <v>1</v>
      </c>
      <c r="H42" s="65">
        <v>0</v>
      </c>
      <c r="I42" s="65">
        <v>0</v>
      </c>
      <c r="J42" s="65">
        <v>0</v>
      </c>
      <c r="K42" s="65">
        <v>0</v>
      </c>
      <c r="L42" s="65">
        <v>4</v>
      </c>
      <c r="M42" s="65">
        <v>0</v>
      </c>
      <c r="N42" s="65">
        <v>20</v>
      </c>
      <c r="O42" s="65">
        <v>13</v>
      </c>
      <c r="P42" s="111">
        <v>2</v>
      </c>
      <c r="Q42" s="111">
        <v>0</v>
      </c>
      <c r="R42" s="111">
        <v>0</v>
      </c>
      <c r="S42" s="111">
        <v>1</v>
      </c>
      <c r="T42" s="111">
        <v>1</v>
      </c>
      <c r="U42" s="111">
        <v>0</v>
      </c>
      <c r="V42" s="111">
        <v>5</v>
      </c>
      <c r="W42" s="111">
        <v>21</v>
      </c>
      <c r="X42" s="111">
        <v>0</v>
      </c>
      <c r="Y42" s="111">
        <v>2</v>
      </c>
      <c r="Z42" s="111">
        <v>0</v>
      </c>
      <c r="AA42" s="111">
        <v>0</v>
      </c>
      <c r="AB42" s="111">
        <v>0</v>
      </c>
      <c r="AC42" s="111">
        <v>0</v>
      </c>
      <c r="AD42" s="287">
        <v>2</v>
      </c>
      <c r="AE42" s="288">
        <v>3</v>
      </c>
      <c r="AF42" s="292" t="s">
        <v>45</v>
      </c>
      <c r="AG42" s="15"/>
      <c r="AH42" s="284"/>
      <c r="AI42" s="291" t="s">
        <v>45</v>
      </c>
      <c r="AJ42" s="290">
        <v>3</v>
      </c>
      <c r="AK42" s="287">
        <v>0</v>
      </c>
      <c r="AL42" s="287">
        <v>0</v>
      </c>
      <c r="AM42" s="111">
        <v>0</v>
      </c>
      <c r="AN42" s="287">
        <v>0</v>
      </c>
      <c r="AO42" s="111">
        <v>5</v>
      </c>
      <c r="AP42" s="111">
        <v>0</v>
      </c>
      <c r="AQ42" s="111">
        <v>0</v>
      </c>
      <c r="AR42" s="111">
        <v>0</v>
      </c>
      <c r="AS42" s="111">
        <v>2</v>
      </c>
      <c r="AT42" s="111">
        <v>0</v>
      </c>
      <c r="AU42" s="111">
        <v>1</v>
      </c>
      <c r="AV42" s="111">
        <v>0</v>
      </c>
      <c r="AW42" s="107">
        <v>1</v>
      </c>
    </row>
    <row r="43" spans="1:49" ht="18" customHeight="1">
      <c r="A43" s="284"/>
      <c r="B43" s="291" t="s">
        <v>46</v>
      </c>
      <c r="C43" s="286">
        <f>SUM(D43:E43)</f>
        <v>0</v>
      </c>
      <c r="D43" s="138">
        <f>F43+H43+J43+L43+N43+P43+R43+T43+V43+X43+Z43+AB43+AD43+AJ43+AL43+AN43+AP43+AR43+AT43+AV43</f>
        <v>0</v>
      </c>
      <c r="E43" s="138">
        <f>G43+I43+K43+M43+O43+Q43+S43+U43+W43+Y43+AA43+AC43+AE43+AK43+AM43+AO43+AQ43+AS43+AU43+AW43</f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</v>
      </c>
      <c r="AD43" s="287">
        <v>0</v>
      </c>
      <c r="AE43" s="288">
        <v>0</v>
      </c>
      <c r="AF43" s="292" t="s">
        <v>46</v>
      </c>
      <c r="AG43" s="15"/>
      <c r="AH43" s="284"/>
      <c r="AI43" s="291" t="s">
        <v>46</v>
      </c>
      <c r="AJ43" s="290">
        <v>0</v>
      </c>
      <c r="AK43" s="287">
        <v>0</v>
      </c>
      <c r="AL43" s="287">
        <v>0</v>
      </c>
      <c r="AM43" s="111">
        <v>0</v>
      </c>
      <c r="AN43" s="287">
        <v>0</v>
      </c>
      <c r="AO43" s="111">
        <v>0</v>
      </c>
      <c r="AP43" s="111">
        <v>0</v>
      </c>
      <c r="AQ43" s="111">
        <v>0</v>
      </c>
      <c r="AR43" s="111">
        <v>0</v>
      </c>
      <c r="AS43" s="111">
        <v>0</v>
      </c>
      <c r="AT43" s="111">
        <v>0</v>
      </c>
      <c r="AU43" s="111">
        <v>0</v>
      </c>
      <c r="AV43" s="111">
        <v>0</v>
      </c>
      <c r="AW43" s="107">
        <v>0</v>
      </c>
    </row>
    <row r="44" spans="1:49" s="117" customFormat="1" ht="18" customHeight="1">
      <c r="A44" s="374" t="s">
        <v>205</v>
      </c>
      <c r="B44" s="486"/>
      <c r="C44" s="210">
        <f>SUM(C45:C47)</f>
        <v>131</v>
      </c>
      <c r="D44" s="211">
        <f aca="true" t="shared" si="18" ref="D44:AE44">SUM(D45:D47)</f>
        <v>77</v>
      </c>
      <c r="E44" s="211">
        <f t="shared" si="18"/>
        <v>54</v>
      </c>
      <c r="F44" s="211">
        <f t="shared" si="18"/>
        <v>0</v>
      </c>
      <c r="G44" s="211">
        <f t="shared" si="18"/>
        <v>0</v>
      </c>
      <c r="H44" s="211">
        <f t="shared" si="18"/>
        <v>0</v>
      </c>
      <c r="I44" s="211">
        <f t="shared" si="18"/>
        <v>0</v>
      </c>
      <c r="J44" s="211">
        <f t="shared" si="18"/>
        <v>0</v>
      </c>
      <c r="K44" s="211">
        <f t="shared" si="18"/>
        <v>0</v>
      </c>
      <c r="L44" s="211">
        <f t="shared" si="18"/>
        <v>5</v>
      </c>
      <c r="M44" s="211">
        <f t="shared" si="18"/>
        <v>0</v>
      </c>
      <c r="N44" s="211">
        <f t="shared" si="18"/>
        <v>17</v>
      </c>
      <c r="O44" s="211">
        <f t="shared" si="18"/>
        <v>12</v>
      </c>
      <c r="P44" s="231">
        <f t="shared" si="18"/>
        <v>0</v>
      </c>
      <c r="Q44" s="231">
        <f t="shared" si="18"/>
        <v>0</v>
      </c>
      <c r="R44" s="231">
        <f t="shared" si="18"/>
        <v>1</v>
      </c>
      <c r="S44" s="231">
        <f t="shared" si="18"/>
        <v>0</v>
      </c>
      <c r="T44" s="231">
        <f t="shared" si="18"/>
        <v>13</v>
      </c>
      <c r="U44" s="231">
        <f t="shared" si="18"/>
        <v>2</v>
      </c>
      <c r="V44" s="231">
        <f t="shared" si="18"/>
        <v>8</v>
      </c>
      <c r="W44" s="231">
        <f t="shared" si="18"/>
        <v>13</v>
      </c>
      <c r="X44" s="231">
        <f t="shared" si="18"/>
        <v>1</v>
      </c>
      <c r="Y44" s="231">
        <f t="shared" si="18"/>
        <v>1</v>
      </c>
      <c r="Z44" s="231">
        <f t="shared" si="18"/>
        <v>1</v>
      </c>
      <c r="AA44" s="231">
        <f t="shared" si="18"/>
        <v>0</v>
      </c>
      <c r="AB44" s="231">
        <f t="shared" si="18"/>
        <v>0</v>
      </c>
      <c r="AC44" s="231">
        <f t="shared" si="18"/>
        <v>0</v>
      </c>
      <c r="AD44" s="231">
        <f t="shared" si="18"/>
        <v>6</v>
      </c>
      <c r="AE44" s="232">
        <f t="shared" si="18"/>
        <v>8</v>
      </c>
      <c r="AF44" s="369" t="s">
        <v>205</v>
      </c>
      <c r="AG44" s="370"/>
      <c r="AH44" s="374" t="s">
        <v>205</v>
      </c>
      <c r="AI44" s="486"/>
      <c r="AJ44" s="231">
        <f aca="true" t="shared" si="19" ref="AJ44:AW44">SUM(AJ45:AJ47)</f>
        <v>0</v>
      </c>
      <c r="AK44" s="231">
        <f t="shared" si="19"/>
        <v>1</v>
      </c>
      <c r="AL44" s="231">
        <f t="shared" si="19"/>
        <v>0</v>
      </c>
      <c r="AM44" s="231">
        <f t="shared" si="19"/>
        <v>0</v>
      </c>
      <c r="AN44" s="231">
        <f t="shared" si="19"/>
        <v>2</v>
      </c>
      <c r="AO44" s="231">
        <f t="shared" si="19"/>
        <v>9</v>
      </c>
      <c r="AP44" s="231">
        <f t="shared" si="19"/>
        <v>0</v>
      </c>
      <c r="AQ44" s="231">
        <f t="shared" si="19"/>
        <v>1</v>
      </c>
      <c r="AR44" s="231">
        <f t="shared" si="19"/>
        <v>8</v>
      </c>
      <c r="AS44" s="231">
        <f t="shared" si="19"/>
        <v>2</v>
      </c>
      <c r="AT44" s="231">
        <f t="shared" si="19"/>
        <v>15</v>
      </c>
      <c r="AU44" s="231">
        <f t="shared" si="19"/>
        <v>0</v>
      </c>
      <c r="AV44" s="231">
        <f t="shared" si="19"/>
        <v>0</v>
      </c>
      <c r="AW44" s="231">
        <f t="shared" si="19"/>
        <v>5</v>
      </c>
    </row>
    <row r="45" spans="1:49" ht="18" customHeight="1">
      <c r="A45" s="284"/>
      <c r="B45" s="291" t="s">
        <v>47</v>
      </c>
      <c r="C45" s="286">
        <f>SUM(D45:E45)</f>
        <v>96</v>
      </c>
      <c r="D45" s="138">
        <f aca="true" t="shared" si="20" ref="D45:E47">F45+H45+J45+L45+N45+P45+R45+T45+V45+X45+Z45+AB45+AD45+AJ45+AL45+AN45+AP45+AR45+AT45+AV45</f>
        <v>57</v>
      </c>
      <c r="E45" s="138">
        <f t="shared" si="20"/>
        <v>39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3</v>
      </c>
      <c r="M45" s="65">
        <v>0</v>
      </c>
      <c r="N45" s="65">
        <v>15</v>
      </c>
      <c r="O45" s="65">
        <v>9</v>
      </c>
      <c r="P45" s="111">
        <v>0</v>
      </c>
      <c r="Q45" s="111">
        <v>0</v>
      </c>
      <c r="R45" s="111">
        <v>1</v>
      </c>
      <c r="S45" s="111">
        <v>0</v>
      </c>
      <c r="T45" s="111">
        <v>10</v>
      </c>
      <c r="U45" s="111">
        <v>1</v>
      </c>
      <c r="V45" s="111">
        <v>6</v>
      </c>
      <c r="W45" s="111">
        <v>8</v>
      </c>
      <c r="X45" s="111">
        <v>0</v>
      </c>
      <c r="Y45" s="111">
        <v>0</v>
      </c>
      <c r="Z45" s="111">
        <v>1</v>
      </c>
      <c r="AA45" s="111">
        <v>0</v>
      </c>
      <c r="AB45" s="111">
        <v>0</v>
      </c>
      <c r="AC45" s="111">
        <v>0</v>
      </c>
      <c r="AD45" s="287">
        <v>6</v>
      </c>
      <c r="AE45" s="288">
        <v>7</v>
      </c>
      <c r="AF45" s="292" t="s">
        <v>47</v>
      </c>
      <c r="AG45" s="15"/>
      <c r="AH45" s="284"/>
      <c r="AI45" s="291" t="s">
        <v>47</v>
      </c>
      <c r="AJ45" s="290">
        <v>0</v>
      </c>
      <c r="AK45" s="287">
        <v>0</v>
      </c>
      <c r="AL45" s="287">
        <v>0</v>
      </c>
      <c r="AM45" s="111">
        <v>0</v>
      </c>
      <c r="AN45" s="287">
        <v>1</v>
      </c>
      <c r="AO45" s="111">
        <v>6</v>
      </c>
      <c r="AP45" s="111">
        <v>0</v>
      </c>
      <c r="AQ45" s="111">
        <v>1</v>
      </c>
      <c r="AR45" s="111">
        <v>8</v>
      </c>
      <c r="AS45" s="111">
        <v>2</v>
      </c>
      <c r="AT45" s="111">
        <v>6</v>
      </c>
      <c r="AU45" s="111">
        <v>0</v>
      </c>
      <c r="AV45" s="111">
        <v>0</v>
      </c>
      <c r="AW45" s="107">
        <v>5</v>
      </c>
    </row>
    <row r="46" spans="1:49" ht="18" customHeight="1">
      <c r="A46" s="284"/>
      <c r="B46" s="291" t="s">
        <v>48</v>
      </c>
      <c r="C46" s="286">
        <f>SUM(D46:E46)</f>
        <v>0</v>
      </c>
      <c r="D46" s="138">
        <f t="shared" si="20"/>
        <v>0</v>
      </c>
      <c r="E46" s="138">
        <f t="shared" si="20"/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287">
        <v>0</v>
      </c>
      <c r="AE46" s="288">
        <v>0</v>
      </c>
      <c r="AF46" s="292" t="s">
        <v>48</v>
      </c>
      <c r="AG46" s="15"/>
      <c r="AH46" s="284"/>
      <c r="AI46" s="291" t="s">
        <v>48</v>
      </c>
      <c r="AJ46" s="290">
        <v>0</v>
      </c>
      <c r="AK46" s="287">
        <v>0</v>
      </c>
      <c r="AL46" s="287">
        <v>0</v>
      </c>
      <c r="AM46" s="111">
        <v>0</v>
      </c>
      <c r="AN46" s="287">
        <v>0</v>
      </c>
      <c r="AO46" s="111">
        <v>0</v>
      </c>
      <c r="AP46" s="111">
        <v>0</v>
      </c>
      <c r="AQ46" s="111">
        <v>0</v>
      </c>
      <c r="AR46" s="111">
        <v>0</v>
      </c>
      <c r="AS46" s="111">
        <v>0</v>
      </c>
      <c r="AT46" s="111">
        <v>0</v>
      </c>
      <c r="AU46" s="111">
        <v>0</v>
      </c>
      <c r="AV46" s="111">
        <v>0</v>
      </c>
      <c r="AW46" s="107">
        <v>0</v>
      </c>
    </row>
    <row r="47" spans="1:49" ht="18" customHeight="1">
      <c r="A47" s="284"/>
      <c r="B47" s="291" t="s">
        <v>49</v>
      </c>
      <c r="C47" s="286">
        <f>SUM(D47:E47)</f>
        <v>35</v>
      </c>
      <c r="D47" s="138">
        <f t="shared" si="20"/>
        <v>20</v>
      </c>
      <c r="E47" s="138">
        <f t="shared" si="20"/>
        <v>15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2</v>
      </c>
      <c r="M47" s="65">
        <v>0</v>
      </c>
      <c r="N47" s="65">
        <v>2</v>
      </c>
      <c r="O47" s="65">
        <v>3</v>
      </c>
      <c r="P47" s="111">
        <v>0</v>
      </c>
      <c r="Q47" s="111">
        <v>0</v>
      </c>
      <c r="R47" s="111">
        <v>0</v>
      </c>
      <c r="S47" s="111">
        <v>0</v>
      </c>
      <c r="T47" s="111">
        <v>3</v>
      </c>
      <c r="U47" s="111">
        <v>1</v>
      </c>
      <c r="V47" s="111">
        <v>2</v>
      </c>
      <c r="W47" s="111">
        <v>5</v>
      </c>
      <c r="X47" s="111">
        <v>1</v>
      </c>
      <c r="Y47" s="111">
        <v>1</v>
      </c>
      <c r="Z47" s="111">
        <v>0</v>
      </c>
      <c r="AA47" s="111">
        <v>0</v>
      </c>
      <c r="AB47" s="111">
        <v>0</v>
      </c>
      <c r="AC47" s="111">
        <v>0</v>
      </c>
      <c r="AD47" s="287">
        <v>0</v>
      </c>
      <c r="AE47" s="288">
        <v>1</v>
      </c>
      <c r="AF47" s="292" t="s">
        <v>49</v>
      </c>
      <c r="AG47" s="15"/>
      <c r="AH47" s="284"/>
      <c r="AI47" s="291" t="s">
        <v>49</v>
      </c>
      <c r="AJ47" s="290">
        <v>0</v>
      </c>
      <c r="AK47" s="287">
        <v>1</v>
      </c>
      <c r="AL47" s="287">
        <v>0</v>
      </c>
      <c r="AM47" s="111">
        <v>0</v>
      </c>
      <c r="AN47" s="287">
        <v>1</v>
      </c>
      <c r="AO47" s="111">
        <v>3</v>
      </c>
      <c r="AP47" s="111">
        <v>0</v>
      </c>
      <c r="AQ47" s="111">
        <v>0</v>
      </c>
      <c r="AR47" s="111">
        <v>0</v>
      </c>
      <c r="AS47" s="111">
        <v>0</v>
      </c>
      <c r="AT47" s="111">
        <v>9</v>
      </c>
      <c r="AU47" s="111">
        <v>0</v>
      </c>
      <c r="AV47" s="111">
        <v>0</v>
      </c>
      <c r="AW47" s="107">
        <v>0</v>
      </c>
    </row>
    <row r="48" spans="1:49" s="117" customFormat="1" ht="18" customHeight="1">
      <c r="A48" s="374" t="s">
        <v>206</v>
      </c>
      <c r="B48" s="486"/>
      <c r="C48" s="210">
        <f>SUM(C49:C52)</f>
        <v>158</v>
      </c>
      <c r="D48" s="211">
        <f aca="true" t="shared" si="21" ref="D48:AE48">SUM(D49:D52)</f>
        <v>98</v>
      </c>
      <c r="E48" s="211">
        <f t="shared" si="21"/>
        <v>60</v>
      </c>
      <c r="F48" s="211">
        <f t="shared" si="21"/>
        <v>0</v>
      </c>
      <c r="G48" s="211">
        <f t="shared" si="21"/>
        <v>0</v>
      </c>
      <c r="H48" s="211">
        <f t="shared" si="21"/>
        <v>0</v>
      </c>
      <c r="I48" s="211">
        <f t="shared" si="21"/>
        <v>0</v>
      </c>
      <c r="J48" s="211">
        <f t="shared" si="21"/>
        <v>0</v>
      </c>
      <c r="K48" s="211">
        <f t="shared" si="21"/>
        <v>0</v>
      </c>
      <c r="L48" s="211">
        <f t="shared" si="21"/>
        <v>11</v>
      </c>
      <c r="M48" s="211">
        <f t="shared" si="21"/>
        <v>2</v>
      </c>
      <c r="N48" s="211">
        <f t="shared" si="21"/>
        <v>42</v>
      </c>
      <c r="O48" s="211">
        <f t="shared" si="21"/>
        <v>19</v>
      </c>
      <c r="P48" s="231">
        <f t="shared" si="21"/>
        <v>4</v>
      </c>
      <c r="Q48" s="231">
        <f t="shared" si="21"/>
        <v>0</v>
      </c>
      <c r="R48" s="231">
        <f t="shared" si="21"/>
        <v>0</v>
      </c>
      <c r="S48" s="231">
        <f t="shared" si="21"/>
        <v>0</v>
      </c>
      <c r="T48" s="231">
        <f t="shared" si="21"/>
        <v>9</v>
      </c>
      <c r="U48" s="231">
        <f t="shared" si="21"/>
        <v>1</v>
      </c>
      <c r="V48" s="231">
        <f t="shared" si="21"/>
        <v>13</v>
      </c>
      <c r="W48" s="231">
        <f t="shared" si="21"/>
        <v>16</v>
      </c>
      <c r="X48" s="231">
        <f t="shared" si="21"/>
        <v>0</v>
      </c>
      <c r="Y48" s="231">
        <f t="shared" si="21"/>
        <v>0</v>
      </c>
      <c r="Z48" s="231">
        <f t="shared" si="21"/>
        <v>3</v>
      </c>
      <c r="AA48" s="231">
        <f t="shared" si="21"/>
        <v>0</v>
      </c>
      <c r="AB48" s="231">
        <f t="shared" si="21"/>
        <v>3</v>
      </c>
      <c r="AC48" s="231">
        <f t="shared" si="21"/>
        <v>4</v>
      </c>
      <c r="AD48" s="231">
        <f t="shared" si="21"/>
        <v>3</v>
      </c>
      <c r="AE48" s="232">
        <f t="shared" si="21"/>
        <v>6</v>
      </c>
      <c r="AF48" s="369" t="s">
        <v>206</v>
      </c>
      <c r="AG48" s="370"/>
      <c r="AH48" s="374" t="s">
        <v>206</v>
      </c>
      <c r="AI48" s="486"/>
      <c r="AJ48" s="231">
        <f aca="true" t="shared" si="22" ref="AJ48:AW48">SUM(AJ49:AJ52)</f>
        <v>0</v>
      </c>
      <c r="AK48" s="231">
        <f t="shared" si="22"/>
        <v>6</v>
      </c>
      <c r="AL48" s="231">
        <f t="shared" si="22"/>
        <v>0</v>
      </c>
      <c r="AM48" s="231">
        <f t="shared" si="22"/>
        <v>0</v>
      </c>
      <c r="AN48" s="231">
        <f t="shared" si="22"/>
        <v>1</v>
      </c>
      <c r="AO48" s="231">
        <f t="shared" si="22"/>
        <v>0</v>
      </c>
      <c r="AP48" s="231">
        <f t="shared" si="22"/>
        <v>2</v>
      </c>
      <c r="AQ48" s="231">
        <f t="shared" si="22"/>
        <v>2</v>
      </c>
      <c r="AR48" s="231">
        <f t="shared" si="22"/>
        <v>3</v>
      </c>
      <c r="AS48" s="231">
        <f t="shared" si="22"/>
        <v>1</v>
      </c>
      <c r="AT48" s="231">
        <f t="shared" si="22"/>
        <v>4</v>
      </c>
      <c r="AU48" s="231">
        <f t="shared" si="22"/>
        <v>3</v>
      </c>
      <c r="AV48" s="231">
        <f t="shared" si="22"/>
        <v>0</v>
      </c>
      <c r="AW48" s="231">
        <f t="shared" si="22"/>
        <v>0</v>
      </c>
    </row>
    <row r="49" spans="1:49" ht="18" customHeight="1">
      <c r="A49" s="284"/>
      <c r="B49" s="291" t="s">
        <v>50</v>
      </c>
      <c r="C49" s="286">
        <f>SUM(D49:E49)</f>
        <v>153</v>
      </c>
      <c r="D49" s="138">
        <f aca="true" t="shared" si="23" ref="D49:E52">F49+H49+J49+L49+N49+P49+R49+T49+V49+X49+Z49+AB49+AD49+AJ49+AL49+AN49+AP49+AR49+AT49+AV49</f>
        <v>97</v>
      </c>
      <c r="E49" s="138">
        <f t="shared" si="23"/>
        <v>56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11</v>
      </c>
      <c r="M49" s="65">
        <v>2</v>
      </c>
      <c r="N49" s="65">
        <v>42</v>
      </c>
      <c r="O49" s="65">
        <v>18</v>
      </c>
      <c r="P49" s="111">
        <v>4</v>
      </c>
      <c r="Q49" s="111">
        <v>0</v>
      </c>
      <c r="R49" s="111">
        <v>0</v>
      </c>
      <c r="S49" s="111">
        <v>0</v>
      </c>
      <c r="T49" s="111">
        <v>9</v>
      </c>
      <c r="U49" s="111">
        <v>1</v>
      </c>
      <c r="V49" s="111">
        <v>12</v>
      </c>
      <c r="W49" s="111">
        <v>16</v>
      </c>
      <c r="X49" s="111">
        <v>0</v>
      </c>
      <c r="Y49" s="111">
        <v>0</v>
      </c>
      <c r="Z49" s="111">
        <v>3</v>
      </c>
      <c r="AA49" s="111">
        <v>0</v>
      </c>
      <c r="AB49" s="111">
        <v>3</v>
      </c>
      <c r="AC49" s="111">
        <v>4</v>
      </c>
      <c r="AD49" s="287">
        <v>3</v>
      </c>
      <c r="AE49" s="288">
        <v>5</v>
      </c>
      <c r="AF49" s="292" t="s">
        <v>50</v>
      </c>
      <c r="AG49" s="15"/>
      <c r="AH49" s="284"/>
      <c r="AI49" s="291" t="s">
        <v>50</v>
      </c>
      <c r="AJ49" s="290">
        <v>0</v>
      </c>
      <c r="AK49" s="287">
        <v>5</v>
      </c>
      <c r="AL49" s="287">
        <v>0</v>
      </c>
      <c r="AM49" s="111">
        <v>0</v>
      </c>
      <c r="AN49" s="287">
        <v>1</v>
      </c>
      <c r="AO49" s="111">
        <v>0</v>
      </c>
      <c r="AP49" s="111">
        <v>2</v>
      </c>
      <c r="AQ49" s="111">
        <v>2</v>
      </c>
      <c r="AR49" s="111">
        <v>3</v>
      </c>
      <c r="AS49" s="111">
        <v>1</v>
      </c>
      <c r="AT49" s="111">
        <v>4</v>
      </c>
      <c r="AU49" s="111">
        <v>2</v>
      </c>
      <c r="AV49" s="111">
        <v>0</v>
      </c>
      <c r="AW49" s="107">
        <v>0</v>
      </c>
    </row>
    <row r="50" spans="1:49" ht="18" customHeight="1">
      <c r="A50" s="284"/>
      <c r="B50" s="291" t="s">
        <v>51</v>
      </c>
      <c r="C50" s="286">
        <f>SUM(D50:E50)</f>
        <v>0</v>
      </c>
      <c r="D50" s="138">
        <f t="shared" si="23"/>
        <v>0</v>
      </c>
      <c r="E50" s="138">
        <f t="shared" si="23"/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287">
        <v>0</v>
      </c>
      <c r="AE50" s="288">
        <v>0</v>
      </c>
      <c r="AF50" s="292" t="s">
        <v>51</v>
      </c>
      <c r="AG50" s="15"/>
      <c r="AH50" s="284"/>
      <c r="AI50" s="291" t="s">
        <v>51</v>
      </c>
      <c r="AJ50" s="290">
        <v>0</v>
      </c>
      <c r="AK50" s="287">
        <v>0</v>
      </c>
      <c r="AL50" s="287">
        <v>0</v>
      </c>
      <c r="AM50" s="111">
        <v>0</v>
      </c>
      <c r="AN50" s="287">
        <v>0</v>
      </c>
      <c r="AO50" s="111">
        <v>0</v>
      </c>
      <c r="AP50" s="111">
        <v>0</v>
      </c>
      <c r="AQ50" s="111">
        <v>0</v>
      </c>
      <c r="AR50" s="111">
        <v>0</v>
      </c>
      <c r="AS50" s="111">
        <v>0</v>
      </c>
      <c r="AT50" s="111">
        <v>0</v>
      </c>
      <c r="AU50" s="111">
        <v>0</v>
      </c>
      <c r="AV50" s="111">
        <v>0</v>
      </c>
      <c r="AW50" s="107">
        <v>0</v>
      </c>
    </row>
    <row r="51" spans="1:49" ht="18" customHeight="1">
      <c r="A51" s="284"/>
      <c r="B51" s="291" t="s">
        <v>52</v>
      </c>
      <c r="C51" s="286">
        <f>SUM(D51:E51)</f>
        <v>5</v>
      </c>
      <c r="D51" s="138">
        <f t="shared" si="23"/>
        <v>1</v>
      </c>
      <c r="E51" s="138">
        <f t="shared" si="23"/>
        <v>4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1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1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287">
        <v>0</v>
      </c>
      <c r="AE51" s="288">
        <v>1</v>
      </c>
      <c r="AF51" s="292" t="s">
        <v>52</v>
      </c>
      <c r="AG51" s="15"/>
      <c r="AH51" s="284"/>
      <c r="AI51" s="291" t="s">
        <v>52</v>
      </c>
      <c r="AJ51" s="290">
        <v>0</v>
      </c>
      <c r="AK51" s="287">
        <v>1</v>
      </c>
      <c r="AL51" s="287">
        <v>0</v>
      </c>
      <c r="AM51" s="111">
        <v>0</v>
      </c>
      <c r="AN51" s="287">
        <v>0</v>
      </c>
      <c r="AO51" s="111">
        <v>0</v>
      </c>
      <c r="AP51" s="111">
        <v>0</v>
      </c>
      <c r="AQ51" s="111">
        <v>0</v>
      </c>
      <c r="AR51" s="111">
        <v>0</v>
      </c>
      <c r="AS51" s="111">
        <v>0</v>
      </c>
      <c r="AT51" s="111">
        <v>0</v>
      </c>
      <c r="AU51" s="111">
        <v>1</v>
      </c>
      <c r="AV51" s="111">
        <v>0</v>
      </c>
      <c r="AW51" s="107">
        <v>0</v>
      </c>
    </row>
    <row r="52" spans="1:49" ht="18" customHeight="1">
      <c r="A52" s="284"/>
      <c r="B52" s="291" t="s">
        <v>53</v>
      </c>
      <c r="C52" s="286">
        <f>SUM(D52:E52)</f>
        <v>0</v>
      </c>
      <c r="D52" s="138">
        <f t="shared" si="23"/>
        <v>0</v>
      </c>
      <c r="E52" s="138">
        <f t="shared" si="23"/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287">
        <v>0</v>
      </c>
      <c r="AE52" s="288">
        <v>0</v>
      </c>
      <c r="AF52" s="292" t="s">
        <v>53</v>
      </c>
      <c r="AG52" s="15"/>
      <c r="AH52" s="284"/>
      <c r="AI52" s="291" t="s">
        <v>53</v>
      </c>
      <c r="AJ52" s="290">
        <v>0</v>
      </c>
      <c r="AK52" s="287">
        <v>0</v>
      </c>
      <c r="AL52" s="287">
        <v>0</v>
      </c>
      <c r="AM52" s="111">
        <v>0</v>
      </c>
      <c r="AN52" s="287">
        <v>0</v>
      </c>
      <c r="AO52" s="111">
        <v>0</v>
      </c>
      <c r="AP52" s="111">
        <v>0</v>
      </c>
      <c r="AQ52" s="111">
        <v>0</v>
      </c>
      <c r="AR52" s="111">
        <v>0</v>
      </c>
      <c r="AS52" s="111">
        <v>0</v>
      </c>
      <c r="AT52" s="111">
        <v>0</v>
      </c>
      <c r="AU52" s="111">
        <v>0</v>
      </c>
      <c r="AV52" s="111">
        <v>0</v>
      </c>
      <c r="AW52" s="107">
        <v>0</v>
      </c>
    </row>
    <row r="53" spans="1:49" s="294" customFormat="1" ht="18" customHeight="1">
      <c r="A53" s="374" t="s">
        <v>207</v>
      </c>
      <c r="B53" s="486"/>
      <c r="C53" s="210">
        <f>SUM(C54:C55)</f>
        <v>100</v>
      </c>
      <c r="D53" s="211">
        <f aca="true" t="shared" si="24" ref="D53:AE53">SUM(D54:D55)</f>
        <v>55</v>
      </c>
      <c r="E53" s="211">
        <f t="shared" si="24"/>
        <v>45</v>
      </c>
      <c r="F53" s="211">
        <f t="shared" si="24"/>
        <v>1</v>
      </c>
      <c r="G53" s="211">
        <f t="shared" si="24"/>
        <v>0</v>
      </c>
      <c r="H53" s="211">
        <f t="shared" si="24"/>
        <v>0</v>
      </c>
      <c r="I53" s="211">
        <f t="shared" si="24"/>
        <v>0</v>
      </c>
      <c r="J53" s="211">
        <f t="shared" si="24"/>
        <v>0</v>
      </c>
      <c r="K53" s="211">
        <f t="shared" si="24"/>
        <v>0</v>
      </c>
      <c r="L53" s="211">
        <f t="shared" si="24"/>
        <v>4</v>
      </c>
      <c r="M53" s="211">
        <f t="shared" si="24"/>
        <v>0</v>
      </c>
      <c r="N53" s="211">
        <f t="shared" si="24"/>
        <v>32</v>
      </c>
      <c r="O53" s="211">
        <f t="shared" si="24"/>
        <v>21</v>
      </c>
      <c r="P53" s="231">
        <f t="shared" si="24"/>
        <v>0</v>
      </c>
      <c r="Q53" s="231">
        <f t="shared" si="24"/>
        <v>0</v>
      </c>
      <c r="R53" s="231">
        <f t="shared" si="24"/>
        <v>0</v>
      </c>
      <c r="S53" s="231">
        <f t="shared" si="24"/>
        <v>0</v>
      </c>
      <c r="T53" s="231">
        <f t="shared" si="24"/>
        <v>3</v>
      </c>
      <c r="U53" s="231">
        <f t="shared" si="24"/>
        <v>1</v>
      </c>
      <c r="V53" s="231">
        <f t="shared" si="24"/>
        <v>7</v>
      </c>
      <c r="W53" s="231">
        <f t="shared" si="24"/>
        <v>10</v>
      </c>
      <c r="X53" s="231">
        <f t="shared" si="24"/>
        <v>0</v>
      </c>
      <c r="Y53" s="231">
        <f t="shared" si="24"/>
        <v>1</v>
      </c>
      <c r="Z53" s="231">
        <f t="shared" si="24"/>
        <v>0</v>
      </c>
      <c r="AA53" s="231">
        <f t="shared" si="24"/>
        <v>1</v>
      </c>
      <c r="AB53" s="231">
        <f t="shared" si="24"/>
        <v>1</v>
      </c>
      <c r="AC53" s="231">
        <f t="shared" si="24"/>
        <v>1</v>
      </c>
      <c r="AD53" s="231">
        <f t="shared" si="24"/>
        <v>2</v>
      </c>
      <c r="AE53" s="232">
        <f t="shared" si="24"/>
        <v>1</v>
      </c>
      <c r="AF53" s="369" t="s">
        <v>207</v>
      </c>
      <c r="AG53" s="370"/>
      <c r="AH53" s="374" t="s">
        <v>207</v>
      </c>
      <c r="AI53" s="486"/>
      <c r="AJ53" s="231">
        <f aca="true" t="shared" si="25" ref="AJ53:AW53">SUM(AJ54:AJ55)</f>
        <v>0</v>
      </c>
      <c r="AK53" s="231">
        <f t="shared" si="25"/>
        <v>0</v>
      </c>
      <c r="AL53" s="231">
        <f t="shared" si="25"/>
        <v>0</v>
      </c>
      <c r="AM53" s="231">
        <f t="shared" si="25"/>
        <v>0</v>
      </c>
      <c r="AN53" s="231">
        <f t="shared" si="25"/>
        <v>1</v>
      </c>
      <c r="AO53" s="231">
        <f t="shared" si="25"/>
        <v>3</v>
      </c>
      <c r="AP53" s="231">
        <f t="shared" si="25"/>
        <v>0</v>
      </c>
      <c r="AQ53" s="231">
        <f t="shared" si="25"/>
        <v>4</v>
      </c>
      <c r="AR53" s="231">
        <f t="shared" si="25"/>
        <v>2</v>
      </c>
      <c r="AS53" s="231">
        <f t="shared" si="25"/>
        <v>1</v>
      </c>
      <c r="AT53" s="231">
        <f t="shared" si="25"/>
        <v>2</v>
      </c>
      <c r="AU53" s="231">
        <f t="shared" si="25"/>
        <v>1</v>
      </c>
      <c r="AV53" s="231">
        <f t="shared" si="25"/>
        <v>0</v>
      </c>
      <c r="AW53" s="231">
        <f t="shared" si="25"/>
        <v>0</v>
      </c>
    </row>
    <row r="54" spans="1:49" ht="18" customHeight="1">
      <c r="A54" s="284"/>
      <c r="B54" s="291" t="s">
        <v>54</v>
      </c>
      <c r="C54" s="286">
        <f>SUM(D54:E54)</f>
        <v>43</v>
      </c>
      <c r="D54" s="138">
        <f>F54+H54+J54+L54+N54+P54+R54+T54+V54+X54+Z54+AB54+AD54+AJ54+AL54+AN54+AP54+AR54+AT54+AV54</f>
        <v>33</v>
      </c>
      <c r="E54" s="138">
        <f>G54+I54+K54+M54+O54+Q54+S54+U54+W54+Y54+AA54+AC54+AE54+AK54+AM54+AO54+AQ54+AS54+AU54+AW54</f>
        <v>10</v>
      </c>
      <c r="F54" s="65">
        <v>1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4</v>
      </c>
      <c r="M54" s="65">
        <v>0</v>
      </c>
      <c r="N54" s="65">
        <v>19</v>
      </c>
      <c r="O54" s="65">
        <v>6</v>
      </c>
      <c r="P54" s="111">
        <v>0</v>
      </c>
      <c r="Q54" s="111">
        <v>0</v>
      </c>
      <c r="R54" s="111">
        <v>0</v>
      </c>
      <c r="S54" s="111">
        <v>0</v>
      </c>
      <c r="T54" s="111">
        <v>2</v>
      </c>
      <c r="U54" s="111">
        <v>0</v>
      </c>
      <c r="V54" s="111">
        <v>3</v>
      </c>
      <c r="W54" s="111">
        <v>0</v>
      </c>
      <c r="X54" s="111">
        <v>0</v>
      </c>
      <c r="Y54" s="111">
        <v>0</v>
      </c>
      <c r="Z54" s="111">
        <v>0</v>
      </c>
      <c r="AA54" s="111">
        <v>0</v>
      </c>
      <c r="AB54" s="111">
        <v>1</v>
      </c>
      <c r="AC54" s="111">
        <v>0</v>
      </c>
      <c r="AD54" s="287">
        <v>1</v>
      </c>
      <c r="AE54" s="288">
        <v>1</v>
      </c>
      <c r="AF54" s="292" t="s">
        <v>54</v>
      </c>
      <c r="AG54" s="15"/>
      <c r="AH54" s="284"/>
      <c r="AI54" s="291" t="s">
        <v>54</v>
      </c>
      <c r="AJ54" s="290">
        <v>0</v>
      </c>
      <c r="AK54" s="287">
        <v>0</v>
      </c>
      <c r="AL54" s="287">
        <v>0</v>
      </c>
      <c r="AM54" s="111">
        <v>0</v>
      </c>
      <c r="AN54" s="287">
        <v>0</v>
      </c>
      <c r="AO54" s="111">
        <v>2</v>
      </c>
      <c r="AP54" s="111">
        <v>0</v>
      </c>
      <c r="AQ54" s="111">
        <v>0</v>
      </c>
      <c r="AR54" s="111">
        <v>2</v>
      </c>
      <c r="AS54" s="111">
        <v>1</v>
      </c>
      <c r="AT54" s="111">
        <v>0</v>
      </c>
      <c r="AU54" s="111">
        <v>0</v>
      </c>
      <c r="AV54" s="111">
        <v>0</v>
      </c>
      <c r="AW54" s="107">
        <v>0</v>
      </c>
    </row>
    <row r="55" spans="1:49" s="8" customFormat="1" ht="18" customHeight="1">
      <c r="A55" s="284"/>
      <c r="B55" s="291" t="s">
        <v>69</v>
      </c>
      <c r="C55" s="286">
        <f>SUM(D55:E55)</f>
        <v>57</v>
      </c>
      <c r="D55" s="138">
        <f>F55+H55+J55+L55+N55+P55+R55+T55+V55+X55+Z55+AB55+AD55+AJ55+AL55+AN55+AP55+AR55+AT55+AV55</f>
        <v>22</v>
      </c>
      <c r="E55" s="138">
        <f>G55+I55+K55+M55+O55+Q55+S55+U55+W55+Y55+AA55+AC55+AE55+AK55+AM55+AO55+AQ55+AS55+AU55+AW55</f>
        <v>35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13</v>
      </c>
      <c r="O55" s="65">
        <v>15</v>
      </c>
      <c r="P55" s="111">
        <v>0</v>
      </c>
      <c r="Q55" s="111">
        <v>0</v>
      </c>
      <c r="R55" s="111">
        <v>0</v>
      </c>
      <c r="S55" s="111">
        <v>0</v>
      </c>
      <c r="T55" s="111">
        <v>1</v>
      </c>
      <c r="U55" s="111">
        <v>1</v>
      </c>
      <c r="V55" s="111">
        <v>4</v>
      </c>
      <c r="W55" s="111">
        <v>10</v>
      </c>
      <c r="X55" s="111">
        <v>0</v>
      </c>
      <c r="Y55" s="111">
        <v>1</v>
      </c>
      <c r="Z55" s="111">
        <v>0</v>
      </c>
      <c r="AA55" s="111">
        <v>1</v>
      </c>
      <c r="AB55" s="111">
        <v>0</v>
      </c>
      <c r="AC55" s="111">
        <v>1</v>
      </c>
      <c r="AD55" s="287">
        <v>1</v>
      </c>
      <c r="AE55" s="288">
        <v>0</v>
      </c>
      <c r="AF55" s="292" t="s">
        <v>69</v>
      </c>
      <c r="AG55" s="15"/>
      <c r="AH55" s="284"/>
      <c r="AI55" s="291" t="s">
        <v>69</v>
      </c>
      <c r="AJ55" s="290">
        <v>0</v>
      </c>
      <c r="AK55" s="287">
        <v>0</v>
      </c>
      <c r="AL55" s="287">
        <v>0</v>
      </c>
      <c r="AM55" s="111">
        <v>0</v>
      </c>
      <c r="AN55" s="287">
        <v>1</v>
      </c>
      <c r="AO55" s="111">
        <v>1</v>
      </c>
      <c r="AP55" s="111">
        <v>0</v>
      </c>
      <c r="AQ55" s="111">
        <v>4</v>
      </c>
      <c r="AR55" s="111">
        <v>0</v>
      </c>
      <c r="AS55" s="111">
        <v>0</v>
      </c>
      <c r="AT55" s="111">
        <v>2</v>
      </c>
      <c r="AU55" s="111">
        <v>1</v>
      </c>
      <c r="AV55" s="111">
        <v>0</v>
      </c>
      <c r="AW55" s="107">
        <v>0</v>
      </c>
    </row>
    <row r="56" spans="1:49" s="117" customFormat="1" ht="18" customHeight="1">
      <c r="A56" s="374" t="s">
        <v>208</v>
      </c>
      <c r="B56" s="375"/>
      <c r="C56" s="210">
        <f>SUM(C57:C58)</f>
        <v>198</v>
      </c>
      <c r="D56" s="211">
        <f aca="true" t="shared" si="26" ref="D56:AE56">SUM(D57:D58)</f>
        <v>114</v>
      </c>
      <c r="E56" s="211">
        <f t="shared" si="26"/>
        <v>84</v>
      </c>
      <c r="F56" s="211">
        <f t="shared" si="26"/>
        <v>4</v>
      </c>
      <c r="G56" s="211">
        <f t="shared" si="26"/>
        <v>0</v>
      </c>
      <c r="H56" s="211">
        <f t="shared" si="26"/>
        <v>0</v>
      </c>
      <c r="I56" s="211">
        <f t="shared" si="26"/>
        <v>0</v>
      </c>
      <c r="J56" s="211">
        <f t="shared" si="26"/>
        <v>1</v>
      </c>
      <c r="K56" s="211">
        <f t="shared" si="26"/>
        <v>0</v>
      </c>
      <c r="L56" s="211">
        <f t="shared" si="26"/>
        <v>8</v>
      </c>
      <c r="M56" s="211">
        <f t="shared" si="26"/>
        <v>0</v>
      </c>
      <c r="N56" s="211">
        <f t="shared" si="26"/>
        <v>51</v>
      </c>
      <c r="O56" s="211">
        <f t="shared" si="26"/>
        <v>35</v>
      </c>
      <c r="P56" s="231">
        <f t="shared" si="26"/>
        <v>1</v>
      </c>
      <c r="Q56" s="231">
        <f t="shared" si="26"/>
        <v>0</v>
      </c>
      <c r="R56" s="231">
        <f t="shared" si="26"/>
        <v>0</v>
      </c>
      <c r="S56" s="231">
        <f t="shared" si="26"/>
        <v>0</v>
      </c>
      <c r="T56" s="231">
        <f t="shared" si="26"/>
        <v>2</v>
      </c>
      <c r="U56" s="231">
        <f t="shared" si="26"/>
        <v>1</v>
      </c>
      <c r="V56" s="231">
        <f t="shared" si="26"/>
        <v>10</v>
      </c>
      <c r="W56" s="231">
        <f t="shared" si="26"/>
        <v>16</v>
      </c>
      <c r="X56" s="231">
        <f t="shared" si="26"/>
        <v>0</v>
      </c>
      <c r="Y56" s="231">
        <f t="shared" si="26"/>
        <v>0</v>
      </c>
      <c r="Z56" s="231">
        <f t="shared" si="26"/>
        <v>3</v>
      </c>
      <c r="AA56" s="231">
        <f t="shared" si="26"/>
        <v>0</v>
      </c>
      <c r="AB56" s="231">
        <f t="shared" si="26"/>
        <v>2</v>
      </c>
      <c r="AC56" s="231">
        <f t="shared" si="26"/>
        <v>1</v>
      </c>
      <c r="AD56" s="231">
        <f t="shared" si="26"/>
        <v>4</v>
      </c>
      <c r="AE56" s="232">
        <f t="shared" si="26"/>
        <v>11</v>
      </c>
      <c r="AF56" s="369" t="s">
        <v>208</v>
      </c>
      <c r="AG56" s="377"/>
      <c r="AH56" s="374" t="s">
        <v>208</v>
      </c>
      <c r="AI56" s="486"/>
      <c r="AJ56" s="231">
        <f aca="true" t="shared" si="27" ref="AJ56:AW56">SUM(AJ57:AJ58)</f>
        <v>2</v>
      </c>
      <c r="AK56" s="231">
        <f t="shared" si="27"/>
        <v>0</v>
      </c>
      <c r="AL56" s="231">
        <f t="shared" si="27"/>
        <v>0</v>
      </c>
      <c r="AM56" s="231">
        <f t="shared" si="27"/>
        <v>0</v>
      </c>
      <c r="AN56" s="231">
        <f t="shared" si="27"/>
        <v>4</v>
      </c>
      <c r="AO56" s="231">
        <f t="shared" si="27"/>
        <v>8</v>
      </c>
      <c r="AP56" s="231">
        <f t="shared" si="27"/>
        <v>2</v>
      </c>
      <c r="AQ56" s="231">
        <f t="shared" si="27"/>
        <v>7</v>
      </c>
      <c r="AR56" s="231">
        <f t="shared" si="27"/>
        <v>6</v>
      </c>
      <c r="AS56" s="231">
        <f t="shared" si="27"/>
        <v>2</v>
      </c>
      <c r="AT56" s="231">
        <f t="shared" si="27"/>
        <v>13</v>
      </c>
      <c r="AU56" s="231">
        <f t="shared" si="27"/>
        <v>3</v>
      </c>
      <c r="AV56" s="231">
        <f t="shared" si="27"/>
        <v>1</v>
      </c>
      <c r="AW56" s="231">
        <f t="shared" si="27"/>
        <v>0</v>
      </c>
    </row>
    <row r="57" spans="1:49" ht="18" customHeight="1">
      <c r="A57" s="295"/>
      <c r="B57" s="291" t="s">
        <v>55</v>
      </c>
      <c r="C57" s="286">
        <f>SUM(D57:E57)</f>
        <v>68</v>
      </c>
      <c r="D57" s="138">
        <f>F57+H57+J57+L57+N57+P57+R57+T57+V57+X57+Z57+AB57+AD57+AJ57+AL57+AN57+AP57+AR57+AT57+AV57</f>
        <v>33</v>
      </c>
      <c r="E57" s="138">
        <f>G57+I57+K57+M57+O57+Q57+S57+U57+W57+Y57+AA57+AC57+AE57+AK57+AM57+AO57+AQ57+AS57+AU57+AW57</f>
        <v>35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2</v>
      </c>
      <c r="M57" s="65">
        <v>0</v>
      </c>
      <c r="N57" s="65">
        <v>23</v>
      </c>
      <c r="O57" s="65">
        <v>12</v>
      </c>
      <c r="P57" s="111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1</v>
      </c>
      <c r="V57" s="111">
        <v>2</v>
      </c>
      <c r="W57" s="111">
        <v>8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111">
        <v>0</v>
      </c>
      <c r="AD57" s="287">
        <v>2</v>
      </c>
      <c r="AE57" s="288">
        <v>9</v>
      </c>
      <c r="AF57" s="292" t="s">
        <v>55</v>
      </c>
      <c r="AG57" s="15"/>
      <c r="AH57" s="295"/>
      <c r="AI57" s="291" t="s">
        <v>55</v>
      </c>
      <c r="AJ57" s="290">
        <v>1</v>
      </c>
      <c r="AK57" s="287">
        <v>0</v>
      </c>
      <c r="AL57" s="287">
        <v>0</v>
      </c>
      <c r="AM57" s="111">
        <v>0</v>
      </c>
      <c r="AN57" s="287">
        <v>0</v>
      </c>
      <c r="AO57" s="111">
        <v>4</v>
      </c>
      <c r="AP57" s="111">
        <v>0</v>
      </c>
      <c r="AQ57" s="111">
        <v>0</v>
      </c>
      <c r="AR57" s="111">
        <v>2</v>
      </c>
      <c r="AS57" s="111">
        <v>1</v>
      </c>
      <c r="AT57" s="111">
        <v>0</v>
      </c>
      <c r="AU57" s="111">
        <v>0</v>
      </c>
      <c r="AV57" s="111">
        <v>1</v>
      </c>
      <c r="AW57" s="107">
        <v>0</v>
      </c>
    </row>
    <row r="58" spans="1:49" ht="18" customHeight="1">
      <c r="A58" s="295"/>
      <c r="B58" s="291" t="s">
        <v>196</v>
      </c>
      <c r="C58" s="286">
        <f>SUM(D58:E58)</f>
        <v>130</v>
      </c>
      <c r="D58" s="138">
        <f>F58+H58+J58+L58+N58+P58+R58+T58+V58+X58+Z58+AB58+AD58+AJ58+AL58+AN58+AP58+AR58+AT58+AV58</f>
        <v>81</v>
      </c>
      <c r="E58" s="138">
        <f>G58+I58+K58+M58+O58+Q58+S58+U58+W58+Y58+AA58+AC58+AE58+AK58+AM58+AO58+AQ58+AS58+AU58+AW58</f>
        <v>49</v>
      </c>
      <c r="F58" s="65">
        <v>4</v>
      </c>
      <c r="G58" s="65">
        <v>0</v>
      </c>
      <c r="H58" s="65">
        <v>0</v>
      </c>
      <c r="I58" s="65">
        <v>0</v>
      </c>
      <c r="J58" s="65">
        <v>1</v>
      </c>
      <c r="K58" s="65">
        <v>0</v>
      </c>
      <c r="L58" s="65">
        <v>6</v>
      </c>
      <c r="M58" s="65">
        <v>0</v>
      </c>
      <c r="N58" s="65">
        <v>28</v>
      </c>
      <c r="O58" s="65">
        <v>23</v>
      </c>
      <c r="P58" s="111">
        <v>1</v>
      </c>
      <c r="Q58" s="111">
        <v>0</v>
      </c>
      <c r="R58" s="111">
        <v>0</v>
      </c>
      <c r="S58" s="111">
        <v>0</v>
      </c>
      <c r="T58" s="111">
        <v>2</v>
      </c>
      <c r="U58" s="111">
        <v>0</v>
      </c>
      <c r="V58" s="111">
        <v>8</v>
      </c>
      <c r="W58" s="111">
        <v>8</v>
      </c>
      <c r="X58" s="111">
        <v>0</v>
      </c>
      <c r="Y58" s="111">
        <v>0</v>
      </c>
      <c r="Z58" s="111">
        <v>3</v>
      </c>
      <c r="AA58" s="111">
        <v>0</v>
      </c>
      <c r="AB58" s="111">
        <v>2</v>
      </c>
      <c r="AC58" s="111">
        <v>1</v>
      </c>
      <c r="AD58" s="287">
        <v>2</v>
      </c>
      <c r="AE58" s="288">
        <v>2</v>
      </c>
      <c r="AF58" s="292" t="s">
        <v>196</v>
      </c>
      <c r="AG58" s="15"/>
      <c r="AH58" s="295"/>
      <c r="AI58" s="291" t="s">
        <v>198</v>
      </c>
      <c r="AJ58" s="290">
        <v>1</v>
      </c>
      <c r="AK58" s="287">
        <v>0</v>
      </c>
      <c r="AL58" s="287">
        <v>0</v>
      </c>
      <c r="AM58" s="111">
        <v>0</v>
      </c>
      <c r="AN58" s="287">
        <v>4</v>
      </c>
      <c r="AO58" s="111">
        <v>4</v>
      </c>
      <c r="AP58" s="111">
        <v>2</v>
      </c>
      <c r="AQ58" s="111">
        <v>7</v>
      </c>
      <c r="AR58" s="111">
        <v>4</v>
      </c>
      <c r="AS58" s="111">
        <v>1</v>
      </c>
      <c r="AT58" s="111">
        <v>13</v>
      </c>
      <c r="AU58" s="111">
        <v>3</v>
      </c>
      <c r="AV58" s="111">
        <v>0</v>
      </c>
      <c r="AW58" s="107">
        <v>0</v>
      </c>
    </row>
    <row r="59" spans="1:49" s="117" customFormat="1" ht="18" customHeight="1">
      <c r="A59" s="374" t="s">
        <v>209</v>
      </c>
      <c r="B59" s="486"/>
      <c r="C59" s="210">
        <f>C60</f>
        <v>0</v>
      </c>
      <c r="D59" s="211">
        <f aca="true" t="shared" si="28" ref="D59:AE59">D60</f>
        <v>0</v>
      </c>
      <c r="E59" s="211">
        <f t="shared" si="28"/>
        <v>0</v>
      </c>
      <c r="F59" s="211">
        <f t="shared" si="28"/>
        <v>0</v>
      </c>
      <c r="G59" s="211">
        <f t="shared" si="28"/>
        <v>0</v>
      </c>
      <c r="H59" s="211">
        <f t="shared" si="28"/>
        <v>0</v>
      </c>
      <c r="I59" s="211">
        <f t="shared" si="28"/>
        <v>0</v>
      </c>
      <c r="J59" s="211">
        <f t="shared" si="28"/>
        <v>0</v>
      </c>
      <c r="K59" s="211">
        <f t="shared" si="28"/>
        <v>0</v>
      </c>
      <c r="L59" s="211">
        <f t="shared" si="28"/>
        <v>0</v>
      </c>
      <c r="M59" s="211">
        <f t="shared" si="28"/>
        <v>0</v>
      </c>
      <c r="N59" s="211">
        <f t="shared" si="28"/>
        <v>0</v>
      </c>
      <c r="O59" s="211">
        <f t="shared" si="28"/>
        <v>0</v>
      </c>
      <c r="P59" s="231">
        <f t="shared" si="28"/>
        <v>0</v>
      </c>
      <c r="Q59" s="231">
        <f t="shared" si="28"/>
        <v>0</v>
      </c>
      <c r="R59" s="231">
        <f t="shared" si="28"/>
        <v>0</v>
      </c>
      <c r="S59" s="231">
        <f t="shared" si="28"/>
        <v>0</v>
      </c>
      <c r="T59" s="231">
        <f t="shared" si="28"/>
        <v>0</v>
      </c>
      <c r="U59" s="231">
        <f t="shared" si="28"/>
        <v>0</v>
      </c>
      <c r="V59" s="231">
        <f t="shared" si="28"/>
        <v>0</v>
      </c>
      <c r="W59" s="231">
        <f t="shared" si="28"/>
        <v>0</v>
      </c>
      <c r="X59" s="231">
        <f t="shared" si="28"/>
        <v>0</v>
      </c>
      <c r="Y59" s="231">
        <f t="shared" si="28"/>
        <v>0</v>
      </c>
      <c r="Z59" s="231">
        <f t="shared" si="28"/>
        <v>0</v>
      </c>
      <c r="AA59" s="231">
        <f t="shared" si="28"/>
        <v>0</v>
      </c>
      <c r="AB59" s="231">
        <f t="shared" si="28"/>
        <v>0</v>
      </c>
      <c r="AC59" s="231">
        <f t="shared" si="28"/>
        <v>0</v>
      </c>
      <c r="AD59" s="231">
        <f t="shared" si="28"/>
        <v>0</v>
      </c>
      <c r="AE59" s="232">
        <f t="shared" si="28"/>
        <v>0</v>
      </c>
      <c r="AF59" s="369" t="s">
        <v>209</v>
      </c>
      <c r="AG59" s="370"/>
      <c r="AH59" s="374" t="s">
        <v>209</v>
      </c>
      <c r="AI59" s="486"/>
      <c r="AJ59" s="231">
        <f aca="true" t="shared" si="29" ref="AJ59:AW59">AJ60</f>
        <v>0</v>
      </c>
      <c r="AK59" s="231">
        <f t="shared" si="29"/>
        <v>0</v>
      </c>
      <c r="AL59" s="231">
        <f t="shared" si="29"/>
        <v>0</v>
      </c>
      <c r="AM59" s="231">
        <f t="shared" si="29"/>
        <v>0</v>
      </c>
      <c r="AN59" s="231">
        <f t="shared" si="29"/>
        <v>0</v>
      </c>
      <c r="AO59" s="231">
        <f t="shared" si="29"/>
        <v>0</v>
      </c>
      <c r="AP59" s="231">
        <f t="shared" si="29"/>
        <v>0</v>
      </c>
      <c r="AQ59" s="231">
        <f t="shared" si="29"/>
        <v>0</v>
      </c>
      <c r="AR59" s="231">
        <f t="shared" si="29"/>
        <v>0</v>
      </c>
      <c r="AS59" s="231">
        <f t="shared" si="29"/>
        <v>0</v>
      </c>
      <c r="AT59" s="231">
        <f t="shared" si="29"/>
        <v>0</v>
      </c>
      <c r="AU59" s="231">
        <f t="shared" si="29"/>
        <v>0</v>
      </c>
      <c r="AV59" s="231">
        <f t="shared" si="29"/>
        <v>0</v>
      </c>
      <c r="AW59" s="231">
        <f t="shared" si="29"/>
        <v>0</v>
      </c>
    </row>
    <row r="60" spans="1:49" ht="18" customHeight="1">
      <c r="A60" s="295"/>
      <c r="B60" s="291" t="s">
        <v>56</v>
      </c>
      <c r="C60" s="286">
        <f>SUM(D60:E60)</f>
        <v>0</v>
      </c>
      <c r="D60" s="138">
        <f>F60+H60+J60+L60+N60+P60+R60+T60+V60+X60+Z60+AB60+AD60+AJ60+AL60+AN60+AP60+AR60+AT60+AV60</f>
        <v>0</v>
      </c>
      <c r="E60" s="138">
        <f>G60+I60+K60+M60+O60+Q60+S60+U60+W60+Y60+AA60+AC60+AE60+AK60+AM60+AO60+AQ60+AS60+AU60+AW60</f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11">
        <v>0</v>
      </c>
      <c r="Z60" s="111">
        <v>0</v>
      </c>
      <c r="AA60" s="111">
        <v>0</v>
      </c>
      <c r="AB60" s="111">
        <v>0</v>
      </c>
      <c r="AC60" s="111">
        <v>0</v>
      </c>
      <c r="AD60" s="287">
        <v>0</v>
      </c>
      <c r="AE60" s="288">
        <v>0</v>
      </c>
      <c r="AF60" s="292" t="s">
        <v>56</v>
      </c>
      <c r="AG60" s="15"/>
      <c r="AH60" s="295"/>
      <c r="AI60" s="291" t="s">
        <v>56</v>
      </c>
      <c r="AJ60" s="290">
        <v>0</v>
      </c>
      <c r="AK60" s="287">
        <v>0</v>
      </c>
      <c r="AL60" s="287">
        <v>0</v>
      </c>
      <c r="AM60" s="111">
        <v>0</v>
      </c>
      <c r="AN60" s="287">
        <v>0</v>
      </c>
      <c r="AO60" s="111">
        <v>0</v>
      </c>
      <c r="AP60" s="111">
        <v>0</v>
      </c>
      <c r="AQ60" s="111">
        <v>0</v>
      </c>
      <c r="AR60" s="111">
        <v>0</v>
      </c>
      <c r="AS60" s="111">
        <v>0</v>
      </c>
      <c r="AT60" s="111">
        <v>0</v>
      </c>
      <c r="AU60" s="111">
        <v>0</v>
      </c>
      <c r="AV60" s="111">
        <v>0</v>
      </c>
      <c r="AW60" s="107">
        <v>0</v>
      </c>
    </row>
    <row r="61" spans="1:49" s="294" customFormat="1" ht="18" customHeight="1">
      <c r="A61" s="374" t="s">
        <v>210</v>
      </c>
      <c r="B61" s="375"/>
      <c r="C61" s="210">
        <f>C62</f>
        <v>55</v>
      </c>
      <c r="D61" s="211">
        <f aca="true" t="shared" si="30" ref="D61:AE61">D62</f>
        <v>27</v>
      </c>
      <c r="E61" s="211">
        <f t="shared" si="30"/>
        <v>28</v>
      </c>
      <c r="F61" s="211">
        <f t="shared" si="30"/>
        <v>1</v>
      </c>
      <c r="G61" s="211">
        <f t="shared" si="30"/>
        <v>0</v>
      </c>
      <c r="H61" s="211">
        <f t="shared" si="30"/>
        <v>0</v>
      </c>
      <c r="I61" s="211">
        <f t="shared" si="30"/>
        <v>0</v>
      </c>
      <c r="J61" s="211">
        <f t="shared" si="30"/>
        <v>0</v>
      </c>
      <c r="K61" s="211">
        <f t="shared" si="30"/>
        <v>0</v>
      </c>
      <c r="L61" s="211">
        <f t="shared" si="30"/>
        <v>5</v>
      </c>
      <c r="M61" s="211">
        <f t="shared" si="30"/>
        <v>0</v>
      </c>
      <c r="N61" s="211">
        <f t="shared" si="30"/>
        <v>11</v>
      </c>
      <c r="O61" s="211">
        <f t="shared" si="30"/>
        <v>5</v>
      </c>
      <c r="P61" s="231">
        <f t="shared" si="30"/>
        <v>0</v>
      </c>
      <c r="Q61" s="231">
        <f t="shared" si="30"/>
        <v>0</v>
      </c>
      <c r="R61" s="231">
        <f t="shared" si="30"/>
        <v>0</v>
      </c>
      <c r="S61" s="231">
        <f t="shared" si="30"/>
        <v>0</v>
      </c>
      <c r="T61" s="231">
        <f t="shared" si="30"/>
        <v>1</v>
      </c>
      <c r="U61" s="231">
        <f t="shared" si="30"/>
        <v>0</v>
      </c>
      <c r="V61" s="231">
        <f t="shared" si="30"/>
        <v>2</v>
      </c>
      <c r="W61" s="231">
        <f t="shared" si="30"/>
        <v>6</v>
      </c>
      <c r="X61" s="231">
        <f t="shared" si="30"/>
        <v>0</v>
      </c>
      <c r="Y61" s="231">
        <f t="shared" si="30"/>
        <v>3</v>
      </c>
      <c r="Z61" s="231">
        <f t="shared" si="30"/>
        <v>0</v>
      </c>
      <c r="AA61" s="231">
        <f t="shared" si="30"/>
        <v>0</v>
      </c>
      <c r="AB61" s="231">
        <f t="shared" si="30"/>
        <v>0</v>
      </c>
      <c r="AC61" s="231">
        <f t="shared" si="30"/>
        <v>2</v>
      </c>
      <c r="AD61" s="231">
        <f t="shared" si="30"/>
        <v>2</v>
      </c>
      <c r="AE61" s="232">
        <f t="shared" si="30"/>
        <v>6</v>
      </c>
      <c r="AF61" s="369" t="s">
        <v>210</v>
      </c>
      <c r="AG61" s="377"/>
      <c r="AH61" s="374" t="s">
        <v>210</v>
      </c>
      <c r="AI61" s="486"/>
      <c r="AJ61" s="231">
        <f aca="true" t="shared" si="31" ref="AJ61:AW61">AJ62</f>
        <v>0</v>
      </c>
      <c r="AK61" s="231">
        <f t="shared" si="31"/>
        <v>0</v>
      </c>
      <c r="AL61" s="231">
        <f t="shared" si="31"/>
        <v>0</v>
      </c>
      <c r="AM61" s="231">
        <f t="shared" si="31"/>
        <v>0</v>
      </c>
      <c r="AN61" s="231">
        <f t="shared" si="31"/>
        <v>0</v>
      </c>
      <c r="AO61" s="231">
        <f t="shared" si="31"/>
        <v>5</v>
      </c>
      <c r="AP61" s="231">
        <f t="shared" si="31"/>
        <v>1</v>
      </c>
      <c r="AQ61" s="231">
        <f t="shared" si="31"/>
        <v>1</v>
      </c>
      <c r="AR61" s="231">
        <f t="shared" si="31"/>
        <v>1</v>
      </c>
      <c r="AS61" s="231">
        <f t="shared" si="31"/>
        <v>0</v>
      </c>
      <c r="AT61" s="231">
        <f t="shared" si="31"/>
        <v>2</v>
      </c>
      <c r="AU61" s="231">
        <f t="shared" si="31"/>
        <v>0</v>
      </c>
      <c r="AV61" s="231">
        <f t="shared" si="31"/>
        <v>1</v>
      </c>
      <c r="AW61" s="231">
        <f t="shared" si="31"/>
        <v>0</v>
      </c>
    </row>
    <row r="62" spans="1:49" s="8" customFormat="1" ht="18" customHeight="1">
      <c r="A62" s="295"/>
      <c r="B62" s="291" t="s">
        <v>197</v>
      </c>
      <c r="C62" s="286">
        <f>SUM(D62:E62)</f>
        <v>55</v>
      </c>
      <c r="D62" s="138">
        <f>F62+H62+J62+L62+N62+P62+R62+T62+V62+X62+Z62+AB62+AD62+AJ62+AL62+AN62+AP62+AR62+AT62+AV62</f>
        <v>27</v>
      </c>
      <c r="E62" s="138">
        <f>G62+I62+K62+M62+O62+Q62+S62+U62+W62+Y62+AA62+AC62+AE62+AK62+AM62+AO62+AQ62+AS62+AU62+AW62</f>
        <v>28</v>
      </c>
      <c r="F62" s="65">
        <v>1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5</v>
      </c>
      <c r="M62" s="65">
        <v>0</v>
      </c>
      <c r="N62" s="65">
        <v>11</v>
      </c>
      <c r="O62" s="65">
        <v>5</v>
      </c>
      <c r="P62" s="111">
        <v>0</v>
      </c>
      <c r="Q62" s="111">
        <v>0</v>
      </c>
      <c r="R62" s="111">
        <v>0</v>
      </c>
      <c r="S62" s="111">
        <v>0</v>
      </c>
      <c r="T62" s="111">
        <v>1</v>
      </c>
      <c r="U62" s="111">
        <v>0</v>
      </c>
      <c r="V62" s="111">
        <v>2</v>
      </c>
      <c r="W62" s="111">
        <v>6</v>
      </c>
      <c r="X62" s="111">
        <v>0</v>
      </c>
      <c r="Y62" s="111">
        <v>3</v>
      </c>
      <c r="Z62" s="111">
        <v>0</v>
      </c>
      <c r="AA62" s="111">
        <v>0</v>
      </c>
      <c r="AB62" s="111">
        <v>0</v>
      </c>
      <c r="AC62" s="111">
        <v>2</v>
      </c>
      <c r="AD62" s="287">
        <v>2</v>
      </c>
      <c r="AE62" s="288">
        <v>6</v>
      </c>
      <c r="AF62" s="292" t="s">
        <v>197</v>
      </c>
      <c r="AG62" s="15"/>
      <c r="AH62" s="295"/>
      <c r="AI62" s="291" t="s">
        <v>197</v>
      </c>
      <c r="AJ62" s="287">
        <v>0</v>
      </c>
      <c r="AK62" s="287">
        <v>0</v>
      </c>
      <c r="AL62" s="287">
        <v>0</v>
      </c>
      <c r="AM62" s="111">
        <v>0</v>
      </c>
      <c r="AN62" s="287">
        <v>0</v>
      </c>
      <c r="AO62" s="111">
        <v>5</v>
      </c>
      <c r="AP62" s="111">
        <v>1</v>
      </c>
      <c r="AQ62" s="111">
        <v>1</v>
      </c>
      <c r="AR62" s="111">
        <v>1</v>
      </c>
      <c r="AS62" s="111">
        <v>0</v>
      </c>
      <c r="AT62" s="111">
        <v>2</v>
      </c>
      <c r="AU62" s="111">
        <v>0</v>
      </c>
      <c r="AV62" s="111">
        <v>1</v>
      </c>
      <c r="AW62" s="107">
        <v>0</v>
      </c>
    </row>
    <row r="63" spans="1:49" s="8" customFormat="1" ht="18" customHeight="1">
      <c r="A63" s="6"/>
      <c r="B63" s="18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108"/>
      <c r="AF63" s="19"/>
      <c r="AG63" s="6"/>
      <c r="AH63" s="6"/>
      <c r="AI63" s="18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2:29" ht="11.25" customHeight="1">
      <c r="B64" s="67"/>
      <c r="C64" s="67"/>
      <c r="D64" s="67"/>
      <c r="E64" s="67"/>
      <c r="F64" s="67"/>
      <c r="G64" s="67"/>
      <c r="H64" s="67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</row>
    <row r="65" spans="2:29" ht="11.25" customHeight="1">
      <c r="B65" s="21"/>
      <c r="C65" s="74"/>
      <c r="D65" s="74"/>
      <c r="E65" s="74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</row>
    <row r="66" spans="2:5" ht="11.25" customHeight="1">
      <c r="B66" s="69"/>
      <c r="C66" s="69"/>
      <c r="D66" s="69"/>
      <c r="E66" s="69"/>
    </row>
    <row r="67" spans="2:5" ht="11.25" customHeight="1">
      <c r="B67" s="69"/>
      <c r="C67" s="69"/>
      <c r="D67" s="69"/>
      <c r="E67" s="69"/>
    </row>
    <row r="68" ht="14.25" customHeight="1"/>
    <row r="69" ht="14.25" customHeight="1">
      <c r="Q69" s="8"/>
    </row>
    <row r="70" ht="14.25" customHeight="1">
      <c r="Q70" s="8"/>
    </row>
    <row r="71" ht="14.25" customHeight="1">
      <c r="Q71" s="8"/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</sheetData>
  <sheetProtection/>
  <mergeCells count="102">
    <mergeCell ref="AT6:AT7"/>
    <mergeCell ref="AU6:AU7"/>
    <mergeCell ref="AV6:AV7"/>
    <mergeCell ref="AW6:AW7"/>
    <mergeCell ref="AP6:AP7"/>
    <mergeCell ref="AQ6:AQ7"/>
    <mergeCell ref="AR6:AR7"/>
    <mergeCell ref="AS6:AS7"/>
    <mergeCell ref="AL6:AL7"/>
    <mergeCell ref="AM6:AM7"/>
    <mergeCell ref="AN6:AN7"/>
    <mergeCell ref="AO6:AO7"/>
    <mergeCell ref="AB6:AB7"/>
    <mergeCell ref="AC6:AC7"/>
    <mergeCell ref="AD6:AD7"/>
    <mergeCell ref="AE6:AE7"/>
    <mergeCell ref="AJ6:AJ7"/>
    <mergeCell ref="AK6:AK7"/>
    <mergeCell ref="X6:X7"/>
    <mergeCell ref="Y6:Y7"/>
    <mergeCell ref="Z6:Z7"/>
    <mergeCell ref="AA6:AA7"/>
    <mergeCell ref="T6:T7"/>
    <mergeCell ref="U6:U7"/>
    <mergeCell ref="V6:V7"/>
    <mergeCell ref="W6:W7"/>
    <mergeCell ref="P6:P7"/>
    <mergeCell ref="Q6:Q7"/>
    <mergeCell ref="R6:R7"/>
    <mergeCell ref="S6:S7"/>
    <mergeCell ref="L6:L7"/>
    <mergeCell ref="M6:M7"/>
    <mergeCell ref="N6:N7"/>
    <mergeCell ref="O6:O7"/>
    <mergeCell ref="H6:H7"/>
    <mergeCell ref="I6:I7"/>
    <mergeCell ref="J6:J7"/>
    <mergeCell ref="K6:K7"/>
    <mergeCell ref="AH61:AI61"/>
    <mergeCell ref="AJ4:AK5"/>
    <mergeCell ref="AH12:AI12"/>
    <mergeCell ref="AH31:AI31"/>
    <mergeCell ref="AH4:AI7"/>
    <mergeCell ref="AH56:AI56"/>
    <mergeCell ref="AV4:AW5"/>
    <mergeCell ref="AN4:AO5"/>
    <mergeCell ref="AP4:AQ5"/>
    <mergeCell ref="AH59:AI59"/>
    <mergeCell ref="AH53:AI53"/>
    <mergeCell ref="AH34:AI34"/>
    <mergeCell ref="AH39:AI39"/>
    <mergeCell ref="AH41:AI41"/>
    <mergeCell ref="AH44:AI44"/>
    <mergeCell ref="AR4:AS5"/>
    <mergeCell ref="AT4:AU5"/>
    <mergeCell ref="A1:O1"/>
    <mergeCell ref="C4:E5"/>
    <mergeCell ref="J4:K5"/>
    <mergeCell ref="F4:G5"/>
    <mergeCell ref="H4:I5"/>
    <mergeCell ref="L4:M5"/>
    <mergeCell ref="N4:O5"/>
    <mergeCell ref="AH1:AV1"/>
    <mergeCell ref="AD4:AE5"/>
    <mergeCell ref="A41:B41"/>
    <mergeCell ref="A44:B44"/>
    <mergeCell ref="A48:B48"/>
    <mergeCell ref="V4:W5"/>
    <mergeCell ref="A4:B7"/>
    <mergeCell ref="A34:B34"/>
    <mergeCell ref="A39:B39"/>
    <mergeCell ref="R4:S5"/>
    <mergeCell ref="T4:U5"/>
    <mergeCell ref="C6:C7"/>
    <mergeCell ref="AB4:AC5"/>
    <mergeCell ref="P4:Q5"/>
    <mergeCell ref="A12:B12"/>
    <mergeCell ref="A31:B31"/>
    <mergeCell ref="X4:Y5"/>
    <mergeCell ref="Z4:AA5"/>
    <mergeCell ref="D6:D7"/>
    <mergeCell ref="E6:E7"/>
    <mergeCell ref="F6:F7"/>
    <mergeCell ref="G6:G7"/>
    <mergeCell ref="A61:B61"/>
    <mergeCell ref="AF61:AG61"/>
    <mergeCell ref="AF53:AG53"/>
    <mergeCell ref="AF56:AG56"/>
    <mergeCell ref="A59:B59"/>
    <mergeCell ref="AF59:AG59"/>
    <mergeCell ref="A56:B56"/>
    <mergeCell ref="A53:B53"/>
    <mergeCell ref="AL4:AM5"/>
    <mergeCell ref="AF48:AG48"/>
    <mergeCell ref="AF12:AG12"/>
    <mergeCell ref="AF31:AG31"/>
    <mergeCell ref="AF34:AG34"/>
    <mergeCell ref="AF39:AG39"/>
    <mergeCell ref="AF41:AG41"/>
    <mergeCell ref="AF44:AG44"/>
    <mergeCell ref="AH48:AI48"/>
    <mergeCell ref="AF4:AG7"/>
  </mergeCells>
  <conditionalFormatting sqref="A8:AW63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1" r:id="rId1"/>
  <colBreaks count="2" manualBreakCount="2">
    <brk id="17" max="64" man="1"/>
    <brk id="3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I139"/>
  <sheetViews>
    <sheetView showGridLines="0" zoomScalePageLayoutView="0" workbookViewId="0" topLeftCell="A1">
      <selection activeCell="C8" sqref="C8"/>
    </sheetView>
  </sheetViews>
  <sheetFormatPr defaultColWidth="8.75" defaultRowHeight="11.25" customHeight="1"/>
  <cols>
    <col min="1" max="1" width="1.83203125" style="5" customWidth="1"/>
    <col min="2" max="2" width="13.08203125" style="62" customWidth="1"/>
    <col min="3" max="4" width="14.58203125" style="5" customWidth="1"/>
    <col min="5" max="5" width="13.83203125" style="5" customWidth="1"/>
    <col min="6" max="6" width="1.328125" style="5" customWidth="1"/>
    <col min="7" max="16384" width="8.75" style="5" customWidth="1"/>
  </cols>
  <sheetData>
    <row r="1" spans="2:5" ht="16.5" customHeight="1">
      <c r="B1" s="502" t="s">
        <v>316</v>
      </c>
      <c r="C1" s="502"/>
      <c r="D1" s="502"/>
      <c r="E1" s="502"/>
    </row>
    <row r="2" spans="2:5" ht="16.5" customHeight="1">
      <c r="B2" s="59"/>
      <c r="C2" s="1"/>
      <c r="D2" s="1"/>
      <c r="E2" s="1"/>
    </row>
    <row r="3" spans="2:5" ht="16.5" customHeight="1">
      <c r="B3" s="276" t="s">
        <v>105</v>
      </c>
      <c r="C3" s="8"/>
      <c r="D3" s="8"/>
      <c r="E3" s="60" t="s">
        <v>2</v>
      </c>
    </row>
    <row r="4" spans="1:6" ht="18.75" customHeight="1">
      <c r="A4" s="198"/>
      <c r="B4" s="278" t="s">
        <v>322</v>
      </c>
      <c r="C4" s="493" t="s">
        <v>80</v>
      </c>
      <c r="D4" s="496" t="s">
        <v>71</v>
      </c>
      <c r="E4" s="499" t="s">
        <v>72</v>
      </c>
      <c r="F4" s="198"/>
    </row>
    <row r="5" spans="1:6" ht="6" customHeight="1">
      <c r="A5" s="8"/>
      <c r="B5" s="277"/>
      <c r="C5" s="494"/>
      <c r="D5" s="497"/>
      <c r="E5" s="500"/>
      <c r="F5" s="8"/>
    </row>
    <row r="6" spans="1:6" ht="18.75" customHeight="1">
      <c r="A6" s="6"/>
      <c r="B6" s="281" t="s">
        <v>321</v>
      </c>
      <c r="C6" s="495"/>
      <c r="D6" s="498"/>
      <c r="E6" s="501"/>
      <c r="F6" s="6"/>
    </row>
    <row r="7" spans="2:5" ht="17.25" customHeight="1">
      <c r="B7" s="22"/>
      <c r="C7" s="208"/>
      <c r="D7" s="67"/>
      <c r="E7" s="67"/>
    </row>
    <row r="8" spans="2:7" ht="17.25" customHeight="1">
      <c r="B8" s="65" t="s">
        <v>310</v>
      </c>
      <c r="C8" s="209">
        <v>857</v>
      </c>
      <c r="D8" s="65">
        <v>553</v>
      </c>
      <c r="E8" s="65">
        <v>304</v>
      </c>
      <c r="G8" s="94"/>
    </row>
    <row r="9" spans="2:7" ht="17.25" customHeight="1">
      <c r="B9" s="64" t="s">
        <v>261</v>
      </c>
      <c r="C9" s="210">
        <f>SUM(C11:C58)</f>
        <v>865</v>
      </c>
      <c r="D9" s="211">
        <f>SUM(D11:D58)</f>
        <v>528</v>
      </c>
      <c r="E9" s="211">
        <f>SUM(E11:E58)</f>
        <v>337</v>
      </c>
      <c r="G9" s="94"/>
    </row>
    <row r="10" spans="2:7" s="168" customFormat="1" ht="17.25" customHeight="1">
      <c r="B10" s="199"/>
      <c r="C10" s="197" t="s">
        <v>258</v>
      </c>
      <c r="D10" s="195"/>
      <c r="E10" s="195"/>
      <c r="G10" s="200"/>
    </row>
    <row r="11" spans="2:7" s="71" customFormat="1" ht="17.25" customHeight="1">
      <c r="B11" s="279" t="s">
        <v>106</v>
      </c>
      <c r="C11" s="209">
        <f>SUM(D11:E11)</f>
        <v>9</v>
      </c>
      <c r="D11" s="65">
        <v>7</v>
      </c>
      <c r="E11" s="65">
        <v>2</v>
      </c>
      <c r="G11" s="280"/>
    </row>
    <row r="12" spans="2:9" s="71" customFormat="1" ht="17.25" customHeight="1">
      <c r="B12" s="279" t="s">
        <v>107</v>
      </c>
      <c r="C12" s="209">
        <f aca="true" t="shared" si="0" ref="C12:C58">SUM(D12:E12)</f>
        <v>10</v>
      </c>
      <c r="D12" s="65">
        <v>5</v>
      </c>
      <c r="E12" s="65">
        <v>5</v>
      </c>
      <c r="G12" s="280"/>
      <c r="H12" s="280"/>
      <c r="I12" s="280"/>
    </row>
    <row r="13" spans="2:9" s="71" customFormat="1" ht="17.25" customHeight="1">
      <c r="B13" s="279" t="s">
        <v>108</v>
      </c>
      <c r="C13" s="209">
        <f t="shared" si="0"/>
        <v>35</v>
      </c>
      <c r="D13" s="65">
        <v>13</v>
      </c>
      <c r="E13" s="65">
        <v>22</v>
      </c>
      <c r="G13" s="280"/>
      <c r="H13" s="280"/>
      <c r="I13" s="280"/>
    </row>
    <row r="14" spans="2:9" s="71" customFormat="1" ht="17.25" customHeight="1">
      <c r="B14" s="279" t="s">
        <v>109</v>
      </c>
      <c r="C14" s="209">
        <f t="shared" si="0"/>
        <v>0</v>
      </c>
      <c r="D14" s="65">
        <v>0</v>
      </c>
      <c r="E14" s="65">
        <v>0</v>
      </c>
      <c r="G14" s="280"/>
      <c r="H14" s="280"/>
      <c r="I14" s="280"/>
    </row>
    <row r="15" spans="2:9" s="71" customFormat="1" ht="17.25" customHeight="1">
      <c r="B15" s="279" t="s">
        <v>110</v>
      </c>
      <c r="C15" s="209">
        <f t="shared" si="0"/>
        <v>5</v>
      </c>
      <c r="D15" s="65">
        <v>4</v>
      </c>
      <c r="E15" s="65">
        <v>1</v>
      </c>
      <c r="G15" s="280"/>
      <c r="H15" s="280"/>
      <c r="I15" s="280"/>
    </row>
    <row r="16" spans="2:9" s="71" customFormat="1" ht="17.25" customHeight="1">
      <c r="B16" s="279" t="s">
        <v>111</v>
      </c>
      <c r="C16" s="209">
        <f t="shared" si="0"/>
        <v>18</v>
      </c>
      <c r="D16" s="65">
        <v>8</v>
      </c>
      <c r="E16" s="65">
        <v>10</v>
      </c>
      <c r="G16" s="280"/>
      <c r="H16" s="280"/>
      <c r="I16" s="280"/>
    </row>
    <row r="17" spans="2:9" s="71" customFormat="1" ht="17.25" customHeight="1">
      <c r="B17" s="279" t="s">
        <v>112</v>
      </c>
      <c r="C17" s="209">
        <f t="shared" si="0"/>
        <v>74</v>
      </c>
      <c r="D17" s="65">
        <v>34</v>
      </c>
      <c r="E17" s="65">
        <v>40</v>
      </c>
      <c r="G17" s="280"/>
      <c r="H17" s="280"/>
      <c r="I17" s="280"/>
    </row>
    <row r="18" spans="2:9" s="71" customFormat="1" ht="17.25" customHeight="1">
      <c r="B18" s="279" t="s">
        <v>113</v>
      </c>
      <c r="C18" s="209">
        <f t="shared" si="0"/>
        <v>16</v>
      </c>
      <c r="D18" s="65">
        <v>10</v>
      </c>
      <c r="E18" s="65">
        <v>6</v>
      </c>
      <c r="G18" s="280"/>
      <c r="H18" s="280"/>
      <c r="I18" s="280"/>
    </row>
    <row r="19" spans="2:9" s="71" customFormat="1" ht="17.25" customHeight="1">
      <c r="B19" s="279" t="s">
        <v>114</v>
      </c>
      <c r="C19" s="209">
        <f t="shared" si="0"/>
        <v>22</v>
      </c>
      <c r="D19" s="65">
        <v>17</v>
      </c>
      <c r="E19" s="65">
        <v>5</v>
      </c>
      <c r="G19" s="280"/>
      <c r="H19" s="280"/>
      <c r="I19" s="280"/>
    </row>
    <row r="20" spans="2:9" s="71" customFormat="1" ht="17.25" customHeight="1">
      <c r="B20" s="279" t="s">
        <v>115</v>
      </c>
      <c r="C20" s="209">
        <f t="shared" si="0"/>
        <v>13</v>
      </c>
      <c r="D20" s="65">
        <v>12</v>
      </c>
      <c r="E20" s="65">
        <v>1</v>
      </c>
      <c r="G20" s="280"/>
      <c r="H20" s="280"/>
      <c r="I20" s="280"/>
    </row>
    <row r="21" spans="2:9" s="71" customFormat="1" ht="17.25" customHeight="1">
      <c r="B21" s="279" t="s">
        <v>116</v>
      </c>
      <c r="C21" s="209">
        <f t="shared" si="0"/>
        <v>42</v>
      </c>
      <c r="D21" s="65">
        <v>28</v>
      </c>
      <c r="E21" s="65">
        <v>14</v>
      </c>
      <c r="G21" s="280"/>
      <c r="H21" s="280"/>
      <c r="I21" s="280"/>
    </row>
    <row r="22" spans="2:9" s="71" customFormat="1" ht="17.25" customHeight="1">
      <c r="B22" s="279" t="s">
        <v>251</v>
      </c>
      <c r="C22" s="209">
        <f t="shared" si="0"/>
        <v>24</v>
      </c>
      <c r="D22" s="138">
        <v>16</v>
      </c>
      <c r="E22" s="138">
        <v>8</v>
      </c>
      <c r="G22" s="280"/>
      <c r="H22" s="280"/>
      <c r="I22" s="280"/>
    </row>
    <row r="23" spans="2:9" s="71" customFormat="1" ht="17.25" customHeight="1">
      <c r="B23" s="279" t="s">
        <v>117</v>
      </c>
      <c r="C23" s="209">
        <f t="shared" si="0"/>
        <v>377</v>
      </c>
      <c r="D23" s="65">
        <v>224</v>
      </c>
      <c r="E23" s="65">
        <v>153</v>
      </c>
      <c r="G23" s="280"/>
      <c r="H23" s="280"/>
      <c r="I23" s="280"/>
    </row>
    <row r="24" spans="2:9" s="71" customFormat="1" ht="17.25" customHeight="1">
      <c r="B24" s="279" t="s">
        <v>118</v>
      </c>
      <c r="C24" s="209">
        <f t="shared" si="0"/>
        <v>88</v>
      </c>
      <c r="D24" s="65">
        <v>69</v>
      </c>
      <c r="E24" s="65">
        <v>19</v>
      </c>
      <c r="G24" s="280"/>
      <c r="H24" s="280"/>
      <c r="I24" s="280"/>
    </row>
    <row r="25" spans="2:9" s="71" customFormat="1" ht="17.25" customHeight="1">
      <c r="B25" s="279" t="s">
        <v>119</v>
      </c>
      <c r="C25" s="209">
        <f t="shared" si="0"/>
        <v>8</v>
      </c>
      <c r="D25" s="138">
        <v>5</v>
      </c>
      <c r="E25" s="138">
        <v>3</v>
      </c>
      <c r="G25" s="280"/>
      <c r="H25" s="280"/>
      <c r="I25" s="280"/>
    </row>
    <row r="26" spans="2:9" s="71" customFormat="1" ht="17.25" customHeight="1">
      <c r="B26" s="279" t="s">
        <v>120</v>
      </c>
      <c r="C26" s="209">
        <f t="shared" si="0"/>
        <v>0</v>
      </c>
      <c r="D26" s="65">
        <v>0</v>
      </c>
      <c r="E26" s="65">
        <v>0</v>
      </c>
      <c r="G26" s="280"/>
      <c r="H26" s="280"/>
      <c r="I26" s="280"/>
    </row>
    <row r="27" spans="2:9" s="71" customFormat="1" ht="17.25" customHeight="1">
      <c r="B27" s="279" t="s">
        <v>121</v>
      </c>
      <c r="C27" s="209">
        <f t="shared" si="0"/>
        <v>4</v>
      </c>
      <c r="D27" s="65">
        <v>4</v>
      </c>
      <c r="E27" s="65">
        <v>0</v>
      </c>
      <c r="G27" s="280"/>
      <c r="H27" s="280"/>
      <c r="I27" s="280"/>
    </row>
    <row r="28" spans="2:9" s="71" customFormat="1" ht="17.25" customHeight="1">
      <c r="B28" s="279" t="s">
        <v>122</v>
      </c>
      <c r="C28" s="209">
        <f t="shared" si="0"/>
        <v>0</v>
      </c>
      <c r="D28" s="65">
        <v>0</v>
      </c>
      <c r="E28" s="65">
        <v>0</v>
      </c>
      <c r="G28" s="280"/>
      <c r="H28" s="280"/>
      <c r="I28" s="280"/>
    </row>
    <row r="29" spans="2:9" s="71" customFormat="1" ht="17.25" customHeight="1">
      <c r="B29" s="279" t="s">
        <v>123</v>
      </c>
      <c r="C29" s="209">
        <f t="shared" si="0"/>
        <v>1</v>
      </c>
      <c r="D29" s="138">
        <v>0</v>
      </c>
      <c r="E29" s="138">
        <v>1</v>
      </c>
      <c r="G29" s="280"/>
      <c r="H29" s="280"/>
      <c r="I29" s="280"/>
    </row>
    <row r="30" spans="2:9" s="71" customFormat="1" ht="17.25" customHeight="1">
      <c r="B30" s="279" t="s">
        <v>124</v>
      </c>
      <c r="C30" s="209">
        <f t="shared" si="0"/>
        <v>5</v>
      </c>
      <c r="D30" s="65">
        <v>1</v>
      </c>
      <c r="E30" s="65">
        <v>4</v>
      </c>
      <c r="G30" s="280"/>
      <c r="H30" s="280"/>
      <c r="I30" s="280"/>
    </row>
    <row r="31" spans="2:9" s="71" customFormat="1" ht="17.25" customHeight="1">
      <c r="B31" s="279" t="s">
        <v>125</v>
      </c>
      <c r="C31" s="209">
        <f t="shared" si="0"/>
        <v>0</v>
      </c>
      <c r="D31" s="138">
        <v>0</v>
      </c>
      <c r="E31" s="138">
        <v>0</v>
      </c>
      <c r="G31" s="280"/>
      <c r="H31" s="280"/>
      <c r="I31" s="280"/>
    </row>
    <row r="32" spans="2:9" s="71" customFormat="1" ht="17.25" customHeight="1">
      <c r="B32" s="279" t="s">
        <v>126</v>
      </c>
      <c r="C32" s="209">
        <f t="shared" si="0"/>
        <v>13</v>
      </c>
      <c r="D32" s="65">
        <v>11</v>
      </c>
      <c r="E32" s="65">
        <v>2</v>
      </c>
      <c r="G32" s="280"/>
      <c r="H32" s="280"/>
      <c r="I32" s="280"/>
    </row>
    <row r="33" spans="2:9" s="71" customFormat="1" ht="17.25" customHeight="1">
      <c r="B33" s="279" t="s">
        <v>127</v>
      </c>
      <c r="C33" s="209">
        <f t="shared" si="0"/>
        <v>47</v>
      </c>
      <c r="D33" s="65">
        <v>32</v>
      </c>
      <c r="E33" s="65">
        <v>15</v>
      </c>
      <c r="G33" s="280"/>
      <c r="H33" s="280"/>
      <c r="I33" s="280"/>
    </row>
    <row r="34" spans="2:9" s="71" customFormat="1" ht="17.25" customHeight="1">
      <c r="B34" s="279" t="s">
        <v>128</v>
      </c>
      <c r="C34" s="209">
        <f t="shared" si="0"/>
        <v>0</v>
      </c>
      <c r="D34" s="138">
        <v>0</v>
      </c>
      <c r="E34" s="138">
        <v>0</v>
      </c>
      <c r="G34" s="280"/>
      <c r="H34" s="280"/>
      <c r="I34" s="280"/>
    </row>
    <row r="35" spans="2:9" s="71" customFormat="1" ht="17.25" customHeight="1">
      <c r="B35" s="279" t="s">
        <v>129</v>
      </c>
      <c r="C35" s="209">
        <f t="shared" si="0"/>
        <v>0</v>
      </c>
      <c r="D35" s="65">
        <v>0</v>
      </c>
      <c r="E35" s="65">
        <v>0</v>
      </c>
      <c r="G35" s="280"/>
      <c r="H35" s="280"/>
      <c r="I35" s="280"/>
    </row>
    <row r="36" spans="2:9" s="71" customFormat="1" ht="17.25" customHeight="1">
      <c r="B36" s="279" t="s">
        <v>130</v>
      </c>
      <c r="C36" s="209">
        <f t="shared" si="0"/>
        <v>5</v>
      </c>
      <c r="D36" s="65">
        <v>3</v>
      </c>
      <c r="E36" s="65">
        <v>2</v>
      </c>
      <c r="G36" s="280"/>
      <c r="H36" s="280"/>
      <c r="I36" s="280"/>
    </row>
    <row r="37" spans="2:9" s="71" customFormat="1" ht="17.25" customHeight="1">
      <c r="B37" s="279" t="s">
        <v>131</v>
      </c>
      <c r="C37" s="209">
        <f t="shared" si="0"/>
        <v>17</v>
      </c>
      <c r="D37" s="65">
        <v>8</v>
      </c>
      <c r="E37" s="65">
        <v>9</v>
      </c>
      <c r="G37" s="280"/>
      <c r="H37" s="280"/>
      <c r="I37" s="280"/>
    </row>
    <row r="38" spans="2:9" s="71" customFormat="1" ht="17.25" customHeight="1">
      <c r="B38" s="279" t="s">
        <v>132</v>
      </c>
      <c r="C38" s="209">
        <f t="shared" si="0"/>
        <v>4</v>
      </c>
      <c r="D38" s="138">
        <v>4</v>
      </c>
      <c r="E38" s="138">
        <v>0</v>
      </c>
      <c r="G38" s="280"/>
      <c r="H38" s="280"/>
      <c r="I38" s="280"/>
    </row>
    <row r="39" spans="2:9" s="71" customFormat="1" ht="17.25" customHeight="1">
      <c r="B39" s="279" t="s">
        <v>133</v>
      </c>
      <c r="C39" s="209">
        <f t="shared" si="0"/>
        <v>1</v>
      </c>
      <c r="D39" s="65">
        <v>1</v>
      </c>
      <c r="E39" s="65">
        <v>0</v>
      </c>
      <c r="G39" s="280"/>
      <c r="H39" s="280"/>
      <c r="I39" s="280"/>
    </row>
    <row r="40" spans="2:9" s="71" customFormat="1" ht="17.25" customHeight="1">
      <c r="B40" s="279" t="s">
        <v>134</v>
      </c>
      <c r="C40" s="209">
        <f t="shared" si="0"/>
        <v>0</v>
      </c>
      <c r="D40" s="65">
        <v>0</v>
      </c>
      <c r="E40" s="65">
        <v>0</v>
      </c>
      <c r="G40" s="280"/>
      <c r="H40" s="280"/>
      <c r="I40" s="280"/>
    </row>
    <row r="41" spans="2:9" s="71" customFormat="1" ht="17.25" customHeight="1">
      <c r="B41" s="279" t="s">
        <v>135</v>
      </c>
      <c r="C41" s="209">
        <f t="shared" si="0"/>
        <v>0</v>
      </c>
      <c r="D41" s="65">
        <v>0</v>
      </c>
      <c r="E41" s="65">
        <v>0</v>
      </c>
      <c r="G41" s="280"/>
      <c r="H41" s="280"/>
      <c r="I41" s="280"/>
    </row>
    <row r="42" spans="2:9" s="71" customFormat="1" ht="17.25" customHeight="1">
      <c r="B42" s="279" t="s">
        <v>136</v>
      </c>
      <c r="C42" s="209">
        <f t="shared" si="0"/>
        <v>0</v>
      </c>
      <c r="D42" s="65">
        <v>0</v>
      </c>
      <c r="E42" s="65">
        <v>0</v>
      </c>
      <c r="G42" s="280"/>
      <c r="H42" s="280"/>
      <c r="I42" s="280"/>
    </row>
    <row r="43" spans="2:9" s="68" customFormat="1" ht="17.25" customHeight="1">
      <c r="B43" s="279" t="s">
        <v>137</v>
      </c>
      <c r="C43" s="209">
        <f t="shared" si="0"/>
        <v>3</v>
      </c>
      <c r="D43" s="138">
        <v>1</v>
      </c>
      <c r="E43" s="138">
        <v>2</v>
      </c>
      <c r="G43" s="280"/>
      <c r="H43" s="280"/>
      <c r="I43" s="280"/>
    </row>
    <row r="44" spans="2:9" s="71" customFormat="1" ht="17.25" customHeight="1">
      <c r="B44" s="279" t="s">
        <v>138</v>
      </c>
      <c r="C44" s="209">
        <f t="shared" si="0"/>
        <v>2</v>
      </c>
      <c r="D44" s="65">
        <v>1</v>
      </c>
      <c r="E44" s="65">
        <v>1</v>
      </c>
      <c r="G44" s="280"/>
      <c r="H44" s="280"/>
      <c r="I44" s="280"/>
    </row>
    <row r="45" spans="2:9" s="68" customFormat="1" ht="17.25" customHeight="1">
      <c r="B45" s="279" t="s">
        <v>139</v>
      </c>
      <c r="C45" s="209">
        <f t="shared" si="0"/>
        <v>3</v>
      </c>
      <c r="D45" s="65">
        <v>3</v>
      </c>
      <c r="E45" s="65">
        <v>0</v>
      </c>
      <c r="G45" s="280"/>
      <c r="H45" s="280"/>
      <c r="I45" s="280"/>
    </row>
    <row r="46" spans="2:9" s="71" customFormat="1" ht="17.25" customHeight="1">
      <c r="B46" s="279" t="s">
        <v>140</v>
      </c>
      <c r="C46" s="209">
        <f t="shared" si="0"/>
        <v>1</v>
      </c>
      <c r="D46" s="138">
        <v>1</v>
      </c>
      <c r="E46" s="138">
        <v>0</v>
      </c>
      <c r="G46" s="280"/>
      <c r="H46" s="280"/>
      <c r="I46" s="280"/>
    </row>
    <row r="47" spans="2:9" s="71" customFormat="1" ht="17.25" customHeight="1">
      <c r="B47" s="279" t="s">
        <v>141</v>
      </c>
      <c r="C47" s="209">
        <f t="shared" si="0"/>
        <v>0</v>
      </c>
      <c r="D47" s="65">
        <v>0</v>
      </c>
      <c r="E47" s="65">
        <v>0</v>
      </c>
      <c r="G47" s="280"/>
      <c r="H47" s="280"/>
      <c r="I47" s="280"/>
    </row>
    <row r="48" spans="2:9" s="71" customFormat="1" ht="17.25" customHeight="1">
      <c r="B48" s="279" t="s">
        <v>142</v>
      </c>
      <c r="C48" s="209">
        <f t="shared" si="0"/>
        <v>2</v>
      </c>
      <c r="D48" s="65">
        <v>2</v>
      </c>
      <c r="E48" s="65">
        <v>0</v>
      </c>
      <c r="G48" s="280"/>
      <c r="H48" s="280"/>
      <c r="I48" s="280"/>
    </row>
    <row r="49" spans="2:9" s="71" customFormat="1" ht="17.25" customHeight="1">
      <c r="B49" s="279" t="s">
        <v>143</v>
      </c>
      <c r="C49" s="209">
        <f t="shared" si="0"/>
        <v>0</v>
      </c>
      <c r="D49" s="65">
        <v>0</v>
      </c>
      <c r="E49" s="65">
        <v>0</v>
      </c>
      <c r="G49" s="280"/>
      <c r="H49" s="280"/>
      <c r="I49" s="280"/>
    </row>
    <row r="50" spans="2:9" s="71" customFormat="1" ht="17.25" customHeight="1">
      <c r="B50" s="279" t="s">
        <v>144</v>
      </c>
      <c r="C50" s="209">
        <f t="shared" si="0"/>
        <v>1</v>
      </c>
      <c r="D50" s="138">
        <v>0</v>
      </c>
      <c r="E50" s="138">
        <v>1</v>
      </c>
      <c r="G50" s="280"/>
      <c r="H50" s="280"/>
      <c r="I50" s="280"/>
    </row>
    <row r="51" spans="2:9" s="71" customFormat="1" ht="17.25" customHeight="1">
      <c r="B51" s="279" t="s">
        <v>145</v>
      </c>
      <c r="C51" s="209">
        <f t="shared" si="0"/>
        <v>0</v>
      </c>
      <c r="D51" s="65">
        <v>0</v>
      </c>
      <c r="E51" s="65">
        <v>0</v>
      </c>
      <c r="G51" s="280"/>
      <c r="H51" s="280"/>
      <c r="I51" s="280"/>
    </row>
    <row r="52" spans="2:9" s="71" customFormat="1" ht="17.25" customHeight="1">
      <c r="B52" s="279" t="s">
        <v>146</v>
      </c>
      <c r="C52" s="209">
        <f t="shared" si="0"/>
        <v>2</v>
      </c>
      <c r="D52" s="65">
        <v>2</v>
      </c>
      <c r="E52" s="65">
        <v>0</v>
      </c>
      <c r="G52" s="280"/>
      <c r="H52" s="280"/>
      <c r="I52" s="280"/>
    </row>
    <row r="53" spans="2:9" s="71" customFormat="1" ht="17.25" customHeight="1">
      <c r="B53" s="279" t="s">
        <v>147</v>
      </c>
      <c r="C53" s="209">
        <f t="shared" si="0"/>
        <v>3</v>
      </c>
      <c r="D53" s="138">
        <v>0</v>
      </c>
      <c r="E53" s="138">
        <v>3</v>
      </c>
      <c r="G53" s="280"/>
      <c r="H53" s="280"/>
      <c r="I53" s="280"/>
    </row>
    <row r="54" spans="2:9" s="71" customFormat="1" ht="17.25" customHeight="1">
      <c r="B54" s="279" t="s">
        <v>148</v>
      </c>
      <c r="C54" s="209">
        <f t="shared" si="0"/>
        <v>0</v>
      </c>
      <c r="D54" s="65">
        <v>0</v>
      </c>
      <c r="E54" s="65">
        <v>0</v>
      </c>
      <c r="G54" s="280"/>
      <c r="H54" s="280"/>
      <c r="I54" s="280"/>
    </row>
    <row r="55" spans="2:9" s="71" customFormat="1" ht="17.25" customHeight="1">
      <c r="B55" s="279" t="s">
        <v>149</v>
      </c>
      <c r="C55" s="209">
        <f t="shared" si="0"/>
        <v>0</v>
      </c>
      <c r="D55" s="65">
        <v>0</v>
      </c>
      <c r="E55" s="65">
        <v>0</v>
      </c>
      <c r="G55" s="280"/>
      <c r="H55" s="280"/>
      <c r="I55" s="280"/>
    </row>
    <row r="56" spans="2:9" s="71" customFormat="1" ht="17.25" customHeight="1">
      <c r="B56" s="279" t="s">
        <v>150</v>
      </c>
      <c r="C56" s="209">
        <f t="shared" si="0"/>
        <v>1</v>
      </c>
      <c r="D56" s="65">
        <v>0</v>
      </c>
      <c r="E56" s="65">
        <v>1</v>
      </c>
      <c r="G56" s="280"/>
      <c r="H56" s="280"/>
      <c r="I56" s="280"/>
    </row>
    <row r="57" spans="2:9" s="71" customFormat="1" ht="17.25" customHeight="1">
      <c r="B57" s="279" t="s">
        <v>151</v>
      </c>
      <c r="C57" s="209">
        <f t="shared" si="0"/>
        <v>0</v>
      </c>
      <c r="D57" s="65">
        <v>0</v>
      </c>
      <c r="E57" s="65">
        <v>0</v>
      </c>
      <c r="G57" s="280"/>
      <c r="H57" s="280"/>
      <c r="I57" s="280"/>
    </row>
    <row r="58" spans="2:9" s="71" customFormat="1" ht="17.25" customHeight="1">
      <c r="B58" s="279" t="s">
        <v>25</v>
      </c>
      <c r="C58" s="209">
        <f t="shared" si="0"/>
        <v>9</v>
      </c>
      <c r="D58" s="138">
        <v>2</v>
      </c>
      <c r="E58" s="138">
        <v>7</v>
      </c>
      <c r="G58" s="280"/>
      <c r="H58" s="280"/>
      <c r="I58" s="280"/>
    </row>
    <row r="59" spans="1:9" s="8" customFormat="1" ht="17.25" customHeight="1">
      <c r="A59" s="6"/>
      <c r="B59" s="61"/>
      <c r="C59" s="19"/>
      <c r="D59" s="6"/>
      <c r="E59" s="6"/>
      <c r="F59" s="6"/>
      <c r="H59" s="94"/>
      <c r="I59" s="94"/>
    </row>
    <row r="60" spans="2:5" ht="11.25" customHeight="1">
      <c r="B60" s="109"/>
      <c r="C60" s="67"/>
      <c r="D60" s="67"/>
      <c r="E60" s="67"/>
    </row>
    <row r="61" spans="2:5" ht="11.25" customHeight="1">
      <c r="B61" s="150"/>
      <c r="C61" s="137"/>
      <c r="D61" s="137"/>
      <c r="E61" s="137"/>
    </row>
    <row r="62" spans="2:5" ht="11.25" customHeight="1">
      <c r="B62" s="150"/>
      <c r="C62" s="137"/>
      <c r="D62" s="137"/>
      <c r="E62" s="137"/>
    </row>
    <row r="63" ht="11.25" customHeight="1">
      <c r="B63" s="112"/>
    </row>
    <row r="64" ht="11.25" customHeight="1">
      <c r="B64" s="112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>
      <c r="B80" s="5"/>
    </row>
    <row r="81" ht="14.25" customHeight="1">
      <c r="B81" s="5"/>
    </row>
    <row r="82" ht="14.25" customHeight="1">
      <c r="B82" s="5"/>
    </row>
    <row r="83" ht="14.25" customHeight="1">
      <c r="B83" s="5"/>
    </row>
    <row r="84" ht="14.25" customHeight="1">
      <c r="B84" s="5"/>
    </row>
    <row r="85" ht="14.25" customHeight="1">
      <c r="B85" s="5"/>
    </row>
    <row r="86" ht="14.25" customHeight="1">
      <c r="B86" s="5"/>
    </row>
    <row r="87" ht="14.25" customHeight="1">
      <c r="B87" s="5"/>
    </row>
    <row r="88" ht="14.25" customHeight="1">
      <c r="B88" s="5"/>
    </row>
    <row r="89" ht="14.25" customHeight="1">
      <c r="B89" s="5"/>
    </row>
    <row r="90" ht="14.25" customHeight="1">
      <c r="B90" s="5"/>
    </row>
    <row r="91" ht="14.25" customHeight="1">
      <c r="B91" s="5"/>
    </row>
    <row r="92" ht="14.25" customHeight="1">
      <c r="B92" s="5"/>
    </row>
    <row r="93" ht="14.25" customHeight="1">
      <c r="B93" s="5"/>
    </row>
    <row r="94" ht="14.25" customHeight="1">
      <c r="B94" s="5"/>
    </row>
    <row r="95" ht="14.25" customHeight="1">
      <c r="B95" s="5"/>
    </row>
    <row r="96" ht="14.25" customHeight="1">
      <c r="B96" s="5"/>
    </row>
    <row r="97" ht="14.25" customHeight="1">
      <c r="B97" s="5"/>
    </row>
    <row r="98" ht="14.25" customHeight="1">
      <c r="B98" s="5"/>
    </row>
    <row r="99" ht="14.25" customHeight="1">
      <c r="B99" s="5"/>
    </row>
    <row r="100" ht="14.25" customHeight="1">
      <c r="B100" s="5"/>
    </row>
    <row r="101" ht="14.25" customHeight="1">
      <c r="B101" s="5"/>
    </row>
    <row r="102" ht="14.25" customHeight="1">
      <c r="B102" s="5"/>
    </row>
    <row r="103" ht="14.25" customHeight="1">
      <c r="B103" s="5"/>
    </row>
    <row r="104" ht="14.25" customHeight="1">
      <c r="B104" s="5"/>
    </row>
    <row r="105" ht="14.25" customHeight="1">
      <c r="B105" s="5"/>
    </row>
    <row r="106" ht="14.25" customHeight="1">
      <c r="B106" s="5"/>
    </row>
    <row r="107" ht="14.25" customHeight="1">
      <c r="B107" s="5"/>
    </row>
    <row r="108" ht="14.25" customHeight="1">
      <c r="B108" s="5"/>
    </row>
    <row r="109" ht="14.25" customHeight="1">
      <c r="B109" s="5"/>
    </row>
    <row r="110" ht="14.25" customHeight="1">
      <c r="B110" s="5"/>
    </row>
    <row r="111" ht="14.25" customHeight="1">
      <c r="B111" s="5"/>
    </row>
    <row r="112" ht="14.25" customHeight="1">
      <c r="B112" s="5"/>
    </row>
    <row r="113" ht="14.25" customHeight="1">
      <c r="B113" s="5"/>
    </row>
    <row r="114" ht="14.25" customHeight="1">
      <c r="B114" s="5"/>
    </row>
    <row r="115" ht="14.25" customHeight="1">
      <c r="B115" s="5"/>
    </row>
    <row r="116" ht="14.25" customHeight="1">
      <c r="B116" s="5"/>
    </row>
    <row r="117" ht="14.25" customHeight="1">
      <c r="B117" s="5"/>
    </row>
    <row r="118" ht="14.25" customHeight="1">
      <c r="B118" s="5"/>
    </row>
    <row r="119" ht="14.25" customHeight="1">
      <c r="B119" s="5"/>
    </row>
    <row r="120" ht="14.25" customHeight="1">
      <c r="B120" s="5"/>
    </row>
    <row r="121" ht="14.25" customHeight="1">
      <c r="B121" s="5"/>
    </row>
    <row r="122" ht="14.25" customHeight="1">
      <c r="B122" s="5"/>
    </row>
    <row r="123" ht="14.25" customHeight="1">
      <c r="B123" s="5"/>
    </row>
    <row r="124" ht="14.25" customHeight="1">
      <c r="B124" s="5"/>
    </row>
    <row r="125" ht="14.25" customHeight="1">
      <c r="B125" s="5"/>
    </row>
    <row r="126" ht="14.25" customHeight="1">
      <c r="B126" s="5"/>
    </row>
    <row r="127" ht="14.25" customHeight="1">
      <c r="B127" s="5"/>
    </row>
    <row r="128" ht="14.25" customHeight="1">
      <c r="B128" s="5"/>
    </row>
    <row r="129" ht="14.25" customHeight="1">
      <c r="B129" s="5"/>
    </row>
    <row r="130" ht="14.25" customHeight="1">
      <c r="B130" s="5"/>
    </row>
    <row r="131" ht="14.25" customHeight="1">
      <c r="B131" s="5"/>
    </row>
    <row r="132" ht="14.25" customHeight="1">
      <c r="B132" s="5"/>
    </row>
    <row r="133" ht="14.25" customHeight="1">
      <c r="B133" s="5"/>
    </row>
    <row r="134" ht="14.25" customHeight="1">
      <c r="B134" s="5"/>
    </row>
    <row r="135" ht="14.25" customHeight="1">
      <c r="B135" s="5"/>
    </row>
    <row r="136" ht="14.25" customHeight="1">
      <c r="B136" s="5"/>
    </row>
    <row r="137" ht="14.25" customHeight="1">
      <c r="B137" s="5"/>
    </row>
    <row r="138" ht="14.25" customHeight="1">
      <c r="B138" s="5"/>
    </row>
    <row r="139" ht="14.25" customHeight="1">
      <c r="B139" s="5"/>
    </row>
  </sheetData>
  <sheetProtection/>
  <mergeCells count="4">
    <mergeCell ref="C4:C6"/>
    <mergeCell ref="D4:D6"/>
    <mergeCell ref="E4:E6"/>
    <mergeCell ref="B1:E1"/>
  </mergeCells>
  <conditionalFormatting sqref="A7:F59">
    <cfRule type="expression" priority="1" dxfId="1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T57"/>
  <sheetViews>
    <sheetView showGridLines="0" zoomScalePageLayoutView="0" workbookViewId="0" topLeftCell="A1">
      <selection activeCell="B5" sqref="B5"/>
    </sheetView>
  </sheetViews>
  <sheetFormatPr defaultColWidth="8.75" defaultRowHeight="18"/>
  <cols>
    <col min="1" max="1" width="21.75" style="25" bestFit="1" customWidth="1"/>
    <col min="2" max="19" width="6.83203125" style="25" customWidth="1"/>
    <col min="20" max="16384" width="8.75" style="25" customWidth="1"/>
  </cols>
  <sheetData>
    <row r="1" spans="1:19" ht="14.25" customHeight="1">
      <c r="A1" s="503" t="s">
        <v>317</v>
      </c>
      <c r="B1" s="503"/>
      <c r="C1" s="503"/>
      <c r="D1" s="503"/>
      <c r="E1" s="503"/>
      <c r="F1" s="503"/>
      <c r="G1" s="503"/>
      <c r="H1" s="503"/>
      <c r="I1" s="503"/>
      <c r="J1" s="114"/>
      <c r="K1" s="114"/>
      <c r="L1" s="114"/>
      <c r="M1" s="114"/>
      <c r="N1" s="24"/>
      <c r="O1" s="24"/>
      <c r="P1" s="24"/>
      <c r="Q1" s="24"/>
      <c r="S1" s="24"/>
    </row>
    <row r="2" spans="1:19" ht="14.25" customHeight="1">
      <c r="A2" s="26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 t="s">
        <v>215</v>
      </c>
      <c r="L2" s="27"/>
      <c r="M2" s="27"/>
      <c r="N2" s="27"/>
      <c r="O2" s="27"/>
      <c r="P2" s="27"/>
      <c r="Q2" s="27"/>
      <c r="R2" s="28"/>
      <c r="S2" s="29" t="s">
        <v>11</v>
      </c>
    </row>
    <row r="3" spans="1:20" ht="14.25" customHeight="1">
      <c r="A3" s="506" t="s">
        <v>247</v>
      </c>
      <c r="B3" s="30" t="s">
        <v>0</v>
      </c>
      <c r="C3" s="31"/>
      <c r="D3" s="32"/>
      <c r="E3" s="33" t="s">
        <v>6</v>
      </c>
      <c r="F3" s="32"/>
      <c r="G3" s="34"/>
      <c r="H3" s="31" t="s">
        <v>7</v>
      </c>
      <c r="I3" s="32"/>
      <c r="J3" s="32"/>
      <c r="K3" s="33" t="s">
        <v>0</v>
      </c>
      <c r="L3" s="31"/>
      <c r="M3" s="34"/>
      <c r="N3" s="31" t="s">
        <v>6</v>
      </c>
      <c r="O3" s="32"/>
      <c r="P3" s="32"/>
      <c r="Q3" s="33" t="s">
        <v>7</v>
      </c>
      <c r="R3" s="32"/>
      <c r="S3" s="32"/>
      <c r="T3" s="27"/>
    </row>
    <row r="4" spans="1:20" ht="14.25" customHeight="1">
      <c r="A4" s="507"/>
      <c r="B4" s="151" t="s">
        <v>0</v>
      </c>
      <c r="C4" s="36" t="s">
        <v>8</v>
      </c>
      <c r="D4" s="37" t="s">
        <v>1</v>
      </c>
      <c r="E4" s="151" t="s">
        <v>0</v>
      </c>
      <c r="F4" s="36" t="s">
        <v>8</v>
      </c>
      <c r="G4" s="35" t="s">
        <v>1</v>
      </c>
      <c r="H4" s="37" t="s">
        <v>0</v>
      </c>
      <c r="I4" s="36" t="s">
        <v>8</v>
      </c>
      <c r="J4" s="37" t="s">
        <v>1</v>
      </c>
      <c r="K4" s="151" t="s">
        <v>0</v>
      </c>
      <c r="L4" s="36" t="s">
        <v>8</v>
      </c>
      <c r="M4" s="35" t="s">
        <v>1</v>
      </c>
      <c r="N4" s="37" t="s">
        <v>0</v>
      </c>
      <c r="O4" s="36" t="s">
        <v>8</v>
      </c>
      <c r="P4" s="37" t="s">
        <v>1</v>
      </c>
      <c r="Q4" s="151" t="s">
        <v>0</v>
      </c>
      <c r="R4" s="36" t="s">
        <v>8</v>
      </c>
      <c r="S4" s="37" t="s">
        <v>1</v>
      </c>
      <c r="T4" s="27"/>
    </row>
    <row r="5" spans="1:19" ht="14.25" customHeight="1">
      <c r="A5" s="27"/>
      <c r="B5" s="152"/>
      <c r="C5" s="115"/>
      <c r="D5" s="115"/>
      <c r="E5" s="27"/>
      <c r="F5" s="115"/>
      <c r="G5" s="115"/>
      <c r="H5" s="27"/>
      <c r="I5" s="115"/>
      <c r="J5" s="115"/>
      <c r="K5" s="27"/>
      <c r="L5" s="27"/>
      <c r="M5" s="27"/>
      <c r="N5" s="27"/>
      <c r="O5" s="27"/>
      <c r="P5" s="27"/>
      <c r="Q5" s="27"/>
      <c r="R5" s="27"/>
      <c r="S5" s="27"/>
    </row>
    <row r="6" spans="1:19" ht="15.75" customHeight="1">
      <c r="A6" s="65" t="s">
        <v>310</v>
      </c>
      <c r="B6" s="233">
        <v>4732</v>
      </c>
      <c r="C6" s="119">
        <v>2702</v>
      </c>
      <c r="D6" s="119">
        <v>2030</v>
      </c>
      <c r="E6" s="119">
        <v>4531</v>
      </c>
      <c r="F6" s="119">
        <v>2580</v>
      </c>
      <c r="G6" s="119">
        <v>1951</v>
      </c>
      <c r="H6" s="119">
        <v>201</v>
      </c>
      <c r="I6" s="119">
        <v>122</v>
      </c>
      <c r="J6" s="119">
        <v>79</v>
      </c>
      <c r="K6" s="120">
        <v>100</v>
      </c>
      <c r="L6" s="120">
        <v>100</v>
      </c>
      <c r="M6" s="120">
        <v>100</v>
      </c>
      <c r="N6" s="120">
        <v>100</v>
      </c>
      <c r="O6" s="120">
        <v>100</v>
      </c>
      <c r="P6" s="120">
        <v>100</v>
      </c>
      <c r="Q6" s="120">
        <v>100</v>
      </c>
      <c r="R6" s="120">
        <v>100</v>
      </c>
      <c r="S6" s="120">
        <v>100</v>
      </c>
    </row>
    <row r="7" spans="1:19" s="118" customFormat="1" ht="15.75" customHeight="1">
      <c r="A7" s="64" t="s">
        <v>261</v>
      </c>
      <c r="B7" s="234">
        <f>SUM(B9:B28)</f>
        <v>4778</v>
      </c>
      <c r="C7" s="235">
        <f aca="true" t="shared" si="0" ref="C7:J7">SUM(C9:C28)</f>
        <v>2728</v>
      </c>
      <c r="D7" s="235">
        <f t="shared" si="0"/>
        <v>2050</v>
      </c>
      <c r="E7" s="235">
        <f t="shared" si="0"/>
        <v>4576</v>
      </c>
      <c r="F7" s="235">
        <f t="shared" si="0"/>
        <v>2602</v>
      </c>
      <c r="G7" s="235">
        <f t="shared" si="0"/>
        <v>1974</v>
      </c>
      <c r="H7" s="235">
        <f t="shared" si="0"/>
        <v>202</v>
      </c>
      <c r="I7" s="235">
        <f t="shared" si="0"/>
        <v>126</v>
      </c>
      <c r="J7" s="235">
        <f t="shared" si="0"/>
        <v>76</v>
      </c>
      <c r="K7" s="236">
        <v>100</v>
      </c>
      <c r="L7" s="236">
        <v>100</v>
      </c>
      <c r="M7" s="236">
        <v>100</v>
      </c>
      <c r="N7" s="236">
        <v>100</v>
      </c>
      <c r="O7" s="236">
        <v>100</v>
      </c>
      <c r="P7" s="236">
        <v>100</v>
      </c>
      <c r="Q7" s="236">
        <v>100</v>
      </c>
      <c r="R7" s="236">
        <v>100</v>
      </c>
      <c r="S7" s="236">
        <v>100</v>
      </c>
    </row>
    <row r="8" spans="1:19" s="204" customFormat="1" ht="14.25" customHeight="1">
      <c r="A8" s="201"/>
      <c r="B8" s="237"/>
      <c r="C8" s="201"/>
      <c r="D8" s="201"/>
      <c r="E8" s="201"/>
      <c r="F8" s="202"/>
      <c r="G8" s="202"/>
      <c r="H8" s="201"/>
      <c r="I8" s="202"/>
      <c r="J8" s="202"/>
      <c r="K8" s="203"/>
      <c r="L8" s="203"/>
      <c r="M8" s="203"/>
      <c r="N8" s="203"/>
      <c r="O8" s="203"/>
      <c r="P8" s="203"/>
      <c r="Q8" s="203"/>
      <c r="R8" s="203"/>
      <c r="S8" s="203"/>
    </row>
    <row r="9" spans="1:19" ht="15.75" customHeight="1">
      <c r="A9" s="38" t="s">
        <v>229</v>
      </c>
      <c r="B9" s="233">
        <f>SUM(C9:D9)</f>
        <v>32</v>
      </c>
      <c r="C9" s="119">
        <f>F9+I9</f>
        <v>22</v>
      </c>
      <c r="D9" s="119">
        <f>G9+J9</f>
        <v>10</v>
      </c>
      <c r="E9" s="119">
        <f>SUM(F9:G9)</f>
        <v>29</v>
      </c>
      <c r="F9" s="115">
        <v>20</v>
      </c>
      <c r="G9" s="115">
        <v>9</v>
      </c>
      <c r="H9" s="119">
        <f>SUM(I9:J9)</f>
        <v>3</v>
      </c>
      <c r="I9" s="115">
        <v>2</v>
      </c>
      <c r="J9" s="115">
        <v>1</v>
      </c>
      <c r="K9" s="120">
        <v>0.669736291335287</v>
      </c>
      <c r="L9" s="120">
        <v>0.806451612903226</v>
      </c>
      <c r="M9" s="120">
        <v>0.487804878048781</v>
      </c>
      <c r="N9" s="120">
        <v>0.633741258741259</v>
      </c>
      <c r="O9" s="120">
        <v>0.768639508070715</v>
      </c>
      <c r="P9" s="120">
        <v>0.455927051671733</v>
      </c>
      <c r="Q9" s="120">
        <v>1.48514851485149</v>
      </c>
      <c r="R9" s="120">
        <v>1.58730158730159</v>
      </c>
      <c r="S9" s="120">
        <v>1.31578947368421</v>
      </c>
    </row>
    <row r="10" spans="1:19" ht="15.75" customHeight="1">
      <c r="A10" s="38" t="s">
        <v>63</v>
      </c>
      <c r="B10" s="233">
        <f aca="true" t="shared" si="1" ref="B10:B28">SUM(C10:D10)</f>
        <v>27</v>
      </c>
      <c r="C10" s="119">
        <f aca="true" t="shared" si="2" ref="C10:C28">F10+I10</f>
        <v>27</v>
      </c>
      <c r="D10" s="119">
        <f aca="true" t="shared" si="3" ref="D10:D28">G10+J10</f>
        <v>0</v>
      </c>
      <c r="E10" s="119">
        <f aca="true" t="shared" si="4" ref="E10:E28">SUM(F10:G10)</f>
        <v>27</v>
      </c>
      <c r="F10" s="115">
        <v>27</v>
      </c>
      <c r="G10" s="115">
        <v>0</v>
      </c>
      <c r="H10" s="119">
        <f aca="true" t="shared" si="5" ref="H10:H28">SUM(I10:J10)</f>
        <v>0</v>
      </c>
      <c r="I10" s="115">
        <v>0</v>
      </c>
      <c r="J10" s="115">
        <v>0</v>
      </c>
      <c r="K10" s="120">
        <v>0.565089995814148</v>
      </c>
      <c r="L10" s="120">
        <v>0.989736070381232</v>
      </c>
      <c r="M10" s="120">
        <v>0</v>
      </c>
      <c r="N10" s="120">
        <v>0.590034965034965</v>
      </c>
      <c r="O10" s="120">
        <v>1.03766333589547</v>
      </c>
      <c r="P10" s="120">
        <v>0</v>
      </c>
      <c r="Q10" s="120">
        <v>0</v>
      </c>
      <c r="R10" s="120">
        <v>0</v>
      </c>
      <c r="S10" s="120">
        <v>0</v>
      </c>
    </row>
    <row r="11" spans="1:19" ht="15.75" customHeight="1">
      <c r="A11" s="38" t="s">
        <v>230</v>
      </c>
      <c r="B11" s="233">
        <f t="shared" si="1"/>
        <v>5</v>
      </c>
      <c r="C11" s="119">
        <f t="shared" si="2"/>
        <v>3</v>
      </c>
      <c r="D11" s="119">
        <f t="shared" si="3"/>
        <v>2</v>
      </c>
      <c r="E11" s="119">
        <f t="shared" si="4"/>
        <v>5</v>
      </c>
      <c r="F11" s="115">
        <v>3</v>
      </c>
      <c r="G11" s="115">
        <v>2</v>
      </c>
      <c r="H11" s="119">
        <f t="shared" si="5"/>
        <v>0</v>
      </c>
      <c r="I11" s="115">
        <v>0</v>
      </c>
      <c r="J11" s="115">
        <v>0</v>
      </c>
      <c r="K11" s="120">
        <v>0.104646295521139</v>
      </c>
      <c r="L11" s="120">
        <v>0.109970674486804</v>
      </c>
      <c r="M11" s="120">
        <v>0.0975609756097561</v>
      </c>
      <c r="N11" s="120">
        <v>0.109265734265734</v>
      </c>
      <c r="O11" s="120">
        <v>0.115295926210607</v>
      </c>
      <c r="P11" s="120">
        <v>0.101317122593718</v>
      </c>
      <c r="Q11" s="120">
        <v>0</v>
      </c>
      <c r="R11" s="120">
        <v>0</v>
      </c>
      <c r="S11" s="120">
        <v>0</v>
      </c>
    </row>
    <row r="12" spans="1:19" ht="15.75" customHeight="1">
      <c r="A12" s="38" t="s">
        <v>64</v>
      </c>
      <c r="B12" s="233">
        <f t="shared" si="1"/>
        <v>418</v>
      </c>
      <c r="C12" s="119">
        <f t="shared" si="2"/>
        <v>378</v>
      </c>
      <c r="D12" s="119">
        <f t="shared" si="3"/>
        <v>40</v>
      </c>
      <c r="E12" s="119">
        <f t="shared" si="4"/>
        <v>390</v>
      </c>
      <c r="F12" s="115">
        <v>350</v>
      </c>
      <c r="G12" s="115">
        <v>40</v>
      </c>
      <c r="H12" s="119">
        <f t="shared" si="5"/>
        <v>28</v>
      </c>
      <c r="I12" s="115">
        <v>28</v>
      </c>
      <c r="J12" s="115">
        <v>0</v>
      </c>
      <c r="K12" s="120">
        <v>8.74843030556718</v>
      </c>
      <c r="L12" s="120">
        <v>13.8563049853372</v>
      </c>
      <c r="M12" s="120">
        <v>1.95121951219512</v>
      </c>
      <c r="N12" s="120">
        <v>8.52272727272727</v>
      </c>
      <c r="O12" s="120">
        <v>13.4511913912375</v>
      </c>
      <c r="P12" s="120">
        <v>2.02634245187437</v>
      </c>
      <c r="Q12" s="120">
        <v>13.8613861386139</v>
      </c>
      <c r="R12" s="120">
        <v>22.2222222222222</v>
      </c>
      <c r="S12" s="120">
        <v>0</v>
      </c>
    </row>
    <row r="13" spans="1:19" ht="15.75" customHeight="1">
      <c r="A13" s="38" t="s">
        <v>65</v>
      </c>
      <c r="B13" s="233">
        <f t="shared" si="1"/>
        <v>1473</v>
      </c>
      <c r="C13" s="119">
        <f t="shared" si="2"/>
        <v>956</v>
      </c>
      <c r="D13" s="119">
        <f t="shared" si="3"/>
        <v>517</v>
      </c>
      <c r="E13" s="119">
        <f t="shared" si="4"/>
        <v>1438</v>
      </c>
      <c r="F13" s="115">
        <v>934</v>
      </c>
      <c r="G13" s="115">
        <v>504</v>
      </c>
      <c r="H13" s="119">
        <f t="shared" si="5"/>
        <v>35</v>
      </c>
      <c r="I13" s="115">
        <v>22</v>
      </c>
      <c r="J13" s="115">
        <v>13</v>
      </c>
      <c r="K13" s="120">
        <v>30.8287986605274</v>
      </c>
      <c r="L13" s="120">
        <v>35.0439882697947</v>
      </c>
      <c r="M13" s="120">
        <v>25.219512195122</v>
      </c>
      <c r="N13" s="120">
        <v>31.4248251748252</v>
      </c>
      <c r="O13" s="120">
        <v>35.8954650269024</v>
      </c>
      <c r="P13" s="120">
        <v>25.531914893617</v>
      </c>
      <c r="Q13" s="120">
        <v>17.3267326732673</v>
      </c>
      <c r="R13" s="120">
        <v>17.4603174603175</v>
      </c>
      <c r="S13" s="120">
        <v>17.1052631578947</v>
      </c>
    </row>
    <row r="14" spans="1:19" ht="15.75" customHeight="1">
      <c r="A14" s="38" t="s">
        <v>12</v>
      </c>
      <c r="B14" s="233">
        <f t="shared" si="1"/>
        <v>57</v>
      </c>
      <c r="C14" s="119">
        <f t="shared" si="2"/>
        <v>50</v>
      </c>
      <c r="D14" s="119">
        <f t="shared" si="3"/>
        <v>7</v>
      </c>
      <c r="E14" s="119">
        <f t="shared" si="4"/>
        <v>56</v>
      </c>
      <c r="F14" s="115">
        <v>50</v>
      </c>
      <c r="G14" s="115">
        <v>6</v>
      </c>
      <c r="H14" s="119">
        <f t="shared" si="5"/>
        <v>1</v>
      </c>
      <c r="I14" s="115">
        <v>0</v>
      </c>
      <c r="J14" s="115">
        <v>1</v>
      </c>
      <c r="K14" s="120">
        <v>1.19296776894098</v>
      </c>
      <c r="L14" s="120">
        <v>1.83284457478006</v>
      </c>
      <c r="M14" s="120">
        <v>0.341463414634146</v>
      </c>
      <c r="N14" s="120">
        <v>1.22377622377622</v>
      </c>
      <c r="O14" s="120">
        <v>1.92159877017679</v>
      </c>
      <c r="P14" s="120">
        <v>0.303951367781155</v>
      </c>
      <c r="Q14" s="120">
        <v>0.495049504950495</v>
      </c>
      <c r="R14" s="120">
        <v>0</v>
      </c>
      <c r="S14" s="120">
        <v>1.31578947368421</v>
      </c>
    </row>
    <row r="15" spans="1:19" ht="15.75" customHeight="1">
      <c r="A15" s="38" t="s">
        <v>62</v>
      </c>
      <c r="B15" s="233">
        <f t="shared" si="1"/>
        <v>42</v>
      </c>
      <c r="C15" s="119">
        <f t="shared" si="2"/>
        <v>16</v>
      </c>
      <c r="D15" s="119">
        <f t="shared" si="3"/>
        <v>26</v>
      </c>
      <c r="E15" s="119">
        <f t="shared" si="4"/>
        <v>40</v>
      </c>
      <c r="F15" s="115">
        <v>16</v>
      </c>
      <c r="G15" s="115">
        <v>24</v>
      </c>
      <c r="H15" s="119">
        <f t="shared" si="5"/>
        <v>2</v>
      </c>
      <c r="I15" s="115">
        <v>0</v>
      </c>
      <c r="J15" s="115">
        <v>2</v>
      </c>
      <c r="K15" s="120">
        <v>0.879028882377564</v>
      </c>
      <c r="L15" s="120">
        <v>0.586510263929619</v>
      </c>
      <c r="M15" s="120">
        <v>1.26829268292683</v>
      </c>
      <c r="N15" s="120">
        <v>0.874125874125874</v>
      </c>
      <c r="O15" s="120">
        <v>0.614911606456572</v>
      </c>
      <c r="P15" s="120">
        <v>1.21580547112462</v>
      </c>
      <c r="Q15" s="120">
        <v>0.99009900990099</v>
      </c>
      <c r="R15" s="120">
        <v>0</v>
      </c>
      <c r="S15" s="120">
        <v>2.63157894736842</v>
      </c>
    </row>
    <row r="16" spans="1:19" ht="15.75" customHeight="1">
      <c r="A16" s="38" t="s">
        <v>231</v>
      </c>
      <c r="B16" s="233">
        <f t="shared" si="1"/>
        <v>243</v>
      </c>
      <c r="C16" s="119">
        <f t="shared" si="2"/>
        <v>184</v>
      </c>
      <c r="D16" s="119">
        <f t="shared" si="3"/>
        <v>59</v>
      </c>
      <c r="E16" s="119">
        <f t="shared" si="4"/>
        <v>234</v>
      </c>
      <c r="F16" s="115">
        <v>178</v>
      </c>
      <c r="G16" s="115">
        <v>56</v>
      </c>
      <c r="H16" s="119">
        <f t="shared" si="5"/>
        <v>9</v>
      </c>
      <c r="I16" s="115">
        <v>6</v>
      </c>
      <c r="J16" s="115">
        <v>3</v>
      </c>
      <c r="K16" s="120">
        <v>5.08580996232733</v>
      </c>
      <c r="L16" s="120">
        <v>6.74486803519062</v>
      </c>
      <c r="M16" s="120">
        <v>2.87804878048781</v>
      </c>
      <c r="N16" s="120">
        <v>5.11363636363636</v>
      </c>
      <c r="O16" s="120">
        <v>6.84089162182936</v>
      </c>
      <c r="P16" s="120">
        <v>2.83687943262411</v>
      </c>
      <c r="Q16" s="120">
        <v>4.45544554455446</v>
      </c>
      <c r="R16" s="120">
        <v>4.76190476190476</v>
      </c>
      <c r="S16" s="120">
        <v>3.94736842105263</v>
      </c>
    </row>
    <row r="17" spans="1:19" ht="15.75" customHeight="1">
      <c r="A17" s="38" t="s">
        <v>232</v>
      </c>
      <c r="B17" s="233">
        <f t="shared" si="1"/>
        <v>749</v>
      </c>
      <c r="C17" s="119">
        <f t="shared" si="2"/>
        <v>295</v>
      </c>
      <c r="D17" s="119">
        <f t="shared" si="3"/>
        <v>454</v>
      </c>
      <c r="E17" s="119">
        <f t="shared" si="4"/>
        <v>717</v>
      </c>
      <c r="F17" s="115">
        <v>276</v>
      </c>
      <c r="G17" s="115">
        <v>441</v>
      </c>
      <c r="H17" s="119">
        <f t="shared" si="5"/>
        <v>32</v>
      </c>
      <c r="I17" s="115">
        <v>19</v>
      </c>
      <c r="J17" s="115">
        <v>13</v>
      </c>
      <c r="K17" s="120">
        <v>15.6760150690666</v>
      </c>
      <c r="L17" s="120">
        <v>10.8137829912023</v>
      </c>
      <c r="M17" s="120">
        <v>22.1463414634146</v>
      </c>
      <c r="N17" s="120">
        <v>15.6687062937063</v>
      </c>
      <c r="O17" s="120">
        <v>10.6072252113759</v>
      </c>
      <c r="P17" s="120">
        <v>22.3404255319149</v>
      </c>
      <c r="Q17" s="120">
        <v>15.8415841584158</v>
      </c>
      <c r="R17" s="120">
        <v>15.0793650793651</v>
      </c>
      <c r="S17" s="120">
        <v>17.1052631578947</v>
      </c>
    </row>
    <row r="18" spans="1:19" ht="15.75" customHeight="1">
      <c r="A18" s="38" t="s">
        <v>233</v>
      </c>
      <c r="B18" s="233">
        <f t="shared" si="1"/>
        <v>62</v>
      </c>
      <c r="C18" s="119">
        <f t="shared" si="2"/>
        <v>12</v>
      </c>
      <c r="D18" s="119">
        <f t="shared" si="3"/>
        <v>50</v>
      </c>
      <c r="E18" s="119">
        <f t="shared" si="4"/>
        <v>62</v>
      </c>
      <c r="F18" s="115">
        <v>12</v>
      </c>
      <c r="G18" s="115">
        <v>50</v>
      </c>
      <c r="H18" s="119">
        <f t="shared" si="5"/>
        <v>0</v>
      </c>
      <c r="I18" s="115">
        <v>0</v>
      </c>
      <c r="J18" s="115">
        <v>0</v>
      </c>
      <c r="K18" s="120">
        <v>1.29761406446212</v>
      </c>
      <c r="L18" s="120">
        <v>0.439882697947214</v>
      </c>
      <c r="M18" s="120">
        <v>2.4390243902439</v>
      </c>
      <c r="N18" s="120">
        <v>1.3548951048951</v>
      </c>
      <c r="O18" s="120">
        <v>0.461183704842429</v>
      </c>
      <c r="P18" s="120">
        <v>2.53292806484296</v>
      </c>
      <c r="Q18" s="120">
        <v>0</v>
      </c>
      <c r="R18" s="120">
        <v>0</v>
      </c>
      <c r="S18" s="120">
        <v>0</v>
      </c>
    </row>
    <row r="19" spans="1:19" ht="15.75" customHeight="1">
      <c r="A19" s="38" t="s">
        <v>234</v>
      </c>
      <c r="B19" s="233">
        <f t="shared" si="1"/>
        <v>55</v>
      </c>
      <c r="C19" s="119">
        <f t="shared" si="2"/>
        <v>33</v>
      </c>
      <c r="D19" s="119">
        <f t="shared" si="3"/>
        <v>22</v>
      </c>
      <c r="E19" s="119">
        <f t="shared" si="4"/>
        <v>50</v>
      </c>
      <c r="F19" s="115">
        <v>28</v>
      </c>
      <c r="G19" s="115">
        <v>22</v>
      </c>
      <c r="H19" s="119">
        <f t="shared" si="5"/>
        <v>5</v>
      </c>
      <c r="I19" s="115">
        <v>5</v>
      </c>
      <c r="J19" s="115">
        <v>0</v>
      </c>
      <c r="K19" s="120">
        <v>1.15110925073252</v>
      </c>
      <c r="L19" s="120">
        <v>1.20967741935484</v>
      </c>
      <c r="M19" s="120">
        <v>1.07317073170732</v>
      </c>
      <c r="N19" s="120">
        <v>1.09265734265734</v>
      </c>
      <c r="O19" s="120">
        <v>1.076095311299</v>
      </c>
      <c r="P19" s="120">
        <v>1.1144883485309</v>
      </c>
      <c r="Q19" s="120">
        <v>2.47524752475248</v>
      </c>
      <c r="R19" s="120">
        <v>3.96825396825397</v>
      </c>
      <c r="S19" s="120">
        <v>0</v>
      </c>
    </row>
    <row r="20" spans="1:19" ht="15.75" customHeight="1">
      <c r="A20" s="39" t="s">
        <v>235</v>
      </c>
      <c r="B20" s="233">
        <f t="shared" si="1"/>
        <v>60</v>
      </c>
      <c r="C20" s="119">
        <f t="shared" si="2"/>
        <v>29</v>
      </c>
      <c r="D20" s="119">
        <f t="shared" si="3"/>
        <v>31</v>
      </c>
      <c r="E20" s="119">
        <f t="shared" si="4"/>
        <v>56</v>
      </c>
      <c r="F20" s="115">
        <v>27</v>
      </c>
      <c r="G20" s="115">
        <v>29</v>
      </c>
      <c r="H20" s="119">
        <f t="shared" si="5"/>
        <v>4</v>
      </c>
      <c r="I20" s="115">
        <v>2</v>
      </c>
      <c r="J20" s="115">
        <v>2</v>
      </c>
      <c r="K20" s="120">
        <v>1.25575554625366</v>
      </c>
      <c r="L20" s="120">
        <v>1.06304985337243</v>
      </c>
      <c r="M20" s="120">
        <v>1.51219512195122</v>
      </c>
      <c r="N20" s="120">
        <v>1.22377622377622</v>
      </c>
      <c r="O20" s="120">
        <v>1.03766333589547</v>
      </c>
      <c r="P20" s="120">
        <v>1.46909827760892</v>
      </c>
      <c r="Q20" s="120">
        <v>1.98019801980198</v>
      </c>
      <c r="R20" s="120">
        <v>1.58730158730159</v>
      </c>
      <c r="S20" s="120">
        <v>2.63157894736842</v>
      </c>
    </row>
    <row r="21" spans="1:19" ht="15.75" customHeight="1">
      <c r="A21" s="38" t="s">
        <v>225</v>
      </c>
      <c r="B21" s="233">
        <f t="shared" si="1"/>
        <v>312</v>
      </c>
      <c r="C21" s="119">
        <f t="shared" si="2"/>
        <v>113</v>
      </c>
      <c r="D21" s="119">
        <f t="shared" si="3"/>
        <v>199</v>
      </c>
      <c r="E21" s="119">
        <f t="shared" si="4"/>
        <v>297</v>
      </c>
      <c r="F21" s="115">
        <v>104</v>
      </c>
      <c r="G21" s="115">
        <v>193</v>
      </c>
      <c r="H21" s="119">
        <f t="shared" si="5"/>
        <v>15</v>
      </c>
      <c r="I21" s="115">
        <v>9</v>
      </c>
      <c r="J21" s="115">
        <v>6</v>
      </c>
      <c r="K21" s="120">
        <v>6.52992884051905</v>
      </c>
      <c r="L21" s="120">
        <v>4.14222873900293</v>
      </c>
      <c r="M21" s="120">
        <v>9.70731707317073</v>
      </c>
      <c r="N21" s="120">
        <v>6.49038461538462</v>
      </c>
      <c r="O21" s="120">
        <v>3.99692544196772</v>
      </c>
      <c r="P21" s="120">
        <v>9.77710233029382</v>
      </c>
      <c r="Q21" s="120">
        <v>7.42574257425743</v>
      </c>
      <c r="R21" s="120">
        <v>7.14285714285714</v>
      </c>
      <c r="S21" s="120">
        <v>7.89473684210526</v>
      </c>
    </row>
    <row r="22" spans="1:19" ht="15.75" customHeight="1">
      <c r="A22" s="40" t="s">
        <v>226</v>
      </c>
      <c r="B22" s="233">
        <f t="shared" si="1"/>
        <v>180</v>
      </c>
      <c r="C22" s="119">
        <f t="shared" si="2"/>
        <v>53</v>
      </c>
      <c r="D22" s="119">
        <f t="shared" si="3"/>
        <v>127</v>
      </c>
      <c r="E22" s="119">
        <f t="shared" si="4"/>
        <v>163</v>
      </c>
      <c r="F22" s="115">
        <v>45</v>
      </c>
      <c r="G22" s="115">
        <v>118</v>
      </c>
      <c r="H22" s="119">
        <f t="shared" si="5"/>
        <v>17</v>
      </c>
      <c r="I22" s="115">
        <v>8</v>
      </c>
      <c r="J22" s="115">
        <v>9</v>
      </c>
      <c r="K22" s="120">
        <v>3.76726663876099</v>
      </c>
      <c r="L22" s="120">
        <v>1.94281524926686</v>
      </c>
      <c r="M22" s="120">
        <v>6.19512195121951</v>
      </c>
      <c r="N22" s="120">
        <v>3.56206293706294</v>
      </c>
      <c r="O22" s="120">
        <v>1.72943889315911</v>
      </c>
      <c r="P22" s="120">
        <v>5.97771023302938</v>
      </c>
      <c r="Q22" s="120">
        <v>8.41584158415842</v>
      </c>
      <c r="R22" s="120">
        <v>6.34920634920635</v>
      </c>
      <c r="S22" s="120">
        <v>11.8421052631579</v>
      </c>
    </row>
    <row r="23" spans="1:19" ht="15.75" customHeight="1">
      <c r="A23" s="38" t="s">
        <v>104</v>
      </c>
      <c r="B23" s="233">
        <f t="shared" si="1"/>
        <v>9</v>
      </c>
      <c r="C23" s="119">
        <f t="shared" si="2"/>
        <v>3</v>
      </c>
      <c r="D23" s="119">
        <f t="shared" si="3"/>
        <v>6</v>
      </c>
      <c r="E23" s="119">
        <f t="shared" si="4"/>
        <v>8</v>
      </c>
      <c r="F23" s="115">
        <v>2</v>
      </c>
      <c r="G23" s="115">
        <v>6</v>
      </c>
      <c r="H23" s="119">
        <f t="shared" si="5"/>
        <v>1</v>
      </c>
      <c r="I23" s="115">
        <v>1</v>
      </c>
      <c r="J23" s="115">
        <v>0</v>
      </c>
      <c r="K23" s="120">
        <v>0.188363331938049</v>
      </c>
      <c r="L23" s="120">
        <v>0.109970674486804</v>
      </c>
      <c r="M23" s="120">
        <v>0.292682926829268</v>
      </c>
      <c r="N23" s="120">
        <v>0.174825174825175</v>
      </c>
      <c r="O23" s="120">
        <v>0.0768639508070715</v>
      </c>
      <c r="P23" s="120">
        <v>0.303951367781155</v>
      </c>
      <c r="Q23" s="120">
        <v>0.495049504950495</v>
      </c>
      <c r="R23" s="120">
        <v>0.793650793650794</v>
      </c>
      <c r="S23" s="120">
        <v>0</v>
      </c>
    </row>
    <row r="24" spans="1:19" ht="15.75" customHeight="1">
      <c r="A24" s="38" t="s">
        <v>103</v>
      </c>
      <c r="B24" s="233">
        <f t="shared" si="1"/>
        <v>311</v>
      </c>
      <c r="C24" s="119">
        <f t="shared" si="2"/>
        <v>66</v>
      </c>
      <c r="D24" s="119">
        <f t="shared" si="3"/>
        <v>245</v>
      </c>
      <c r="E24" s="119">
        <f t="shared" si="4"/>
        <v>283</v>
      </c>
      <c r="F24" s="115">
        <v>58</v>
      </c>
      <c r="G24" s="115">
        <v>225</v>
      </c>
      <c r="H24" s="119">
        <f t="shared" si="5"/>
        <v>28</v>
      </c>
      <c r="I24" s="115">
        <v>8</v>
      </c>
      <c r="J24" s="115">
        <v>20</v>
      </c>
      <c r="K24" s="120">
        <v>6.50899958141482</v>
      </c>
      <c r="L24" s="120">
        <v>2.41935483870968</v>
      </c>
      <c r="M24" s="120">
        <v>11.9512195121951</v>
      </c>
      <c r="N24" s="120">
        <v>6.18444055944056</v>
      </c>
      <c r="O24" s="120">
        <v>2.22905457340507</v>
      </c>
      <c r="P24" s="120">
        <v>11.3981762917933</v>
      </c>
      <c r="Q24" s="120">
        <v>13.8613861386139</v>
      </c>
      <c r="R24" s="120">
        <v>6.34920634920635</v>
      </c>
      <c r="S24" s="120">
        <v>26.3157894736842</v>
      </c>
    </row>
    <row r="25" spans="1:19" ht="15.75" customHeight="1">
      <c r="A25" s="38" t="s">
        <v>70</v>
      </c>
      <c r="B25" s="233">
        <f t="shared" si="1"/>
        <v>92</v>
      </c>
      <c r="C25" s="119">
        <f t="shared" si="2"/>
        <v>41</v>
      </c>
      <c r="D25" s="119">
        <f t="shared" si="3"/>
        <v>51</v>
      </c>
      <c r="E25" s="119">
        <f t="shared" si="4"/>
        <v>92</v>
      </c>
      <c r="F25" s="115">
        <v>41</v>
      </c>
      <c r="G25" s="115">
        <v>51</v>
      </c>
      <c r="H25" s="119">
        <f t="shared" si="5"/>
        <v>0</v>
      </c>
      <c r="I25" s="115">
        <v>0</v>
      </c>
      <c r="J25" s="115">
        <v>0</v>
      </c>
      <c r="K25" s="120">
        <v>1.92549183758895</v>
      </c>
      <c r="L25" s="120">
        <v>1.50293255131965</v>
      </c>
      <c r="M25" s="120">
        <v>2.48780487804878</v>
      </c>
      <c r="N25" s="120">
        <v>2.01048951048951</v>
      </c>
      <c r="O25" s="120">
        <v>1.57571099154497</v>
      </c>
      <c r="P25" s="120">
        <v>2.58358662613982</v>
      </c>
      <c r="Q25" s="120">
        <v>0</v>
      </c>
      <c r="R25" s="120">
        <v>0</v>
      </c>
      <c r="S25" s="120">
        <v>0</v>
      </c>
    </row>
    <row r="26" spans="1:19" ht="15.75" customHeight="1">
      <c r="A26" s="41" t="s">
        <v>237</v>
      </c>
      <c r="B26" s="233">
        <f t="shared" si="1"/>
        <v>242</v>
      </c>
      <c r="C26" s="119">
        <f t="shared" si="2"/>
        <v>160</v>
      </c>
      <c r="D26" s="119">
        <f t="shared" si="3"/>
        <v>82</v>
      </c>
      <c r="E26" s="119">
        <f t="shared" si="4"/>
        <v>225</v>
      </c>
      <c r="F26" s="115">
        <v>149</v>
      </c>
      <c r="G26" s="115">
        <v>76</v>
      </c>
      <c r="H26" s="119">
        <f t="shared" si="5"/>
        <v>17</v>
      </c>
      <c r="I26" s="115">
        <v>11</v>
      </c>
      <c r="J26" s="115">
        <v>6</v>
      </c>
      <c r="K26" s="120">
        <v>5.06488070322311</v>
      </c>
      <c r="L26" s="120">
        <v>5.86510263929619</v>
      </c>
      <c r="M26" s="120">
        <v>4</v>
      </c>
      <c r="N26" s="120">
        <v>4.91695804195804</v>
      </c>
      <c r="O26" s="120">
        <v>5.72636433512683</v>
      </c>
      <c r="P26" s="120">
        <v>3.8500506585613</v>
      </c>
      <c r="Q26" s="120">
        <v>8.41584158415842</v>
      </c>
      <c r="R26" s="120">
        <v>8.73015873015873</v>
      </c>
      <c r="S26" s="120">
        <v>7.89473684210526</v>
      </c>
    </row>
    <row r="27" spans="1:19" ht="15.75" customHeight="1">
      <c r="A27" s="39" t="s">
        <v>236</v>
      </c>
      <c r="B27" s="233">
        <f t="shared" si="1"/>
        <v>358</v>
      </c>
      <c r="C27" s="119">
        <f t="shared" si="2"/>
        <v>259</v>
      </c>
      <c r="D27" s="119">
        <f t="shared" si="3"/>
        <v>99</v>
      </c>
      <c r="E27" s="119">
        <f t="shared" si="4"/>
        <v>354</v>
      </c>
      <c r="F27" s="115">
        <v>255</v>
      </c>
      <c r="G27" s="115">
        <v>99</v>
      </c>
      <c r="H27" s="119">
        <f t="shared" si="5"/>
        <v>4</v>
      </c>
      <c r="I27" s="115">
        <v>4</v>
      </c>
      <c r="J27" s="115">
        <v>0</v>
      </c>
      <c r="K27" s="120">
        <v>7.49267475931352</v>
      </c>
      <c r="L27" s="120">
        <v>9.4941348973607</v>
      </c>
      <c r="M27" s="120">
        <v>4.82926829268293</v>
      </c>
      <c r="N27" s="120">
        <v>7.73601398601399</v>
      </c>
      <c r="O27" s="120">
        <v>9.80015372790161</v>
      </c>
      <c r="P27" s="120">
        <v>5.01519756838906</v>
      </c>
      <c r="Q27" s="120">
        <v>1.98019801980198</v>
      </c>
      <c r="R27" s="120">
        <v>3.17460317460317</v>
      </c>
      <c r="S27" s="120">
        <v>0</v>
      </c>
    </row>
    <row r="28" spans="1:19" ht="15.75" customHeight="1">
      <c r="A28" s="38" t="s">
        <v>243</v>
      </c>
      <c r="B28" s="233">
        <f t="shared" si="1"/>
        <v>51</v>
      </c>
      <c r="C28" s="119">
        <f t="shared" si="2"/>
        <v>28</v>
      </c>
      <c r="D28" s="119">
        <f t="shared" si="3"/>
        <v>23</v>
      </c>
      <c r="E28" s="119">
        <f t="shared" si="4"/>
        <v>50</v>
      </c>
      <c r="F28" s="115">
        <v>27</v>
      </c>
      <c r="G28" s="115">
        <v>23</v>
      </c>
      <c r="H28" s="119">
        <f t="shared" si="5"/>
        <v>1</v>
      </c>
      <c r="I28" s="115">
        <v>1</v>
      </c>
      <c r="J28" s="115">
        <v>0</v>
      </c>
      <c r="K28" s="120">
        <v>1.06739221431561</v>
      </c>
      <c r="L28" s="120">
        <v>1.02639296187683</v>
      </c>
      <c r="M28" s="120">
        <v>1.1219512195122</v>
      </c>
      <c r="N28" s="120">
        <v>1.09265734265734</v>
      </c>
      <c r="O28" s="120">
        <v>1.03766333589547</v>
      </c>
      <c r="P28" s="120">
        <v>1.16514690982776</v>
      </c>
      <c r="Q28" s="120">
        <v>0.495049504950495</v>
      </c>
      <c r="R28" s="120">
        <v>0.793650793650794</v>
      </c>
      <c r="S28" s="120">
        <v>0</v>
      </c>
    </row>
    <row r="29" spans="1:19" ht="14.25" customHeight="1">
      <c r="A29" s="42"/>
      <c r="B29" s="153" t="s">
        <v>258</v>
      </c>
      <c r="C29" s="113" t="s">
        <v>258</v>
      </c>
      <c r="D29" s="113" t="s">
        <v>258</v>
      </c>
      <c r="E29" s="113" t="s">
        <v>258</v>
      </c>
      <c r="F29" s="113" t="s">
        <v>258</v>
      </c>
      <c r="G29" s="113" t="s">
        <v>258</v>
      </c>
      <c r="H29" s="113" t="s">
        <v>258</v>
      </c>
      <c r="I29" s="113" t="s">
        <v>258</v>
      </c>
      <c r="J29" s="113"/>
      <c r="K29" s="113" t="s">
        <v>258</v>
      </c>
      <c r="L29" s="113" t="s">
        <v>258</v>
      </c>
      <c r="M29" s="113" t="s">
        <v>258</v>
      </c>
      <c r="N29" s="113" t="s">
        <v>258</v>
      </c>
      <c r="O29" s="113" t="s">
        <v>258</v>
      </c>
      <c r="P29" s="113" t="s">
        <v>258</v>
      </c>
      <c r="Q29" s="113" t="s">
        <v>258</v>
      </c>
      <c r="R29" s="113" t="s">
        <v>258</v>
      </c>
      <c r="S29" s="113" t="s">
        <v>258</v>
      </c>
    </row>
    <row r="31" ht="9" customHeight="1"/>
    <row r="32" ht="9" customHeight="1"/>
    <row r="33" ht="9" customHeight="1"/>
    <row r="34" spans="1:19" ht="9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20" ht="9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7.25">
      <c r="A37" s="504" t="s">
        <v>318</v>
      </c>
      <c r="B37" s="505"/>
      <c r="C37" s="505"/>
      <c r="D37" s="505"/>
      <c r="E37" s="505"/>
      <c r="F37" s="505"/>
      <c r="G37" s="505"/>
      <c r="H37" s="505"/>
      <c r="I37" s="505"/>
      <c r="J37" s="43"/>
      <c r="K37" s="43"/>
      <c r="L37" s="43"/>
      <c r="M37" s="43"/>
      <c r="N37" s="43"/>
      <c r="O37" s="43"/>
      <c r="P37" s="43"/>
      <c r="Q37" s="43"/>
      <c r="R37" s="44"/>
      <c r="S37" s="43"/>
      <c r="T37" s="27"/>
    </row>
    <row r="38" spans="1:20" ht="1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 t="s">
        <v>192</v>
      </c>
      <c r="L38" s="46"/>
      <c r="M38" s="46"/>
      <c r="N38" s="46"/>
      <c r="O38" s="46"/>
      <c r="P38" s="46"/>
      <c r="Q38" s="46"/>
      <c r="R38" s="45"/>
      <c r="S38" s="47" t="s">
        <v>5</v>
      </c>
      <c r="T38" s="27"/>
    </row>
    <row r="39" spans="1:20" ht="13.5" customHeight="1">
      <c r="A39" s="508" t="s">
        <v>248</v>
      </c>
      <c r="B39" s="238" t="s">
        <v>0</v>
      </c>
      <c r="C39" s="48"/>
      <c r="D39" s="49"/>
      <c r="E39" s="154" t="s">
        <v>6</v>
      </c>
      <c r="F39" s="49"/>
      <c r="G39" s="50"/>
      <c r="H39" s="48" t="s">
        <v>7</v>
      </c>
      <c r="I39" s="49"/>
      <c r="J39" s="49"/>
      <c r="K39" s="154" t="s">
        <v>0</v>
      </c>
      <c r="L39" s="48"/>
      <c r="M39" s="50"/>
      <c r="N39" s="48" t="s">
        <v>6</v>
      </c>
      <c r="O39" s="49"/>
      <c r="P39" s="49"/>
      <c r="Q39" s="154" t="s">
        <v>7</v>
      </c>
      <c r="R39" s="49"/>
      <c r="S39" s="49"/>
      <c r="T39" s="27"/>
    </row>
    <row r="40" spans="1:20" ht="13.5" customHeight="1">
      <c r="A40" s="509"/>
      <c r="B40" s="239" t="s">
        <v>0</v>
      </c>
      <c r="C40" s="51" t="s">
        <v>8</v>
      </c>
      <c r="D40" s="52" t="s">
        <v>1</v>
      </c>
      <c r="E40" s="239" t="s">
        <v>0</v>
      </c>
      <c r="F40" s="51" t="s">
        <v>8</v>
      </c>
      <c r="G40" s="53" t="s">
        <v>1</v>
      </c>
      <c r="H40" s="52" t="s">
        <v>0</v>
      </c>
      <c r="I40" s="51" t="s">
        <v>8</v>
      </c>
      <c r="J40" s="52" t="s">
        <v>1</v>
      </c>
      <c r="K40" s="239" t="s">
        <v>0</v>
      </c>
      <c r="L40" s="51" t="s">
        <v>8</v>
      </c>
      <c r="M40" s="53" t="s">
        <v>1</v>
      </c>
      <c r="N40" s="52" t="s">
        <v>0</v>
      </c>
      <c r="O40" s="51" t="s">
        <v>8</v>
      </c>
      <c r="P40" s="52" t="s">
        <v>1</v>
      </c>
      <c r="Q40" s="239" t="s">
        <v>0</v>
      </c>
      <c r="R40" s="51" t="s">
        <v>8</v>
      </c>
      <c r="S40" s="52" t="s">
        <v>1</v>
      </c>
      <c r="T40" s="27"/>
    </row>
    <row r="41" spans="1:20" ht="13.5" customHeight="1">
      <c r="A41" s="46"/>
      <c r="B41" s="15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27"/>
    </row>
    <row r="42" spans="1:20" ht="15.75" customHeight="1">
      <c r="A42" s="65" t="s">
        <v>310</v>
      </c>
      <c r="B42" s="214">
        <v>4732</v>
      </c>
      <c r="C42" s="54">
        <v>2702</v>
      </c>
      <c r="D42" s="54">
        <v>2030</v>
      </c>
      <c r="E42" s="54">
        <v>4531</v>
      </c>
      <c r="F42" s="54">
        <v>2580</v>
      </c>
      <c r="G42" s="54">
        <v>1951</v>
      </c>
      <c r="H42" s="54">
        <v>201</v>
      </c>
      <c r="I42" s="54">
        <v>122</v>
      </c>
      <c r="J42" s="54">
        <v>79</v>
      </c>
      <c r="K42" s="121">
        <v>100</v>
      </c>
      <c r="L42" s="121">
        <v>100</v>
      </c>
      <c r="M42" s="121">
        <v>100</v>
      </c>
      <c r="N42" s="121">
        <v>100</v>
      </c>
      <c r="O42" s="121">
        <v>100</v>
      </c>
      <c r="P42" s="121">
        <v>100</v>
      </c>
      <c r="Q42" s="121">
        <v>100</v>
      </c>
      <c r="R42" s="121">
        <v>100</v>
      </c>
      <c r="S42" s="121">
        <v>100</v>
      </c>
      <c r="T42" s="27"/>
    </row>
    <row r="43" spans="1:20" s="118" customFormat="1" ht="15.75" customHeight="1">
      <c r="A43" s="64" t="s">
        <v>261</v>
      </c>
      <c r="B43" s="240">
        <f>SUM(B45:B56)</f>
        <v>4778</v>
      </c>
      <c r="C43" s="241">
        <f aca="true" t="shared" si="6" ref="C43:R43">SUM(C45:C56)</f>
        <v>2728</v>
      </c>
      <c r="D43" s="241">
        <f t="shared" si="6"/>
        <v>2050</v>
      </c>
      <c r="E43" s="241">
        <f t="shared" si="6"/>
        <v>4576</v>
      </c>
      <c r="F43" s="241">
        <f t="shared" si="6"/>
        <v>2602</v>
      </c>
      <c r="G43" s="241">
        <f t="shared" si="6"/>
        <v>1974</v>
      </c>
      <c r="H43" s="241">
        <f t="shared" si="6"/>
        <v>202</v>
      </c>
      <c r="I43" s="241">
        <f t="shared" si="6"/>
        <v>126</v>
      </c>
      <c r="J43" s="241">
        <f t="shared" si="6"/>
        <v>76</v>
      </c>
      <c r="K43" s="242">
        <f t="shared" si="6"/>
        <v>99.99999999999999</v>
      </c>
      <c r="L43" s="242">
        <f t="shared" si="6"/>
        <v>100</v>
      </c>
      <c r="M43" s="242">
        <f t="shared" si="6"/>
        <v>99.99999999999991</v>
      </c>
      <c r="N43" s="242">
        <f t="shared" si="6"/>
        <v>99.99999999999993</v>
      </c>
      <c r="O43" s="242">
        <f t="shared" si="6"/>
        <v>100.00000000000001</v>
      </c>
      <c r="P43" s="242">
        <f t="shared" si="6"/>
        <v>100.00000000000004</v>
      </c>
      <c r="Q43" s="242">
        <f t="shared" si="6"/>
        <v>100.00000000000011</v>
      </c>
      <c r="R43" s="242">
        <f t="shared" si="6"/>
        <v>99.99999999999996</v>
      </c>
      <c r="S43" s="242">
        <f>SUM(S45:S56)</f>
        <v>99.99999999999997</v>
      </c>
      <c r="T43" s="156"/>
    </row>
    <row r="44" spans="1:20" s="204" customFormat="1" ht="13.5" customHeight="1">
      <c r="A44" s="205"/>
      <c r="B44" s="243"/>
      <c r="C44" s="206"/>
      <c r="D44" s="206"/>
      <c r="E44" s="206"/>
      <c r="F44" s="206"/>
      <c r="G44" s="206"/>
      <c r="H44" s="206"/>
      <c r="I44" s="206"/>
      <c r="J44" s="206"/>
      <c r="K44" s="207"/>
      <c r="L44" s="207"/>
      <c r="M44" s="207"/>
      <c r="N44" s="207"/>
      <c r="O44" s="207"/>
      <c r="P44" s="207"/>
      <c r="Q44" s="207"/>
      <c r="R44" s="207"/>
      <c r="S44" s="207"/>
      <c r="T44" s="201"/>
    </row>
    <row r="45" spans="1:20" ht="15.75" customHeight="1">
      <c r="A45" s="38" t="s">
        <v>9</v>
      </c>
      <c r="B45" s="214">
        <f>SUM(C45:D45)</f>
        <v>320</v>
      </c>
      <c r="C45" s="54">
        <f>F45+I45</f>
        <v>245</v>
      </c>
      <c r="D45" s="54">
        <f>G45+J45</f>
        <v>75</v>
      </c>
      <c r="E45" s="54">
        <f>SUM(F45:G45)</f>
        <v>314</v>
      </c>
      <c r="F45" s="58">
        <v>240</v>
      </c>
      <c r="G45" s="58">
        <v>74</v>
      </c>
      <c r="H45" s="54">
        <f>SUM(I45:J45)</f>
        <v>6</v>
      </c>
      <c r="I45" s="58">
        <v>5</v>
      </c>
      <c r="J45" s="58">
        <v>1</v>
      </c>
      <c r="K45" s="120">
        <v>6.69736291335287</v>
      </c>
      <c r="L45" s="121">
        <v>8.98093841642229</v>
      </c>
      <c r="M45" s="121">
        <v>3.65853658536585</v>
      </c>
      <c r="N45" s="121">
        <v>6.86188811188811</v>
      </c>
      <c r="O45" s="121">
        <v>9.22367409684858</v>
      </c>
      <c r="P45" s="121">
        <v>3.74873353596758</v>
      </c>
      <c r="Q45" s="121">
        <v>2.97029702970297</v>
      </c>
      <c r="R45" s="121">
        <v>3.96825396825397</v>
      </c>
      <c r="S45" s="121">
        <v>1.31578947368421</v>
      </c>
      <c r="T45" s="27"/>
    </row>
    <row r="46" spans="1:20" ht="15.75" customHeight="1">
      <c r="A46" s="38" t="s">
        <v>66</v>
      </c>
      <c r="B46" s="214">
        <f aca="true" t="shared" si="7" ref="B46:B56">SUM(C46:D46)</f>
        <v>618</v>
      </c>
      <c r="C46" s="54">
        <f aca="true" t="shared" si="8" ref="C46:C56">F46+I46</f>
        <v>104</v>
      </c>
      <c r="D46" s="54">
        <f aca="true" t="shared" si="9" ref="D46:D56">G46+J46</f>
        <v>514</v>
      </c>
      <c r="E46" s="54">
        <f aca="true" t="shared" si="10" ref="E46:E56">SUM(F46:G46)</f>
        <v>609</v>
      </c>
      <c r="F46" s="58">
        <v>104</v>
      </c>
      <c r="G46" s="58">
        <v>505</v>
      </c>
      <c r="H46" s="54">
        <f aca="true" t="shared" si="11" ref="H46:H56">SUM(I46:J46)</f>
        <v>9</v>
      </c>
      <c r="I46" s="58">
        <v>0</v>
      </c>
      <c r="J46" s="58">
        <v>9</v>
      </c>
      <c r="K46" s="121">
        <v>12.9342821264127</v>
      </c>
      <c r="L46" s="121">
        <v>3.81231671554252</v>
      </c>
      <c r="M46" s="121">
        <v>25.0731707317073</v>
      </c>
      <c r="N46" s="121">
        <v>13.3085664335664</v>
      </c>
      <c r="O46" s="121">
        <v>3.99692544196772</v>
      </c>
      <c r="P46" s="121">
        <v>25.5825734549139</v>
      </c>
      <c r="Q46" s="121">
        <v>4.45544554455446</v>
      </c>
      <c r="R46" s="121">
        <v>0</v>
      </c>
      <c r="S46" s="121">
        <v>11.8421052631579</v>
      </c>
      <c r="T46" s="27"/>
    </row>
    <row r="47" spans="1:20" ht="15.75" customHeight="1">
      <c r="A47" s="38" t="s">
        <v>67</v>
      </c>
      <c r="B47" s="214">
        <f t="shared" si="7"/>
        <v>603</v>
      </c>
      <c r="C47" s="54">
        <f t="shared" si="8"/>
        <v>199</v>
      </c>
      <c r="D47" s="54">
        <f t="shared" si="9"/>
        <v>404</v>
      </c>
      <c r="E47" s="54">
        <f t="shared" si="10"/>
        <v>573</v>
      </c>
      <c r="F47" s="58">
        <v>183</v>
      </c>
      <c r="G47" s="58">
        <v>390</v>
      </c>
      <c r="H47" s="54">
        <f t="shared" si="11"/>
        <v>30</v>
      </c>
      <c r="I47" s="58">
        <v>16</v>
      </c>
      <c r="J47" s="58">
        <v>14</v>
      </c>
      <c r="K47" s="121">
        <v>12.6203432398493</v>
      </c>
      <c r="L47" s="121">
        <v>7.29472140762463</v>
      </c>
      <c r="M47" s="121">
        <v>19.7073170731707</v>
      </c>
      <c r="N47" s="121">
        <v>12.5218531468531</v>
      </c>
      <c r="O47" s="121">
        <v>7.03305149884704</v>
      </c>
      <c r="P47" s="121">
        <v>19.7568389057751</v>
      </c>
      <c r="Q47" s="121">
        <v>14.8514851485149</v>
      </c>
      <c r="R47" s="121">
        <v>12.6984126984127</v>
      </c>
      <c r="S47" s="121">
        <v>18.4210526315789</v>
      </c>
      <c r="T47" s="27"/>
    </row>
    <row r="48" spans="1:20" ht="15.75" customHeight="1">
      <c r="A48" s="38" t="s">
        <v>216</v>
      </c>
      <c r="B48" s="214">
        <f t="shared" si="7"/>
        <v>778</v>
      </c>
      <c r="C48" s="54">
        <f t="shared" si="8"/>
        <v>254</v>
      </c>
      <c r="D48" s="54">
        <f t="shared" si="9"/>
        <v>524</v>
      </c>
      <c r="E48" s="54">
        <f t="shared" si="10"/>
        <v>711</v>
      </c>
      <c r="F48" s="58">
        <v>222</v>
      </c>
      <c r="G48" s="58">
        <v>489</v>
      </c>
      <c r="H48" s="54">
        <f t="shared" si="11"/>
        <v>67</v>
      </c>
      <c r="I48" s="58">
        <v>32</v>
      </c>
      <c r="J48" s="58">
        <v>35</v>
      </c>
      <c r="K48" s="121">
        <v>16.2829635830892</v>
      </c>
      <c r="L48" s="121">
        <v>9.3108504398827</v>
      </c>
      <c r="M48" s="121">
        <v>25.5609756097561</v>
      </c>
      <c r="N48" s="121">
        <v>15.5375874125874</v>
      </c>
      <c r="O48" s="121">
        <v>8.53189853958494</v>
      </c>
      <c r="P48" s="121">
        <v>24.7720364741641</v>
      </c>
      <c r="Q48" s="121">
        <v>33.1683168316832</v>
      </c>
      <c r="R48" s="121">
        <v>25.3968253968254</v>
      </c>
      <c r="S48" s="121">
        <v>46.0526315789474</v>
      </c>
      <c r="T48" s="27"/>
    </row>
    <row r="49" spans="1:20" ht="15.75" customHeight="1">
      <c r="A49" s="38" t="s">
        <v>68</v>
      </c>
      <c r="B49" s="214">
        <f t="shared" si="7"/>
        <v>240</v>
      </c>
      <c r="C49" s="54">
        <f t="shared" si="8"/>
        <v>197</v>
      </c>
      <c r="D49" s="54">
        <f t="shared" si="9"/>
        <v>43</v>
      </c>
      <c r="E49" s="54">
        <f t="shared" si="10"/>
        <v>233</v>
      </c>
      <c r="F49" s="58">
        <v>191</v>
      </c>
      <c r="G49" s="58">
        <v>42</v>
      </c>
      <c r="H49" s="54">
        <f t="shared" si="11"/>
        <v>7</v>
      </c>
      <c r="I49" s="58">
        <v>6</v>
      </c>
      <c r="J49" s="58">
        <v>1</v>
      </c>
      <c r="K49" s="121">
        <v>5.02302218501465</v>
      </c>
      <c r="L49" s="121">
        <v>7.22140762463343</v>
      </c>
      <c r="M49" s="121">
        <v>2.09756097560976</v>
      </c>
      <c r="N49" s="121">
        <v>5.09178321678322</v>
      </c>
      <c r="O49" s="121">
        <v>7.34050730207533</v>
      </c>
      <c r="P49" s="121">
        <v>2.12765957446809</v>
      </c>
      <c r="Q49" s="121">
        <v>3.46534653465347</v>
      </c>
      <c r="R49" s="121">
        <v>4.76190476190476</v>
      </c>
      <c r="S49" s="121">
        <v>1.31578947368421</v>
      </c>
      <c r="T49" s="27"/>
    </row>
    <row r="50" spans="1:20" ht="15.75" customHeight="1">
      <c r="A50" s="38" t="s">
        <v>252</v>
      </c>
      <c r="B50" s="214">
        <f t="shared" si="7"/>
        <v>31</v>
      </c>
      <c r="C50" s="54">
        <f t="shared" si="8"/>
        <v>23</v>
      </c>
      <c r="D50" s="54">
        <f t="shared" si="9"/>
        <v>8</v>
      </c>
      <c r="E50" s="54">
        <f t="shared" si="10"/>
        <v>28</v>
      </c>
      <c r="F50" s="58">
        <v>21</v>
      </c>
      <c r="G50" s="58">
        <v>7</v>
      </c>
      <c r="H50" s="54">
        <f t="shared" si="11"/>
        <v>3</v>
      </c>
      <c r="I50" s="58">
        <v>2</v>
      </c>
      <c r="J50" s="58">
        <v>1</v>
      </c>
      <c r="K50" s="121">
        <v>0.648807032231059</v>
      </c>
      <c r="L50" s="121">
        <v>0.843108504398827</v>
      </c>
      <c r="M50" s="121">
        <v>0.390243902439024</v>
      </c>
      <c r="N50" s="121">
        <v>0.611888111888112</v>
      </c>
      <c r="O50" s="121">
        <v>0.807071483474251</v>
      </c>
      <c r="P50" s="121">
        <v>0.354609929078014</v>
      </c>
      <c r="Q50" s="121">
        <v>1.48514851485149</v>
      </c>
      <c r="R50" s="121">
        <v>1.58730158730159</v>
      </c>
      <c r="S50" s="121">
        <v>1.31578947368421</v>
      </c>
      <c r="T50" s="27"/>
    </row>
    <row r="51" spans="1:20" ht="15.75" customHeight="1">
      <c r="A51" s="38" t="s">
        <v>253</v>
      </c>
      <c r="B51" s="214">
        <f t="shared" si="7"/>
        <v>28</v>
      </c>
      <c r="C51" s="54">
        <f t="shared" si="8"/>
        <v>25</v>
      </c>
      <c r="D51" s="54">
        <f t="shared" si="9"/>
        <v>3</v>
      </c>
      <c r="E51" s="54">
        <f t="shared" si="10"/>
        <v>28</v>
      </c>
      <c r="F51" s="58">
        <v>25</v>
      </c>
      <c r="G51" s="58">
        <v>3</v>
      </c>
      <c r="H51" s="54">
        <f t="shared" si="11"/>
        <v>0</v>
      </c>
      <c r="I51" s="58">
        <v>0</v>
      </c>
      <c r="J51" s="58">
        <v>0</v>
      </c>
      <c r="K51" s="121">
        <v>0.586019254918376</v>
      </c>
      <c r="L51" s="121">
        <v>0.916422287390029</v>
      </c>
      <c r="M51" s="121">
        <v>0.146341463414634</v>
      </c>
      <c r="N51" s="121">
        <v>0.611888111888112</v>
      </c>
      <c r="O51" s="121">
        <v>0.960799385088393</v>
      </c>
      <c r="P51" s="121">
        <v>0.151975683890578</v>
      </c>
      <c r="Q51" s="121">
        <v>0</v>
      </c>
      <c r="R51" s="121">
        <v>0</v>
      </c>
      <c r="S51" s="121">
        <v>0</v>
      </c>
      <c r="T51" s="27"/>
    </row>
    <row r="52" spans="1:20" ht="15.75" customHeight="1">
      <c r="A52" s="38" t="s">
        <v>254</v>
      </c>
      <c r="B52" s="214">
        <f t="shared" si="7"/>
        <v>1394</v>
      </c>
      <c r="C52" s="54">
        <f t="shared" si="8"/>
        <v>1027</v>
      </c>
      <c r="D52" s="54">
        <f t="shared" si="9"/>
        <v>367</v>
      </c>
      <c r="E52" s="54">
        <f t="shared" si="10"/>
        <v>1357</v>
      </c>
      <c r="F52" s="58">
        <v>999</v>
      </c>
      <c r="G52" s="58">
        <v>358</v>
      </c>
      <c r="H52" s="54">
        <f t="shared" si="11"/>
        <v>37</v>
      </c>
      <c r="I52" s="58">
        <v>28</v>
      </c>
      <c r="J52" s="58">
        <v>9</v>
      </c>
      <c r="K52" s="121">
        <v>29.1753871912934</v>
      </c>
      <c r="L52" s="121">
        <v>37.6466275659824</v>
      </c>
      <c r="M52" s="121">
        <v>17.9024390243902</v>
      </c>
      <c r="N52" s="121">
        <v>29.6547202797203</v>
      </c>
      <c r="O52" s="121">
        <v>38.3935434281322</v>
      </c>
      <c r="P52" s="121">
        <v>18.1357649442756</v>
      </c>
      <c r="Q52" s="121">
        <v>18.3168316831683</v>
      </c>
      <c r="R52" s="121">
        <v>22.2222222222222</v>
      </c>
      <c r="S52" s="121">
        <v>11.8421052631579</v>
      </c>
      <c r="T52" s="27"/>
    </row>
    <row r="53" spans="1:20" ht="15.75" customHeight="1">
      <c r="A53" s="38" t="s">
        <v>255</v>
      </c>
      <c r="B53" s="214">
        <f t="shared" si="7"/>
        <v>143</v>
      </c>
      <c r="C53" s="54">
        <f t="shared" si="8"/>
        <v>127</v>
      </c>
      <c r="D53" s="54">
        <f t="shared" si="9"/>
        <v>16</v>
      </c>
      <c r="E53" s="54">
        <f t="shared" si="10"/>
        <v>141</v>
      </c>
      <c r="F53" s="54">
        <v>126</v>
      </c>
      <c r="G53" s="54">
        <v>15</v>
      </c>
      <c r="H53" s="54">
        <f t="shared" si="11"/>
        <v>2</v>
      </c>
      <c r="I53" s="54">
        <v>1</v>
      </c>
      <c r="J53" s="54">
        <v>1</v>
      </c>
      <c r="K53" s="121">
        <v>2.99288405190456</v>
      </c>
      <c r="L53" s="121">
        <v>4.65542521994135</v>
      </c>
      <c r="M53" s="121">
        <v>0.780487804878049</v>
      </c>
      <c r="N53" s="121">
        <v>3.08129370629371</v>
      </c>
      <c r="O53" s="121">
        <v>4.8424289008455</v>
      </c>
      <c r="P53" s="121">
        <v>0.759878419452888</v>
      </c>
      <c r="Q53" s="121">
        <v>0.99009900990099</v>
      </c>
      <c r="R53" s="121">
        <v>0.793650793650794</v>
      </c>
      <c r="S53" s="121">
        <v>1.31578947368421</v>
      </c>
      <c r="T53" s="27"/>
    </row>
    <row r="54" spans="1:20" ht="15.75" customHeight="1">
      <c r="A54" s="38" t="s">
        <v>256</v>
      </c>
      <c r="B54" s="214">
        <f t="shared" si="7"/>
        <v>245</v>
      </c>
      <c r="C54" s="54">
        <f t="shared" si="8"/>
        <v>234</v>
      </c>
      <c r="D54" s="54">
        <f t="shared" si="9"/>
        <v>11</v>
      </c>
      <c r="E54" s="54">
        <f t="shared" si="10"/>
        <v>219</v>
      </c>
      <c r="F54" s="58">
        <v>208</v>
      </c>
      <c r="G54" s="58">
        <v>11</v>
      </c>
      <c r="H54" s="54">
        <f t="shared" si="11"/>
        <v>26</v>
      </c>
      <c r="I54" s="58">
        <v>26</v>
      </c>
      <c r="J54" s="58">
        <v>0</v>
      </c>
      <c r="K54" s="121">
        <v>5.12766848053579</v>
      </c>
      <c r="L54" s="121">
        <v>8.57771260997067</v>
      </c>
      <c r="M54" s="121">
        <v>0.536585365853659</v>
      </c>
      <c r="N54" s="121">
        <v>4.78583916083916</v>
      </c>
      <c r="O54" s="121">
        <v>7.99385088393543</v>
      </c>
      <c r="P54" s="121">
        <v>0.557244174265451</v>
      </c>
      <c r="Q54" s="121">
        <v>12.8712871287129</v>
      </c>
      <c r="R54" s="121">
        <v>20.6349206349206</v>
      </c>
      <c r="S54" s="121">
        <v>0</v>
      </c>
      <c r="T54" s="27"/>
    </row>
    <row r="55" spans="1:20" ht="15.75" customHeight="1">
      <c r="A55" s="55" t="s">
        <v>257</v>
      </c>
      <c r="B55" s="214">
        <f t="shared" si="7"/>
        <v>228</v>
      </c>
      <c r="C55" s="54">
        <f t="shared" si="8"/>
        <v>200</v>
      </c>
      <c r="D55" s="54">
        <f t="shared" si="9"/>
        <v>28</v>
      </c>
      <c r="E55" s="54">
        <f t="shared" si="10"/>
        <v>220</v>
      </c>
      <c r="F55" s="54">
        <v>193</v>
      </c>
      <c r="G55" s="54">
        <v>27</v>
      </c>
      <c r="H55" s="54">
        <f t="shared" si="11"/>
        <v>8</v>
      </c>
      <c r="I55" s="54">
        <v>7</v>
      </c>
      <c r="J55" s="54">
        <v>1</v>
      </c>
      <c r="K55" s="121">
        <v>4.77187107576392</v>
      </c>
      <c r="L55" s="121">
        <v>7.33137829912024</v>
      </c>
      <c r="M55" s="121">
        <v>1.36585365853659</v>
      </c>
      <c r="N55" s="121">
        <v>4.80769230769231</v>
      </c>
      <c r="O55" s="121">
        <v>7.4173712528824</v>
      </c>
      <c r="P55" s="121">
        <v>1.3677811550152</v>
      </c>
      <c r="Q55" s="121">
        <v>3.96039603960396</v>
      </c>
      <c r="R55" s="121">
        <v>5.55555555555556</v>
      </c>
      <c r="S55" s="121">
        <v>1.31578947368421</v>
      </c>
      <c r="T55" s="27"/>
    </row>
    <row r="56" spans="1:19" ht="15.75" customHeight="1">
      <c r="A56" s="38" t="s">
        <v>193</v>
      </c>
      <c r="B56" s="214">
        <f t="shared" si="7"/>
        <v>150</v>
      </c>
      <c r="C56" s="54">
        <f t="shared" si="8"/>
        <v>93</v>
      </c>
      <c r="D56" s="54">
        <f t="shared" si="9"/>
        <v>57</v>
      </c>
      <c r="E56" s="54">
        <f t="shared" si="10"/>
        <v>143</v>
      </c>
      <c r="F56" s="58">
        <v>90</v>
      </c>
      <c r="G56" s="58">
        <v>53</v>
      </c>
      <c r="H56" s="54">
        <f t="shared" si="11"/>
        <v>7</v>
      </c>
      <c r="I56" s="58">
        <v>3</v>
      </c>
      <c r="J56" s="58">
        <v>4</v>
      </c>
      <c r="K56" s="121">
        <v>3.13938886563416</v>
      </c>
      <c r="L56" s="121">
        <v>3.40909090909091</v>
      </c>
      <c r="M56" s="121">
        <v>2.78048780487805</v>
      </c>
      <c r="N56" s="121">
        <v>3.125</v>
      </c>
      <c r="O56" s="121">
        <v>3.45887778631822</v>
      </c>
      <c r="P56" s="121">
        <v>2.68490374873354</v>
      </c>
      <c r="Q56" s="121">
        <v>3.46534653465347</v>
      </c>
      <c r="R56" s="121">
        <v>2.38095238095238</v>
      </c>
      <c r="S56" s="121">
        <v>5.26315789473684</v>
      </c>
    </row>
    <row r="57" spans="1:19" ht="13.5" customHeight="1">
      <c r="A57" s="56"/>
      <c r="B57" s="157"/>
      <c r="C57" s="158"/>
      <c r="D57" s="158"/>
      <c r="E57" s="158"/>
      <c r="F57" s="116"/>
      <c r="G57" s="116"/>
      <c r="H57" s="158"/>
      <c r="I57" s="116"/>
      <c r="J57" s="116"/>
      <c r="K57" s="159"/>
      <c r="L57" s="159"/>
      <c r="M57" s="159"/>
      <c r="N57" s="159"/>
      <c r="O57" s="159"/>
      <c r="P57" s="159"/>
      <c r="Q57" s="159"/>
      <c r="R57" s="159"/>
      <c r="S57" s="159"/>
    </row>
  </sheetData>
  <sheetProtection/>
  <mergeCells count="4">
    <mergeCell ref="A1:I1"/>
    <mergeCell ref="A37:I37"/>
    <mergeCell ref="A3:A4"/>
    <mergeCell ref="A39:A40"/>
  </mergeCells>
  <conditionalFormatting sqref="A5:S29 A41:S57">
    <cfRule type="expression" priority="1" dxfId="0" stopIfTrue="1">
      <formula>MOD(ROW(),2)=1</formula>
    </cfRule>
  </conditionalFormatting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scale="85" r:id="rId1"/>
  <colBreaks count="1" manualBreakCount="1">
    <brk id="10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2017-02-10T05:07:59Z</cp:lastPrinted>
  <dcterms:created xsi:type="dcterms:W3CDTF">2003-10-06T02:49:04Z</dcterms:created>
  <dcterms:modified xsi:type="dcterms:W3CDTF">2017-02-22T03:04:28Z</dcterms:modified>
  <cp:category/>
  <cp:version/>
  <cp:contentType/>
  <cp:contentStatus/>
</cp:coreProperties>
</file>