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第２表" sheetId="1" r:id="rId1"/>
    <sheet name="第３表第４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８表第９表" sheetId="9" r:id="rId9"/>
    <sheet name="第10,11,12表" sheetId="10" r:id="rId10"/>
  </sheets>
  <definedNames>
    <definedName name="_1NEN" localSheetId="3">'第５表b'!$F$1:$F$62</definedName>
    <definedName name="_1NEN" localSheetId="4">'第６表a'!$F$1:$F$66</definedName>
    <definedName name="_1NEN" localSheetId="5">'第６表b'!$F$1:$F$62</definedName>
    <definedName name="_1NEN" localSheetId="6">'第７表a'!#REF!</definedName>
    <definedName name="_1NEN" localSheetId="7">'第７表b'!#REF!</definedName>
    <definedName name="_1NEN">'第５表a'!$F$1:$F$66</definedName>
    <definedName name="_Regression_Int" localSheetId="9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9">'第10,11,12表'!$A$1:$K$57</definedName>
    <definedName name="_xlnm.Print_Area" localSheetId="0">'第２表'!$A$1:$AB$63</definedName>
    <definedName name="_xlnm.Print_Area" localSheetId="1">'第３表第４表'!$A$1:$O$39</definedName>
    <definedName name="_xlnm.Print_Area" localSheetId="2">'第５表a'!$A$1:$Z$67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'第６表b'!$A$1:$AS$63</definedName>
    <definedName name="_xlnm.Print_Area" localSheetId="6">'第７表a'!$A$1:$AA$67</definedName>
    <definedName name="_xlnm.Print_Area" localSheetId="7">'第７表b'!$A$1:$AA$63</definedName>
    <definedName name="_xlnm.Print_Area" localSheetId="8">'第８表第９表'!$A$1:$K$53</definedName>
    <definedName name="Print_Area_MI" localSheetId="9">'第10,11,12表'!#REF!</definedName>
    <definedName name="Print_Area_MI" localSheetId="0">'第２表'!$B$8:$I$62</definedName>
    <definedName name="Print_Area_MI" localSheetId="1">'第３表第４表'!$A$7:$G$39</definedName>
    <definedName name="Print_Area_MI" localSheetId="2">'第５表a'!$A$8:$W$66</definedName>
    <definedName name="Print_Area_MI" localSheetId="3">'第５表b'!$A$8:$W$62</definedName>
    <definedName name="Print_Area_MI" localSheetId="4">'第６表a'!$A$8:$AF$66</definedName>
    <definedName name="Print_Area_MI" localSheetId="5">'第６表b'!$A$8:$AF$62</definedName>
    <definedName name="Print_Area_MI" localSheetId="6">'第７表a'!$A$8:$S$66</definedName>
    <definedName name="Print_Area_MI" localSheetId="7">'第７表b'!$A$8:$S$62</definedName>
    <definedName name="Print_Area_MI" localSheetId="8">'第８表第９表'!$A$1:$K$22</definedName>
    <definedName name="Print_Area_MI">#REF!</definedName>
    <definedName name="_xlnm.Print_Titles" localSheetId="0">'第２表'!$1:$8</definedName>
    <definedName name="_xlnm.Print_Titles" localSheetId="2">'第５表a'!$1:$8</definedName>
    <definedName name="_xlnm.Print_Titles" localSheetId="3">'第５表b'!$1:$8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'第５表a'!$1:$8</definedName>
    <definedName name="Print_Titles_MI" localSheetId="3">'第５表b'!$1:$8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</definedNames>
  <calcPr fullCalcOnLoad="1" refMode="R1C1"/>
</workbook>
</file>

<file path=xl/sharedStrings.xml><?xml version="1.0" encoding="utf-8"?>
<sst xmlns="http://schemas.openxmlformats.org/spreadsheetml/2006/main" count="1475" uniqueCount="303">
  <si>
    <t>(単位：人)</t>
  </si>
  <si>
    <t>男</t>
  </si>
  <si>
    <t>女</t>
  </si>
  <si>
    <t>計</t>
  </si>
  <si>
    <t>教諭</t>
  </si>
  <si>
    <t>助教諭</t>
  </si>
  <si>
    <t>区    分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</si>
  <si>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</si>
  <si>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</si>
  <si>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</si>
  <si>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</si>
  <si>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</si>
  <si>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</si>
  <si>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</si>
  <si>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</si>
  <si>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</si>
  <si>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</si>
  <si>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</si>
  <si>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</si>
  <si>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</si>
  <si>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</si>
  <si>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</si>
  <si>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</si>
  <si>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</si>
  <si>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</si>
  <si>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</si>
  <si>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</si>
  <si>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</si>
  <si>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</si>
  <si>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</si>
  <si>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</si>
  <si>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</si>
  <si>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</si>
  <si>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</si>
  <si>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</si>
  <si>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</si>
  <si>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</si>
  <si>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</si>
  <si>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</si>
  <si>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</si>
  <si>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</si>
  <si>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</si>
  <si>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</si>
  <si>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</si>
  <si>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</si>
  <si>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</si>
  <si>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</si>
  <si>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</si>
  <si>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</si>
  <si>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</si>
  <si>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</si>
  <si>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</si>
  <si>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</si>
  <si>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</si>
  <si>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</si>
  <si>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</si>
  <si>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</si>
  <si>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</si>
  <si>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</si>
  <si>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</si>
  <si>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</si>
  <si>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</si>
  <si>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</si>
  <si>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</si>
  <si>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</si>
  <si>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</si>
  <si>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</si>
  <si>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</si>
  <si>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</si>
  <si>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</si>
  <si>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</si>
  <si>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</si>
  <si>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</si>
  <si>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</si>
  <si>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</si>
  <si>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</si>
  <si>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</si>
  <si>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</si>
  <si>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</si>
  <si>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</si>
  <si>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</si>
  <si>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</si>
  <si>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</si>
  <si>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</si>
  <si>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</si>
  <si>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</si>
  <si>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</si>
  <si>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</si>
  <si>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</si>
  <si>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</si>
  <si>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</si>
  <si>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</si>
  <si>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</si>
  <si>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</si>
  <si>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</si>
  <si>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</si>
  <si>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</si>
  <si>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</si>
  <si>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</si>
  <si>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</si>
  <si>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</si>
  <si>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</si>
  <si>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</si>
  <si>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</si>
  <si>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〈小学校〉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</si>
  <si>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</si>
  <si>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</si>
  <si>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</si>
  <si>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</si>
  <si>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</si>
  <si>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</si>
  <si>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</si>
  <si>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</si>
  <si>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</si>
  <si>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</si>
  <si>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</si>
  <si>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</si>
  <si>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</si>
  <si>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</si>
  <si>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</si>
  <si>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</si>
  <si>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</si>
  <si>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</si>
  <si>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</si>
  <si>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</si>
  <si>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</si>
  <si>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</si>
  <si>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</si>
  <si>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</si>
  <si>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</si>
  <si>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</si>
  <si>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</si>
  <si>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</si>
  <si>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</si>
  <si>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</si>
  <si>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</si>
  <si>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</si>
  <si>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</si>
  <si>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</si>
  <si>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</si>
  <si>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</si>
  <si>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</si>
  <si>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</si>
  <si>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</si>
  <si>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</si>
  <si>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</si>
  <si>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</si>
  <si>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</si>
  <si>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</si>
  <si>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</si>
  <si>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</si>
  <si>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</si>
  <si>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</si>
  <si>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</si>
  <si>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</si>
  <si>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</si>
  <si>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</si>
  <si>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</si>
  <si>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</si>
  <si>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</si>
  <si>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</si>
  <si>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</si>
  <si>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</si>
  <si>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</si>
  <si>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</si>
  <si>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</si>
  <si>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</si>
  <si>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</si>
  <si>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</si>
  <si>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</si>
  <si>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</si>
  <si>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</si>
  <si>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</si>
  <si>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</si>
  <si>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</si>
  <si>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</si>
  <si>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</si>
  <si>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</si>
  <si>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</si>
  <si>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</si>
  <si>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</si>
  <si>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</si>
  <si>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</si>
  <si>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</si>
  <si>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</si>
  <si>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</si>
  <si>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</si>
  <si>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</si>
  <si>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</si>
  <si>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</si>
  <si>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</si>
  <si>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</si>
  <si>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</si>
  <si>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</si>
  <si>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</si>
  <si>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</si>
  <si>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知的障害</t>
  </si>
  <si>
    <t>弱視</t>
  </si>
  <si>
    <t>難聴</t>
  </si>
  <si>
    <t>言語障害</t>
  </si>
  <si>
    <t>情緒障害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</si>
  <si>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</si>
  <si>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</si>
  <si>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</si>
  <si>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</si>
  <si>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</si>
  <si>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</si>
  <si>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</si>
  <si>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</si>
  <si>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</si>
  <si>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</si>
  <si>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</si>
  <si>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</si>
  <si>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</si>
  <si>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</si>
  <si>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本務者のうち休職者等
（再掲）</t>
  </si>
  <si>
    <t xml:space="preserve">   (単位：学級，人)</t>
  </si>
  <si>
    <t>３個学年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</si>
  <si>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</si>
  <si>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</si>
  <si>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</si>
  <si>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</si>
  <si>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</si>
  <si>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</si>
  <si>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</si>
  <si>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</si>
  <si>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</si>
  <si>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</si>
  <si>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</si>
  <si>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</si>
  <si>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</si>
  <si>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</si>
  <si>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</si>
  <si>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</si>
  <si>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</si>
  <si>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</si>
  <si>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</si>
  <si>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</si>
  <si>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</si>
  <si>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</si>
  <si>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</si>
  <si>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</si>
  <si>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</si>
  <si>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</si>
  <si>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</si>
  <si>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</si>
  <si>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>&lt;小 学 校&gt;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</si>
  <si>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</si>
  <si>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</si>
  <si>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</si>
  <si>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</si>
  <si>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</si>
  <si>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</si>
  <si>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</si>
  <si>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</si>
  <si>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</si>
  <si>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帰　国　子　児　童　数　（前年度間）</t>
  </si>
  <si>
    <t>（注）　帰国児童数は前年度間中に帰国した児童の数</t>
  </si>
  <si>
    <t>第１０表　　外　国　人　児　童　数　・　帰　国　児　童　数</t>
  </si>
  <si>
    <t>特別支援学級</t>
  </si>
  <si>
    <t>区　　分
市町村名</t>
  </si>
  <si>
    <t>区　　分
市町村名</t>
  </si>
  <si>
    <t>第２表　　　市　町　村　別　学　校　数　及　び　学　級　数</t>
  </si>
  <si>
    <t xml:space="preserve"> </t>
  </si>
  <si>
    <t>…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</si>
  <si>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</si>
  <si>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</si>
  <si>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</si>
  <si>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</si>
  <si>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</si>
  <si>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</si>
  <si>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</si>
  <si>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</si>
  <si>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</si>
  <si>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</si>
  <si>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</si>
  <si>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</si>
  <si>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青葉区</t>
  </si>
  <si>
    <t>仙台市計</t>
  </si>
  <si>
    <t>黒 川 郡 計</t>
  </si>
  <si>
    <t>-</t>
  </si>
  <si>
    <t>平成2７年度</t>
  </si>
  <si>
    <t>平成2７年度</t>
  </si>
  <si>
    <t>平成27年度</t>
  </si>
  <si>
    <t>平 成 27 年度</t>
  </si>
  <si>
    <t>平成27年度</t>
  </si>
  <si>
    <t>平成27年度</t>
  </si>
  <si>
    <t>平成28年度</t>
  </si>
  <si>
    <t>平成28年度</t>
  </si>
  <si>
    <t>平 成 28 年度</t>
  </si>
  <si>
    <t>平成28年度</t>
  </si>
  <si>
    <t xml:space="preserve"> 病弱・身体虚弱</t>
  </si>
  <si>
    <t xml:space="preserve"> 私    立</t>
  </si>
  <si>
    <t xml:space="preserve"> 国    立</t>
  </si>
  <si>
    <t xml:space="preserve"> 公    立</t>
  </si>
  <si>
    <t>平成28年度</t>
  </si>
  <si>
    <t>平成28年度</t>
  </si>
  <si>
    <t>「教員」(本務者),
(兼務者)以外の教員</t>
  </si>
  <si>
    <t>養護職員（看護師等）</t>
  </si>
  <si>
    <t>本務者のうち市町村費負担の者
（再掲）</t>
  </si>
  <si>
    <t xml:space="preserve"> &lt;小学校&gt;</t>
  </si>
  <si>
    <t xml:space="preserve"> (単位：人 )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</si>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</sst>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9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1"/>
      <name val="書院細明朝体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明朝"/>
      <family val="1"/>
    </font>
    <font>
      <b/>
      <sz val="14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name val="Calibri"/>
      <family val="3"/>
    </font>
    <font>
      <b/>
      <sz val="9"/>
      <name val="Cambria"/>
      <family val="3"/>
    </font>
    <font>
      <b/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4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176" fontId="12" fillId="0" borderId="0" xfId="64" applyNumberFormat="1" applyFont="1" applyFill="1" applyBorder="1" applyAlignment="1">
      <alignment vertical="center"/>
      <protection/>
    </xf>
    <xf numFmtId="176" fontId="13" fillId="0" borderId="10" xfId="64" applyNumberFormat="1" applyFont="1" applyFill="1" applyBorder="1" applyAlignment="1" applyProtection="1">
      <alignment horizontal="center" vertical="center"/>
      <protection/>
    </xf>
    <xf numFmtId="176" fontId="13" fillId="0" borderId="11" xfId="63" applyNumberFormat="1" applyFont="1" applyFill="1" applyBorder="1" applyAlignment="1" applyProtection="1">
      <alignment horizontal="left" vertical="center"/>
      <protection/>
    </xf>
    <xf numFmtId="176" fontId="12" fillId="0" borderId="0" xfId="63" applyNumberFormat="1" applyFont="1" applyFill="1" applyBorder="1" applyAlignment="1">
      <alignment vertical="center"/>
      <protection/>
    </xf>
    <xf numFmtId="176" fontId="12" fillId="0" borderId="0" xfId="64" applyNumberFormat="1" applyFont="1" applyFill="1" applyAlignment="1">
      <alignment vertical="center"/>
      <protection/>
    </xf>
    <xf numFmtId="176" fontId="12" fillId="0" borderId="0" xfId="63" applyNumberFormat="1" applyFont="1" applyFill="1" applyAlignment="1">
      <alignment horizontal="centerContinuous"/>
      <protection/>
    </xf>
    <xf numFmtId="176" fontId="12" fillId="0" borderId="0" xfId="63" applyNumberFormat="1" applyFont="1" applyFill="1" applyAlignment="1">
      <alignment horizontal="centerContinuous" vertical="center"/>
      <protection/>
    </xf>
    <xf numFmtId="37" fontId="11" fillId="0" borderId="12" xfId="63" applyFont="1" applyFill="1" applyBorder="1" applyAlignment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center" vertical="center"/>
      <protection/>
    </xf>
    <xf numFmtId="176" fontId="24" fillId="0" borderId="12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 applyProtection="1">
      <alignment vertical="center"/>
      <protection locked="0"/>
    </xf>
    <xf numFmtId="176" fontId="16" fillId="0" borderId="0" xfId="63" applyNumberFormat="1" applyFont="1" applyFill="1" applyAlignment="1" applyProtection="1">
      <alignment vertical="center"/>
      <protection locked="0"/>
    </xf>
    <xf numFmtId="176" fontId="12" fillId="0" borderId="0" xfId="63" applyNumberFormat="1" applyFont="1" applyFill="1" applyAlignment="1">
      <alignment vertical="center"/>
      <protection/>
    </xf>
    <xf numFmtId="176" fontId="13" fillId="0" borderId="13" xfId="63" applyNumberFormat="1" applyFont="1" applyFill="1" applyBorder="1" applyAlignment="1" applyProtection="1">
      <alignment horizontal="center" vertical="center" wrapText="1"/>
      <protection/>
    </xf>
    <xf numFmtId="176" fontId="12" fillId="0" borderId="12" xfId="64" applyNumberFormat="1" applyFont="1" applyFill="1" applyBorder="1" applyAlignment="1">
      <alignment vertical="center"/>
      <protection/>
    </xf>
    <xf numFmtId="176" fontId="12" fillId="0" borderId="14" xfId="64" applyNumberFormat="1" applyFont="1" applyFill="1" applyBorder="1" applyAlignment="1">
      <alignment vertical="center"/>
      <protection/>
    </xf>
    <xf numFmtId="176" fontId="12" fillId="0" borderId="13" xfId="64" applyNumberFormat="1" applyFont="1" applyFill="1" applyBorder="1" applyAlignment="1">
      <alignment vertical="center"/>
      <protection/>
    </xf>
    <xf numFmtId="176" fontId="9" fillId="0" borderId="0" xfId="64" applyNumberFormat="1" applyFont="1" applyFill="1" applyAlignment="1">
      <alignment vertical="center"/>
      <protection/>
    </xf>
    <xf numFmtId="176" fontId="9" fillId="0" borderId="0" xfId="64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 applyProtection="1">
      <alignment horizontal="center" vertical="center"/>
      <protection/>
    </xf>
    <xf numFmtId="176" fontId="13" fillId="0" borderId="0" xfId="64" applyNumberFormat="1" applyFont="1" applyFill="1" applyAlignment="1">
      <alignment horizontal="centerContinuous" vertical="center"/>
      <protection/>
    </xf>
    <xf numFmtId="176" fontId="13" fillId="0" borderId="0" xfId="64" applyNumberFormat="1" applyFont="1" applyFill="1" applyBorder="1" applyAlignment="1" applyProtection="1">
      <alignment horizontal="left" vertical="center"/>
      <protection/>
    </xf>
    <xf numFmtId="176" fontId="13" fillId="0" borderId="12" xfId="64" applyNumberFormat="1" applyFont="1" applyFill="1" applyBorder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3" fillId="0" borderId="12" xfId="64" applyNumberFormat="1" applyFont="1" applyFill="1" applyBorder="1" applyAlignment="1" applyProtection="1">
      <alignment horizontal="right" vertical="center"/>
      <protection/>
    </xf>
    <xf numFmtId="176" fontId="13" fillId="0" borderId="10" xfId="64" applyNumberFormat="1" applyFont="1" applyFill="1" applyBorder="1" applyAlignment="1">
      <alignment vertical="center"/>
      <protection/>
    </xf>
    <xf numFmtId="176" fontId="13" fillId="0" borderId="15" xfId="63" applyNumberFormat="1" applyFont="1" applyFill="1" applyBorder="1" applyAlignment="1">
      <alignment vertical="center"/>
      <protection/>
    </xf>
    <xf numFmtId="176" fontId="12" fillId="0" borderId="16" xfId="63" applyNumberFormat="1" applyFont="1" applyFill="1" applyBorder="1" applyAlignment="1">
      <alignment vertical="center"/>
      <protection/>
    </xf>
    <xf numFmtId="176" fontId="14" fillId="0" borderId="0" xfId="63" applyNumberFormat="1" applyFont="1" applyFill="1" applyBorder="1" applyAlignment="1">
      <alignment vertical="center"/>
      <protection/>
    </xf>
    <xf numFmtId="176" fontId="12" fillId="0" borderId="11" xfId="63" applyNumberFormat="1" applyFont="1" applyFill="1" applyBorder="1" applyAlignment="1">
      <alignment vertical="center"/>
      <protection/>
    </xf>
    <xf numFmtId="176" fontId="12" fillId="0" borderId="10" xfId="64" applyNumberFormat="1" applyFont="1" applyFill="1" applyBorder="1" applyAlignment="1">
      <alignment vertical="center"/>
      <protection/>
    </xf>
    <xf numFmtId="176" fontId="12" fillId="0" borderId="0" xfId="63" applyNumberFormat="1" applyFont="1" applyFill="1" applyBorder="1" applyAlignment="1">
      <alignment horizontal="right" vertical="center"/>
      <protection/>
    </xf>
    <xf numFmtId="176" fontId="13" fillId="0" borderId="10" xfId="63" applyNumberFormat="1" applyFont="1" applyFill="1" applyBorder="1" applyAlignment="1" applyProtection="1">
      <alignment horizontal="right" vertical="center"/>
      <protection/>
    </xf>
    <xf numFmtId="176" fontId="13" fillId="0" borderId="10" xfId="63" applyNumberFormat="1" applyFont="1" applyFill="1" applyBorder="1" applyAlignment="1" applyProtection="1">
      <alignment horizontal="distributed" vertical="center"/>
      <protection/>
    </xf>
    <xf numFmtId="176" fontId="13" fillId="0" borderId="11" xfId="63" applyNumberFormat="1" applyFont="1" applyFill="1" applyBorder="1" applyAlignment="1" applyProtection="1">
      <alignment horizontal="distributed" vertical="center"/>
      <protection/>
    </xf>
    <xf numFmtId="176" fontId="13" fillId="0" borderId="0" xfId="63" applyNumberFormat="1" applyFont="1" applyFill="1" applyBorder="1" applyAlignment="1" applyProtection="1">
      <alignment horizontal="distributed" vertical="center"/>
      <protection/>
    </xf>
    <xf numFmtId="176" fontId="12" fillId="0" borderId="0" xfId="63" applyNumberFormat="1" applyFont="1" applyFill="1" applyBorder="1" applyAlignment="1">
      <alignment horizontal="left" vertical="center"/>
      <protection/>
    </xf>
    <xf numFmtId="178" fontId="17" fillId="0" borderId="0" xfId="65" applyNumberFormat="1" applyFont="1" applyFill="1" applyAlignment="1" applyProtection="1">
      <alignment horizontal="center" vertical="center"/>
      <protection/>
    </xf>
    <xf numFmtId="178" fontId="17" fillId="0" borderId="0" xfId="65" applyNumberFormat="1" applyFont="1" applyFill="1" applyAlignment="1">
      <alignment vertical="center"/>
      <protection/>
    </xf>
    <xf numFmtId="178" fontId="19" fillId="0" borderId="0" xfId="65" applyNumberFormat="1" applyFont="1" applyFill="1" applyAlignment="1">
      <alignment vertical="center"/>
      <protection/>
    </xf>
    <xf numFmtId="178" fontId="17" fillId="0" borderId="0" xfId="65" applyNumberFormat="1" applyFont="1" applyFill="1" applyBorder="1" applyAlignment="1" applyProtection="1">
      <alignment horizontal="left" vertical="center"/>
      <protection/>
    </xf>
    <xf numFmtId="178" fontId="17" fillId="0" borderId="0" xfId="65" applyNumberFormat="1" applyFont="1" applyFill="1" applyBorder="1" applyAlignment="1">
      <alignment horizontal="center" vertical="center"/>
      <protection/>
    </xf>
    <xf numFmtId="178" fontId="17" fillId="0" borderId="0" xfId="65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78" fontId="17" fillId="0" borderId="17" xfId="65" applyNumberFormat="1" applyFont="1" applyFill="1" applyBorder="1" applyAlignment="1" applyProtection="1">
      <alignment horizontal="center" vertical="center"/>
      <protection/>
    </xf>
    <xf numFmtId="178" fontId="17" fillId="0" borderId="0" xfId="65" applyNumberFormat="1" applyFont="1" applyFill="1" applyAlignment="1">
      <alignment horizontal="center" vertical="center"/>
      <protection/>
    </xf>
    <xf numFmtId="178" fontId="23" fillId="0" borderId="0" xfId="65" applyNumberFormat="1" applyFont="1" applyFill="1" applyAlignment="1">
      <alignment vertical="center"/>
      <protection/>
    </xf>
    <xf numFmtId="178" fontId="23" fillId="0" borderId="0" xfId="65" applyNumberFormat="1" applyFont="1" applyFill="1" applyBorder="1" applyAlignment="1" applyProtection="1">
      <alignment horizontal="right" vertical="center"/>
      <protection/>
    </xf>
    <xf numFmtId="178" fontId="23" fillId="0" borderId="0" xfId="65" applyNumberFormat="1" applyFont="1" applyFill="1" applyBorder="1" applyAlignment="1">
      <alignment horizontal="right" vertical="center"/>
      <protection/>
    </xf>
    <xf numFmtId="178" fontId="17" fillId="0" borderId="0" xfId="65" applyNumberFormat="1" applyFont="1" applyFill="1" applyBorder="1" applyAlignment="1" applyProtection="1">
      <alignment horizontal="center" vertical="center"/>
      <protection/>
    </xf>
    <xf numFmtId="178" fontId="17" fillId="0" borderId="12" xfId="65" applyNumberFormat="1" applyFont="1" applyFill="1" applyBorder="1" applyAlignment="1" applyProtection="1">
      <alignment horizontal="center" vertical="center"/>
      <protection/>
    </xf>
    <xf numFmtId="178" fontId="23" fillId="0" borderId="12" xfId="65" applyNumberFormat="1" applyFont="1" applyFill="1" applyBorder="1" applyAlignment="1" applyProtection="1">
      <alignment horizontal="right" vertical="center"/>
      <protection/>
    </xf>
    <xf numFmtId="178" fontId="17" fillId="0" borderId="0" xfId="65" applyNumberFormat="1" applyFont="1" applyFill="1" applyBorder="1" applyAlignment="1">
      <alignment vertical="center"/>
      <protection/>
    </xf>
    <xf numFmtId="178" fontId="17" fillId="0" borderId="16" xfId="65" applyNumberFormat="1" applyFont="1" applyFill="1" applyBorder="1" applyAlignment="1">
      <alignment vertical="center"/>
      <protection/>
    </xf>
    <xf numFmtId="178" fontId="17" fillId="0" borderId="17" xfId="65" applyNumberFormat="1" applyFont="1" applyFill="1" applyBorder="1" applyAlignment="1" applyProtection="1">
      <alignment horizontal="centerContinuous" vertical="center"/>
      <protection/>
    </xf>
    <xf numFmtId="178" fontId="17" fillId="0" borderId="17" xfId="65" applyNumberFormat="1" applyFont="1" applyFill="1" applyBorder="1" applyAlignment="1">
      <alignment horizontal="centerContinuous" vertical="center"/>
      <protection/>
    </xf>
    <xf numFmtId="178" fontId="17" fillId="0" borderId="18" xfId="65" applyNumberFormat="1" applyFont="1" applyFill="1" applyBorder="1" applyAlignment="1" applyProtection="1">
      <alignment horizontal="centerContinuous" vertical="center"/>
      <protection/>
    </xf>
    <xf numFmtId="178" fontId="17" fillId="0" borderId="19" xfId="65" applyNumberFormat="1" applyFont="1" applyFill="1" applyBorder="1" applyAlignment="1">
      <alignment horizontal="centerContinuous" vertical="center"/>
      <protection/>
    </xf>
    <xf numFmtId="178" fontId="17" fillId="0" borderId="13" xfId="65" applyNumberFormat="1" applyFont="1" applyFill="1" applyBorder="1" applyAlignment="1" applyProtection="1">
      <alignment horizontal="center" vertical="center"/>
      <protection/>
    </xf>
    <xf numFmtId="178" fontId="17" fillId="0" borderId="20" xfId="65" applyNumberFormat="1" applyFont="1" applyFill="1" applyBorder="1" applyAlignment="1" applyProtection="1">
      <alignment horizontal="center" vertical="center"/>
      <protection/>
    </xf>
    <xf numFmtId="178" fontId="13" fillId="0" borderId="0" xfId="65" applyNumberFormat="1" applyFont="1" applyFill="1" applyAlignment="1" applyProtection="1">
      <alignment horizontal="right" vertical="center"/>
      <protection/>
    </xf>
    <xf numFmtId="178" fontId="13" fillId="0" borderId="0" xfId="65" applyNumberFormat="1" applyFont="1" applyFill="1" applyAlignment="1">
      <alignment horizontal="right" vertical="center"/>
      <protection/>
    </xf>
    <xf numFmtId="178" fontId="17" fillId="0" borderId="0" xfId="65" applyNumberFormat="1" applyFont="1" applyFill="1" applyAlignment="1" applyProtection="1">
      <alignment horizontal="left" vertical="center"/>
      <protection/>
    </xf>
    <xf numFmtId="178" fontId="17" fillId="0" borderId="0" xfId="65" applyNumberFormat="1" applyFont="1" applyFill="1" applyAlignment="1" applyProtection="1">
      <alignment horizontal="right" vertical="center"/>
      <protection/>
    </xf>
    <xf numFmtId="178" fontId="17" fillId="0" borderId="0" xfId="65" applyNumberFormat="1" applyFont="1" applyFill="1" applyAlignment="1" applyProtection="1">
      <alignment horizontal="left" vertical="center" wrapText="1"/>
      <protection/>
    </xf>
    <xf numFmtId="178" fontId="19" fillId="0" borderId="0" xfId="65" applyNumberFormat="1" applyFont="1" applyFill="1" applyAlignment="1">
      <alignment vertical="center" wrapText="1"/>
      <protection/>
    </xf>
    <xf numFmtId="176" fontId="24" fillId="0" borderId="0" xfId="63" applyNumberFormat="1" applyFont="1" applyFill="1" applyBorder="1" applyAlignment="1">
      <alignment vertical="center"/>
      <protection/>
    </xf>
    <xf numFmtId="176" fontId="24" fillId="0" borderId="0" xfId="64" applyNumberFormat="1" applyFont="1" applyFill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3" fillId="0" borderId="10" xfId="64" applyNumberFormat="1" applyFont="1" applyFill="1" applyBorder="1" applyAlignment="1">
      <alignment vertical="center"/>
      <protection/>
    </xf>
    <xf numFmtId="176" fontId="23" fillId="0" borderId="0" xfId="64" applyNumberFormat="1" applyFont="1" applyFill="1" applyBorder="1" applyAlignment="1">
      <alignment horizontal="right" vertical="center"/>
      <protection/>
    </xf>
    <xf numFmtId="176" fontId="24" fillId="0" borderId="11" xfId="63" applyNumberFormat="1" applyFont="1" applyFill="1" applyBorder="1" applyAlignment="1">
      <alignment vertical="center"/>
      <protection/>
    </xf>
    <xf numFmtId="176" fontId="23" fillId="0" borderId="0" xfId="64" applyNumberFormat="1" applyFont="1" applyFill="1" applyAlignment="1">
      <alignment horizontal="right" vertical="center"/>
      <protection/>
    </xf>
    <xf numFmtId="176" fontId="23" fillId="0" borderId="11" xfId="63" applyNumberFormat="1" applyFont="1" applyFill="1" applyBorder="1" applyAlignment="1" applyProtection="1">
      <alignment horizontal="lef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/>
    </xf>
    <xf numFmtId="176" fontId="24" fillId="0" borderId="12" xfId="64" applyNumberFormat="1" applyFont="1" applyFill="1" applyBorder="1" applyAlignment="1">
      <alignment vertical="center"/>
      <protection/>
    </xf>
    <xf numFmtId="176" fontId="24" fillId="0" borderId="14" xfId="64" applyNumberFormat="1" applyFont="1" applyFill="1" applyBorder="1" applyAlignment="1">
      <alignment vertical="center"/>
      <protection/>
    </xf>
    <xf numFmtId="176" fontId="24" fillId="0" borderId="13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10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2" fillId="0" borderId="0" xfId="64" applyNumberFormat="1" applyFont="1" applyFill="1" applyAlignment="1" applyProtection="1">
      <alignment vertical="center"/>
      <protection locked="0"/>
    </xf>
    <xf numFmtId="176" fontId="17" fillId="0" borderId="0" xfId="64" applyNumberFormat="1" applyFont="1" applyFill="1" applyBorder="1" applyAlignment="1" applyProtection="1">
      <alignment vertical="center"/>
      <protection locked="0"/>
    </xf>
    <xf numFmtId="176" fontId="13" fillId="0" borderId="17" xfId="64" applyNumberFormat="1" applyFont="1" applyFill="1" applyBorder="1" applyAlignment="1" applyProtection="1">
      <alignment vertical="center"/>
      <protection/>
    </xf>
    <xf numFmtId="176" fontId="13" fillId="0" borderId="19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13" fillId="0" borderId="0" xfId="64" applyNumberFormat="1" applyFont="1" applyFill="1" applyBorder="1" applyAlignment="1" applyProtection="1">
      <alignment horizontal="right" vertical="center"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 applyProtection="1">
      <alignment horizontal="left" vertical="center"/>
      <protection/>
    </xf>
    <xf numFmtId="178" fontId="13" fillId="0" borderId="1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 applyProtection="1">
      <alignment horizontal="centerContinuous" vertical="center"/>
      <protection/>
    </xf>
    <xf numFmtId="178" fontId="13" fillId="0" borderId="19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>
      <alignment vertical="center" wrapText="1"/>
    </xf>
    <xf numFmtId="178" fontId="12" fillId="0" borderId="0" xfId="0" applyNumberFormat="1" applyFont="1" applyFill="1" applyBorder="1" applyAlignment="1" applyProtection="1">
      <alignment horizontal="left" vertical="center" wrapText="1"/>
      <protection/>
    </xf>
    <xf numFmtId="178" fontId="20" fillId="0" borderId="0" xfId="0" applyNumberFormat="1" applyFont="1" applyFill="1" applyBorder="1" applyAlignment="1">
      <alignment vertical="center" wrapText="1"/>
    </xf>
    <xf numFmtId="176" fontId="12" fillId="0" borderId="0" xfId="63" applyNumberFormat="1" applyFont="1" applyFill="1" applyBorder="1">
      <alignment/>
      <protection/>
    </xf>
    <xf numFmtId="176" fontId="12" fillId="0" borderId="0" xfId="63" applyNumberFormat="1" applyFont="1" applyFill="1">
      <alignment/>
      <protection/>
    </xf>
    <xf numFmtId="176" fontId="13" fillId="0" borderId="0" xfId="63" applyNumberFormat="1" applyFont="1" applyFill="1" applyAlignment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 locked="0"/>
    </xf>
    <xf numFmtId="176" fontId="12" fillId="0" borderId="12" xfId="63" applyNumberFormat="1" applyFont="1" applyFill="1" applyBorder="1" applyAlignment="1">
      <alignment vertical="center"/>
      <protection/>
    </xf>
    <xf numFmtId="37" fontId="11" fillId="0" borderId="12" xfId="63" applyFont="1" applyFill="1" applyBorder="1" applyAlignment="1">
      <alignment vertical="center"/>
      <protection/>
    </xf>
    <xf numFmtId="176" fontId="13" fillId="0" borderId="12" xfId="63" applyNumberFormat="1" applyFont="1" applyFill="1" applyBorder="1" applyAlignment="1">
      <alignment horizontal="left" vertical="center"/>
      <protection/>
    </xf>
    <xf numFmtId="176" fontId="13" fillId="0" borderId="12" xfId="63" applyNumberFormat="1" applyFont="1" applyFill="1" applyBorder="1" applyAlignment="1">
      <alignment vertical="center"/>
      <protection/>
    </xf>
    <xf numFmtId="176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20" xfId="63" applyNumberFormat="1" applyFont="1" applyFill="1" applyBorder="1" applyAlignment="1" applyProtection="1">
      <alignment horizontal="center" vertical="center"/>
      <protection/>
    </xf>
    <xf numFmtId="176" fontId="13" fillId="0" borderId="20" xfId="63" applyNumberFormat="1" applyFont="1" applyFill="1" applyBorder="1" applyAlignment="1">
      <alignment horizontal="center"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176" fontId="13" fillId="0" borderId="11" xfId="63" applyNumberFormat="1" applyFont="1" applyFill="1" applyBorder="1" applyAlignment="1">
      <alignment vertical="center"/>
      <protection/>
    </xf>
    <xf numFmtId="176" fontId="14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23" fillId="0" borderId="0" xfId="63" applyNumberFormat="1" applyFont="1" applyFill="1" applyBorder="1" applyAlignment="1" applyProtection="1">
      <alignment horizontal="right" vertical="center"/>
      <protection/>
    </xf>
    <xf numFmtId="176" fontId="12" fillId="0" borderId="14" xfId="63" applyNumberFormat="1" applyFont="1" applyFill="1" applyBorder="1" applyAlignment="1">
      <alignment vertical="center"/>
      <protection/>
    </xf>
    <xf numFmtId="176" fontId="12" fillId="0" borderId="13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 applyProtection="1">
      <alignment horizontal="left" vertical="center"/>
      <protection/>
    </xf>
    <xf numFmtId="176" fontId="76" fillId="0" borderId="0" xfId="63" applyNumberFormat="1" applyFont="1" applyFill="1" applyBorder="1" applyAlignment="1" applyProtection="1">
      <alignment horizontal="right" vertical="center"/>
      <protection/>
    </xf>
    <xf numFmtId="176" fontId="76" fillId="0" borderId="0" xfId="63" applyNumberFormat="1" applyFont="1" applyFill="1" applyBorder="1" applyAlignment="1" applyProtection="1">
      <alignment horizontal="right" vertical="center"/>
      <protection locked="0"/>
    </xf>
    <xf numFmtId="176" fontId="77" fillId="0" borderId="0" xfId="63" applyNumberFormat="1" applyFont="1" applyFill="1" applyBorder="1" applyAlignment="1" applyProtection="1">
      <alignment vertical="center"/>
      <protection locked="0"/>
    </xf>
    <xf numFmtId="176" fontId="77" fillId="0" borderId="0" xfId="63" applyNumberFormat="1" applyFont="1" applyFill="1" applyBorder="1" applyAlignment="1">
      <alignment vertical="center"/>
      <protection/>
    </xf>
    <xf numFmtId="176" fontId="77" fillId="0" borderId="0" xfId="63" applyNumberFormat="1" applyFont="1" applyFill="1" applyAlignment="1">
      <alignment vertical="center"/>
      <protection/>
    </xf>
    <xf numFmtId="176" fontId="12" fillId="0" borderId="0" xfId="63" applyNumberFormat="1" applyFont="1" applyFill="1" applyBorder="1" applyAlignment="1" applyProtection="1">
      <alignment/>
      <protection locked="0"/>
    </xf>
    <xf numFmtId="176" fontId="12" fillId="0" borderId="0" xfId="63" applyNumberFormat="1" applyFont="1" applyFill="1" applyBorder="1" applyAlignment="1" applyProtection="1">
      <alignment vertical="center"/>
      <protection locked="0"/>
    </xf>
    <xf numFmtId="176" fontId="13" fillId="0" borderId="0" xfId="63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64" applyNumberFormat="1" applyFont="1" applyFill="1" applyBorder="1" applyAlignment="1" applyProtection="1">
      <alignment vertical="center"/>
      <protection locked="0"/>
    </xf>
    <xf numFmtId="178" fontId="78" fillId="0" borderId="0" xfId="66" applyNumberFormat="1" applyFont="1" applyFill="1" applyAlignment="1">
      <alignment horizontal="centerContinuous" vertical="center"/>
      <protection/>
    </xf>
    <xf numFmtId="178" fontId="79" fillId="0" borderId="0" xfId="66" applyNumberFormat="1" applyFont="1" applyFill="1" applyAlignment="1">
      <alignment vertical="center"/>
      <protection/>
    </xf>
    <xf numFmtId="178" fontId="78" fillId="0" borderId="0" xfId="66" applyNumberFormat="1" applyFont="1" applyFill="1" applyBorder="1" applyAlignment="1" applyProtection="1">
      <alignment horizontal="left" vertical="center"/>
      <protection/>
    </xf>
    <xf numFmtId="178" fontId="78" fillId="0" borderId="0" xfId="66" applyNumberFormat="1" applyFont="1" applyFill="1" applyBorder="1" applyAlignment="1">
      <alignment vertical="center"/>
      <protection/>
    </xf>
    <xf numFmtId="178" fontId="78" fillId="0" borderId="0" xfId="66" applyNumberFormat="1" applyFont="1" applyFill="1" applyBorder="1" applyAlignment="1" applyProtection="1">
      <alignment vertical="center"/>
      <protection/>
    </xf>
    <xf numFmtId="178" fontId="78" fillId="0" borderId="0" xfId="66" applyNumberFormat="1" applyFont="1" applyFill="1" applyBorder="1" applyAlignment="1">
      <alignment horizontal="right" vertical="center"/>
      <protection/>
    </xf>
    <xf numFmtId="178" fontId="78" fillId="0" borderId="0" xfId="66" applyNumberFormat="1" applyFont="1" applyFill="1" applyAlignment="1">
      <alignment vertical="center"/>
      <protection/>
    </xf>
    <xf numFmtId="178" fontId="78" fillId="0" borderId="16" xfId="66" applyNumberFormat="1" applyFont="1" applyFill="1" applyBorder="1" applyAlignment="1">
      <alignment vertical="center"/>
      <protection/>
    </xf>
    <xf numFmtId="178" fontId="78" fillId="0" borderId="0" xfId="66" applyNumberFormat="1" applyFont="1" applyFill="1" applyBorder="1" applyAlignment="1" applyProtection="1">
      <alignment horizontal="center" vertical="center"/>
      <protection/>
    </xf>
    <xf numFmtId="178" fontId="80" fillId="0" borderId="18" xfId="66" applyNumberFormat="1" applyFont="1" applyFill="1" applyBorder="1" applyAlignment="1" applyProtection="1">
      <alignment horizontal="center" vertical="center"/>
      <protection/>
    </xf>
    <xf numFmtId="178" fontId="80" fillId="0" borderId="20" xfId="66" applyNumberFormat="1" applyFont="1" applyFill="1" applyBorder="1" applyAlignment="1" applyProtection="1">
      <alignment horizontal="center" vertical="center"/>
      <protection/>
    </xf>
    <xf numFmtId="178" fontId="80" fillId="0" borderId="17" xfId="66" applyNumberFormat="1" applyFont="1" applyFill="1" applyBorder="1" applyAlignment="1" applyProtection="1">
      <alignment horizontal="center" vertical="center"/>
      <protection/>
    </xf>
    <xf numFmtId="178" fontId="80" fillId="0" borderId="0" xfId="66" applyNumberFormat="1" applyFont="1" applyFill="1" applyBorder="1" applyAlignment="1" applyProtection="1">
      <alignment vertical="center"/>
      <protection/>
    </xf>
    <xf numFmtId="178" fontId="78" fillId="0" borderId="15" xfId="66" applyNumberFormat="1" applyFont="1" applyFill="1" applyBorder="1" applyAlignment="1">
      <alignment vertical="center"/>
      <protection/>
    </xf>
    <xf numFmtId="178" fontId="78" fillId="0" borderId="0" xfId="66" applyNumberFormat="1" applyFont="1" applyFill="1" applyBorder="1" applyAlignment="1" applyProtection="1">
      <alignment horizontal="right" vertical="center"/>
      <protection/>
    </xf>
    <xf numFmtId="178" fontId="78" fillId="0" borderId="11" xfId="66" applyNumberFormat="1" applyFont="1" applyFill="1" applyBorder="1" applyAlignment="1" applyProtection="1">
      <alignment horizontal="right" vertical="center"/>
      <protection/>
    </xf>
    <xf numFmtId="178" fontId="78" fillId="0" borderId="0" xfId="66" applyNumberFormat="1" applyFont="1" applyFill="1" applyBorder="1" applyAlignment="1" applyProtection="1">
      <alignment horizontal="centerContinuous" vertical="center"/>
      <protection/>
    </xf>
    <xf numFmtId="178" fontId="81" fillId="0" borderId="0" xfId="66" applyNumberFormat="1" applyFont="1" applyFill="1" applyAlignment="1" applyProtection="1">
      <alignment horizontal="right" vertical="center"/>
      <protection/>
    </xf>
    <xf numFmtId="178" fontId="81" fillId="0" borderId="0" xfId="66" applyNumberFormat="1" applyFont="1" applyFill="1" applyAlignment="1">
      <alignment vertical="center"/>
      <protection/>
    </xf>
    <xf numFmtId="178" fontId="78" fillId="0" borderId="0" xfId="66" applyNumberFormat="1" applyFont="1" applyFill="1" applyAlignment="1" applyProtection="1">
      <alignment horizontal="right" vertical="center"/>
      <protection/>
    </xf>
    <xf numFmtId="178" fontId="78" fillId="0" borderId="12" xfId="66" applyNumberFormat="1" applyFont="1" applyFill="1" applyBorder="1" applyAlignment="1" applyProtection="1">
      <alignment vertical="center"/>
      <protection/>
    </xf>
    <xf numFmtId="178" fontId="78" fillId="0" borderId="13" xfId="66" applyNumberFormat="1" applyFont="1" applyFill="1" applyBorder="1" applyAlignment="1" applyProtection="1">
      <alignment horizontal="right" vertical="center"/>
      <protection/>
    </xf>
    <xf numFmtId="178" fontId="78" fillId="0" borderId="12" xfId="66" applyNumberFormat="1" applyFont="1" applyFill="1" applyBorder="1" applyAlignment="1" applyProtection="1">
      <alignment horizontal="right" vertical="center"/>
      <protection/>
    </xf>
    <xf numFmtId="178" fontId="78" fillId="0" borderId="12" xfId="66" applyNumberFormat="1" applyFont="1" applyFill="1" applyBorder="1" applyAlignment="1" applyProtection="1">
      <alignment horizontal="right" vertical="center"/>
      <protection locked="0"/>
    </xf>
    <xf numFmtId="178" fontId="78" fillId="0" borderId="0" xfId="66" applyNumberFormat="1" applyFont="1" applyFill="1" applyBorder="1" applyAlignment="1" applyProtection="1">
      <alignment horizontal="right" vertical="center"/>
      <protection locked="0"/>
    </xf>
    <xf numFmtId="178" fontId="78" fillId="0" borderId="0" xfId="66" applyNumberFormat="1" applyFont="1" applyFill="1" applyBorder="1" applyAlignment="1" applyProtection="1">
      <alignment vertical="center"/>
      <protection locked="0"/>
    </xf>
    <xf numFmtId="178" fontId="78" fillId="0" borderId="0" xfId="66" applyNumberFormat="1" applyFont="1" applyFill="1" applyAlignment="1" applyProtection="1">
      <alignment vertical="center"/>
      <protection/>
    </xf>
    <xf numFmtId="176" fontId="13" fillId="0" borderId="12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>
      <alignment vertical="center"/>
      <protection/>
    </xf>
    <xf numFmtId="176" fontId="13" fillId="0" borderId="13" xfId="64" applyNumberFormat="1" applyFont="1" applyFill="1" applyBorder="1" applyAlignment="1">
      <alignment vertical="center"/>
      <protection/>
    </xf>
    <xf numFmtId="176" fontId="13" fillId="0" borderId="10" xfId="64" applyNumberFormat="1" applyFont="1" applyFill="1" applyBorder="1" applyAlignment="1" applyProtection="1">
      <alignment horizontal="right" vertical="center"/>
      <protection locked="0"/>
    </xf>
    <xf numFmtId="176" fontId="13" fillId="0" borderId="11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Alignment="1">
      <alignment vertical="center"/>
      <protection/>
    </xf>
    <xf numFmtId="176" fontId="17" fillId="0" borderId="0" xfId="64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>
      <alignment vertical="center"/>
      <protection/>
    </xf>
    <xf numFmtId="176" fontId="23" fillId="0" borderId="0" xfId="64" applyNumberFormat="1" applyFont="1" applyFill="1" applyBorder="1" applyAlignment="1" applyProtection="1">
      <alignment horizontal="right" vertical="center"/>
      <protection/>
    </xf>
    <xf numFmtId="176" fontId="23" fillId="0" borderId="0" xfId="64" applyNumberFormat="1" applyFont="1" applyFill="1" applyBorder="1" applyAlignment="1" applyProtection="1">
      <alignment horizontal="right" vertical="center"/>
      <protection locked="0"/>
    </xf>
    <xf numFmtId="176" fontId="24" fillId="0" borderId="0" xfId="64" applyNumberFormat="1" applyFont="1" applyFill="1" applyBorder="1" applyAlignment="1" applyProtection="1">
      <alignment vertical="center"/>
      <protection locked="0"/>
    </xf>
    <xf numFmtId="176" fontId="23" fillId="0" borderId="10" xfId="64" applyNumberFormat="1" applyFont="1" applyFill="1" applyBorder="1" applyAlignment="1" applyProtection="1">
      <alignment horizontal="right" vertical="center"/>
      <protection locked="0"/>
    </xf>
    <xf numFmtId="176" fontId="22" fillId="0" borderId="0" xfId="63" applyNumberFormat="1" applyFont="1" applyFill="1" applyBorder="1" applyAlignment="1">
      <alignment vertical="center"/>
      <protection/>
    </xf>
    <xf numFmtId="176" fontId="22" fillId="0" borderId="0" xfId="64" applyNumberFormat="1" applyFont="1" applyFill="1" applyAlignment="1">
      <alignment vertical="center"/>
      <protection/>
    </xf>
    <xf numFmtId="176" fontId="23" fillId="0" borderId="0" xfId="64" applyNumberFormat="1" applyFont="1" applyFill="1" applyBorder="1" applyAlignment="1" applyProtection="1">
      <alignment vertical="center"/>
      <protection/>
    </xf>
    <xf numFmtId="176" fontId="10" fillId="0" borderId="0" xfId="64" applyNumberFormat="1" applyFont="1" applyFill="1" applyBorder="1" applyAlignment="1" applyProtection="1">
      <alignment vertical="center"/>
      <protection/>
    </xf>
    <xf numFmtId="178" fontId="23" fillId="0" borderId="11" xfId="65" applyNumberFormat="1" applyFont="1" applyFill="1" applyBorder="1" applyAlignment="1">
      <alignment vertical="center"/>
      <protection/>
    </xf>
    <xf numFmtId="178" fontId="23" fillId="0" borderId="0" xfId="65" applyNumberFormat="1" applyFont="1" applyFill="1" applyBorder="1" applyAlignment="1">
      <alignment vertical="center"/>
      <protection/>
    </xf>
    <xf numFmtId="178" fontId="23" fillId="0" borderId="11" xfId="65" applyNumberFormat="1" applyFont="1" applyFill="1" applyBorder="1" applyAlignment="1" applyProtection="1">
      <alignment horizontal="right" vertical="center"/>
      <protection/>
    </xf>
    <xf numFmtId="178" fontId="23" fillId="0" borderId="11" xfId="65" applyNumberFormat="1" applyFont="1" applyFill="1" applyBorder="1" applyAlignment="1">
      <alignment horizontal="right" vertical="center"/>
      <protection/>
    </xf>
    <xf numFmtId="178" fontId="17" fillId="0" borderId="11" xfId="65" applyNumberFormat="1" applyFont="1" applyFill="1" applyBorder="1" applyAlignment="1">
      <alignment vertical="center"/>
      <protection/>
    </xf>
    <xf numFmtId="178" fontId="13" fillId="0" borderId="11" xfId="65" applyNumberFormat="1" applyFont="1" applyFill="1" applyBorder="1" applyAlignment="1" applyProtection="1">
      <alignment horizontal="right" vertical="center"/>
      <protection/>
    </xf>
    <xf numFmtId="178" fontId="13" fillId="0" borderId="0" xfId="65" applyNumberFormat="1" applyFont="1" applyFill="1" applyBorder="1" applyAlignment="1" applyProtection="1">
      <alignment horizontal="right" vertical="center"/>
      <protection/>
    </xf>
    <xf numFmtId="178" fontId="13" fillId="0" borderId="11" xfId="65" applyNumberFormat="1" applyFont="1" applyFill="1" applyBorder="1" applyAlignment="1">
      <alignment horizontal="right" vertical="center"/>
      <protection/>
    </xf>
    <xf numFmtId="178" fontId="13" fillId="0" borderId="0" xfId="65" applyNumberFormat="1" applyFont="1" applyFill="1" applyBorder="1" applyAlignment="1">
      <alignment horizontal="right"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4" applyNumberFormat="1" applyFont="1" applyFill="1" applyBorder="1" applyAlignment="1" applyProtection="1">
      <alignment horizontal="center" vertical="center"/>
      <protection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Alignment="1" applyProtection="1">
      <alignment vertical="center"/>
      <protection locked="0"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24" fillId="0" borderId="0" xfId="64" applyNumberFormat="1" applyFont="1" applyFill="1" applyAlignment="1" applyProtection="1">
      <alignment vertical="center"/>
      <protection locked="0"/>
    </xf>
    <xf numFmtId="176" fontId="82" fillId="0" borderId="0" xfId="64" applyNumberFormat="1" applyFont="1" applyFill="1" applyBorder="1" applyAlignment="1">
      <alignment vertical="center"/>
      <protection/>
    </xf>
    <xf numFmtId="176" fontId="83" fillId="0" borderId="10" xfId="64" applyNumberFormat="1" applyFont="1" applyFill="1" applyBorder="1" applyAlignment="1">
      <alignment vertical="center"/>
      <protection/>
    </xf>
    <xf numFmtId="176" fontId="84" fillId="0" borderId="11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82" fillId="0" borderId="11" xfId="63" applyNumberFormat="1" applyFont="1" applyFill="1" applyBorder="1" applyAlignment="1">
      <alignment vertical="center"/>
      <protection/>
    </xf>
    <xf numFmtId="176" fontId="82" fillId="0" borderId="0" xfId="63" applyNumberFormat="1" applyFont="1" applyFill="1" applyBorder="1" applyAlignment="1">
      <alignment vertical="center"/>
      <protection/>
    </xf>
    <xf numFmtId="176" fontId="82" fillId="0" borderId="0" xfId="64" applyNumberFormat="1" applyFont="1" applyFill="1" applyAlignment="1">
      <alignment vertical="center"/>
      <protection/>
    </xf>
    <xf numFmtId="176" fontId="85" fillId="0" borderId="0" xfId="64" applyNumberFormat="1" applyFont="1" applyFill="1" applyBorder="1" applyAlignment="1">
      <alignment horizontal="right" vertical="center"/>
      <protection/>
    </xf>
    <xf numFmtId="176" fontId="82" fillId="0" borderId="10" xfId="64" applyNumberFormat="1" applyFont="1" applyFill="1" applyBorder="1" applyAlignment="1">
      <alignment vertical="center"/>
      <protection/>
    </xf>
    <xf numFmtId="176" fontId="85" fillId="0" borderId="0" xfId="64" applyNumberFormat="1" applyFont="1" applyFill="1" applyAlignment="1">
      <alignment horizontal="right" vertical="center"/>
      <protection/>
    </xf>
    <xf numFmtId="178" fontId="19" fillId="33" borderId="0" xfId="65" applyNumberFormat="1" applyFont="1" applyFill="1" applyAlignment="1">
      <alignment vertical="center"/>
      <protection/>
    </xf>
    <xf numFmtId="0" fontId="27" fillId="33" borderId="0" xfId="61" applyFont="1" applyFill="1" applyAlignment="1">
      <alignment vertical="center" shrinkToFit="1"/>
      <protection/>
    </xf>
    <xf numFmtId="0" fontId="27" fillId="33" borderId="0" xfId="61" applyNumberFormat="1" applyFont="1" applyFill="1" applyAlignment="1">
      <alignment vertical="center" shrinkToFit="1"/>
      <protection/>
    </xf>
    <xf numFmtId="178" fontId="19" fillId="33" borderId="0" xfId="65" applyNumberFormat="1" applyFont="1" applyFill="1" applyAlignment="1">
      <alignment vertical="center" wrapText="1"/>
      <protection/>
    </xf>
    <xf numFmtId="0" fontId="27" fillId="0" borderId="0" xfId="61" applyFont="1" applyBorder="1" applyAlignment="1">
      <alignment horizontal="center" vertical="center" wrapText="1"/>
      <protection/>
    </xf>
    <xf numFmtId="178" fontId="79" fillId="0" borderId="0" xfId="66" applyNumberFormat="1" applyFont="1" applyFill="1" applyBorder="1" applyAlignment="1">
      <alignment vertical="center"/>
      <protection/>
    </xf>
    <xf numFmtId="0" fontId="27" fillId="0" borderId="0" xfId="61" applyFont="1" applyBorder="1" applyAlignment="1">
      <alignment vertical="center" shrinkToFit="1"/>
      <protection/>
    </xf>
    <xf numFmtId="176" fontId="86" fillId="0" borderId="12" xfId="64" applyNumberFormat="1" applyFont="1" applyFill="1" applyBorder="1" applyAlignment="1">
      <alignment vertical="center"/>
      <protection/>
    </xf>
    <xf numFmtId="176" fontId="87" fillId="0" borderId="12" xfId="64" applyNumberFormat="1" applyFont="1" applyFill="1" applyBorder="1" applyAlignment="1" applyProtection="1">
      <alignment vertical="center"/>
      <protection locked="0"/>
    </xf>
    <xf numFmtId="0" fontId="27" fillId="0" borderId="0" xfId="61" applyFont="1" applyFill="1" applyBorder="1" applyAlignment="1">
      <alignment vertical="center" shrinkToFit="1"/>
      <protection/>
    </xf>
    <xf numFmtId="176" fontId="23" fillId="0" borderId="11" xfId="63" applyNumberFormat="1" applyFont="1" applyFill="1" applyBorder="1" applyAlignment="1" applyProtection="1">
      <alignment horizontal="right" vertical="center"/>
      <protection/>
    </xf>
    <xf numFmtId="176" fontId="14" fillId="0" borderId="0" xfId="63" applyNumberFormat="1" applyFont="1" applyFill="1" applyBorder="1" applyAlignment="1" applyProtection="1">
      <alignment horizontal="right" vertical="center"/>
      <protection/>
    </xf>
    <xf numFmtId="176" fontId="22" fillId="0" borderId="11" xfId="63" applyNumberFormat="1" applyFont="1" applyFill="1" applyBorder="1" applyAlignment="1" applyProtection="1">
      <alignment horizontal="right" vertical="center"/>
      <protection/>
    </xf>
    <xf numFmtId="176" fontId="14" fillId="0" borderId="11" xfId="63" applyNumberFormat="1" applyFont="1" applyFill="1" applyBorder="1" applyAlignment="1" applyProtection="1">
      <alignment horizontal="left" vertical="center"/>
      <protection/>
    </xf>
    <xf numFmtId="176" fontId="14" fillId="0" borderId="11" xfId="63" applyNumberFormat="1" applyFont="1" applyFill="1" applyBorder="1" applyAlignment="1" applyProtection="1">
      <alignment horizontal="distributed" vertical="center"/>
      <protection/>
    </xf>
    <xf numFmtId="176" fontId="17" fillId="0" borderId="11" xfId="64" applyNumberFormat="1" applyFont="1" applyFill="1" applyBorder="1" applyAlignment="1" applyProtection="1">
      <alignment vertical="center"/>
      <protection/>
    </xf>
    <xf numFmtId="176" fontId="14" fillId="0" borderId="10" xfId="63" applyNumberFormat="1" applyFont="1" applyFill="1" applyBorder="1" applyAlignment="1" applyProtection="1">
      <alignment horizontal="distributed" vertical="center"/>
      <protection/>
    </xf>
    <xf numFmtId="176" fontId="23" fillId="0" borderId="11" xfId="64" applyNumberFormat="1" applyFont="1" applyFill="1" applyBorder="1" applyAlignment="1" applyProtection="1">
      <alignment horizontal="right" vertical="center"/>
      <protection/>
    </xf>
    <xf numFmtId="176" fontId="22" fillId="0" borderId="0" xfId="64" applyNumberFormat="1" applyFont="1" applyFill="1" applyBorder="1" applyAlignment="1" applyProtection="1">
      <alignment horizontal="right" vertical="center"/>
      <protection/>
    </xf>
    <xf numFmtId="176" fontId="85" fillId="0" borderId="11" xfId="64" applyNumberFormat="1" applyFont="1" applyFill="1" applyBorder="1" applyAlignment="1">
      <alignment horizontal="right" vertical="center"/>
      <protection/>
    </xf>
    <xf numFmtId="176" fontId="23" fillId="0" borderId="11" xfId="64" applyNumberFormat="1" applyFont="1" applyFill="1" applyBorder="1" applyAlignment="1" applyProtection="1">
      <alignment horizontal="right" vertical="center"/>
      <protection locked="0"/>
    </xf>
    <xf numFmtId="176" fontId="23" fillId="0" borderId="11" xfId="64" applyNumberFormat="1" applyFont="1" applyFill="1" applyBorder="1" applyAlignment="1">
      <alignment horizontal="right" vertical="center"/>
      <protection/>
    </xf>
    <xf numFmtId="176" fontId="13" fillId="0" borderId="21" xfId="63" applyNumberFormat="1" applyFont="1" applyFill="1" applyBorder="1" applyAlignment="1">
      <alignment horizontal="center" vertical="center"/>
      <protection/>
    </xf>
    <xf numFmtId="178" fontId="17" fillId="0" borderId="10" xfId="65" applyNumberFormat="1" applyFont="1" applyFill="1" applyBorder="1" applyAlignment="1" applyProtection="1">
      <alignment horizontal="center" vertical="center"/>
      <protection/>
    </xf>
    <xf numFmtId="178" fontId="17" fillId="0" borderId="14" xfId="65" applyNumberFormat="1" applyFont="1" applyFill="1" applyBorder="1" applyAlignment="1" applyProtection="1">
      <alignment horizontal="center" vertical="center"/>
      <protection/>
    </xf>
    <xf numFmtId="178" fontId="19" fillId="0" borderId="12" xfId="65" applyNumberFormat="1" applyFont="1" applyFill="1" applyBorder="1" applyAlignment="1">
      <alignment vertical="center"/>
      <protection/>
    </xf>
    <xf numFmtId="178" fontId="19" fillId="0" borderId="14" xfId="65" applyNumberFormat="1" applyFont="1" applyFill="1" applyBorder="1" applyAlignment="1">
      <alignment vertical="center"/>
      <protection/>
    </xf>
    <xf numFmtId="176" fontId="88" fillId="0" borderId="11" xfId="64" applyNumberFormat="1" applyFont="1" applyFill="1" applyBorder="1" applyAlignment="1" applyProtection="1">
      <alignment horizontal="right" vertical="center"/>
      <protection/>
    </xf>
    <xf numFmtId="178" fontId="13" fillId="33" borderId="0" xfId="0" applyNumberFormat="1" applyFont="1" applyFill="1" applyBorder="1" applyAlignment="1" applyProtection="1">
      <alignment horizontal="center" vertical="center"/>
      <protection/>
    </xf>
    <xf numFmtId="178" fontId="13" fillId="33" borderId="0" xfId="0" applyNumberFormat="1" applyFont="1" applyFill="1" applyBorder="1" applyAlignment="1" applyProtection="1">
      <alignment horizontal="right" vertical="center"/>
      <protection/>
    </xf>
    <xf numFmtId="178" fontId="13" fillId="33" borderId="0" xfId="0" applyNumberFormat="1" applyFont="1" applyFill="1" applyBorder="1" applyAlignment="1">
      <alignment vertical="center"/>
    </xf>
    <xf numFmtId="178" fontId="13" fillId="33" borderId="0" xfId="0" applyNumberFormat="1" applyFont="1" applyFill="1" applyBorder="1" applyAlignment="1" applyProtection="1">
      <alignment horizontal="right" vertical="center"/>
      <protection locked="0"/>
    </xf>
    <xf numFmtId="178" fontId="12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vertical="center" wrapText="1"/>
    </xf>
    <xf numFmtId="178" fontId="13" fillId="6" borderId="0" xfId="0" applyNumberFormat="1" applyFont="1" applyFill="1" applyBorder="1" applyAlignment="1" applyProtection="1">
      <alignment horizontal="right" vertical="center"/>
      <protection/>
    </xf>
    <xf numFmtId="178" fontId="17" fillId="2" borderId="0" xfId="65" applyNumberFormat="1" applyFont="1" applyFill="1" applyAlignment="1" applyProtection="1">
      <alignment horizontal="center" vertical="center"/>
      <protection/>
    </xf>
    <xf numFmtId="178" fontId="13" fillId="2" borderId="11" xfId="65" applyNumberFormat="1" applyFont="1" applyFill="1" applyBorder="1" applyAlignment="1" applyProtection="1">
      <alignment horizontal="right" vertical="center"/>
      <protection/>
    </xf>
    <xf numFmtId="178" fontId="13" fillId="2" borderId="0" xfId="65" applyNumberFormat="1" applyFont="1" applyFill="1" applyBorder="1" applyAlignment="1" applyProtection="1">
      <alignment horizontal="right" vertical="center"/>
      <protection/>
    </xf>
    <xf numFmtId="178" fontId="13" fillId="2" borderId="0" xfId="65" applyNumberFormat="1" applyFont="1" applyFill="1" applyAlignment="1" applyProtection="1">
      <alignment horizontal="right" vertical="center"/>
      <protection/>
    </xf>
    <xf numFmtId="176" fontId="22" fillId="0" borderId="10" xfId="63" applyNumberFormat="1" applyFont="1" applyFill="1" applyBorder="1" applyAlignment="1" applyProtection="1">
      <alignment horizontal="distributed" vertical="center"/>
      <protection/>
    </xf>
    <xf numFmtId="176" fontId="22" fillId="0" borderId="11" xfId="64" applyNumberFormat="1" applyFont="1" applyFill="1" applyBorder="1" applyAlignment="1" applyProtection="1">
      <alignment horizontal="right" vertical="center"/>
      <protection/>
    </xf>
    <xf numFmtId="176" fontId="22" fillId="0" borderId="11" xfId="63" applyNumberFormat="1" applyFont="1" applyFill="1" applyBorder="1" applyAlignment="1" applyProtection="1">
      <alignment horizontal="distributed" vertical="center"/>
      <protection/>
    </xf>
    <xf numFmtId="176" fontId="24" fillId="0" borderId="0" xfId="63" applyNumberFormat="1" applyFont="1" applyFill="1" applyBorder="1" applyAlignment="1">
      <alignment horizontal="right" vertical="center"/>
      <protection/>
    </xf>
    <xf numFmtId="176" fontId="23" fillId="0" borderId="10" xfId="63" applyNumberFormat="1" applyFont="1" applyFill="1" applyBorder="1" applyAlignment="1" applyProtection="1">
      <alignment horizontal="right" vertical="center"/>
      <protection/>
    </xf>
    <xf numFmtId="176" fontId="23" fillId="0" borderId="10" xfId="63" applyNumberFormat="1" applyFont="1" applyFill="1" applyBorder="1" applyAlignment="1" applyProtection="1">
      <alignment horizontal="distributed" vertical="center"/>
      <protection/>
    </xf>
    <xf numFmtId="176" fontId="23" fillId="0" borderId="11" xfId="63" applyNumberFormat="1" applyFont="1" applyFill="1" applyBorder="1" applyAlignment="1" applyProtection="1">
      <alignment horizontal="distributed" vertical="center"/>
      <protection/>
    </xf>
    <xf numFmtId="176" fontId="23" fillId="0" borderId="0" xfId="63" applyNumberFormat="1" applyFont="1" applyFill="1" applyBorder="1" applyAlignment="1" applyProtection="1">
      <alignment horizontal="distributed"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176" fontId="24" fillId="0" borderId="0" xfId="63" applyNumberFormat="1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 vertical="center"/>
    </xf>
    <xf numFmtId="176" fontId="18" fillId="0" borderId="11" xfId="64" applyNumberFormat="1" applyFont="1" applyFill="1" applyBorder="1" applyAlignment="1" applyProtection="1">
      <alignment vertical="center"/>
      <protection/>
    </xf>
    <xf numFmtId="176" fontId="18" fillId="0" borderId="0" xfId="64" applyNumberFormat="1" applyFont="1" applyFill="1" applyBorder="1" applyAlignment="1" applyProtection="1">
      <alignment vertical="center"/>
      <protection/>
    </xf>
    <xf numFmtId="176" fontId="89" fillId="0" borderId="11" xfId="64" applyNumberFormat="1" applyFont="1" applyFill="1" applyBorder="1" applyAlignment="1" applyProtection="1">
      <alignment vertical="center"/>
      <protection/>
    </xf>
    <xf numFmtId="176" fontId="14" fillId="0" borderId="0" xfId="63" applyNumberFormat="1" applyFont="1" applyFill="1" applyBorder="1" applyAlignment="1" applyProtection="1">
      <alignment horizontal="distributed" vertical="center"/>
      <protection/>
    </xf>
    <xf numFmtId="176" fontId="12" fillId="0" borderId="0" xfId="63" applyNumberFormat="1" applyFont="1" applyFill="1" applyAlignment="1">
      <alignment horizontal="right" vertical="center"/>
      <protection/>
    </xf>
    <xf numFmtId="176" fontId="23" fillId="0" borderId="0" xfId="63" applyNumberFormat="1" applyFont="1" applyFill="1" applyBorder="1" applyAlignment="1" applyProtection="1">
      <alignment horizontal="right" vertical="center"/>
      <protection locked="0"/>
    </xf>
    <xf numFmtId="176" fontId="22" fillId="0" borderId="0" xfId="64" applyNumberFormat="1" applyFont="1" applyFill="1" applyBorder="1" applyAlignment="1" applyProtection="1">
      <alignment vertical="center"/>
      <protection locked="0"/>
    </xf>
    <xf numFmtId="176" fontId="14" fillId="0" borderId="0" xfId="64" applyNumberFormat="1" applyFont="1" applyFill="1" applyBorder="1" applyAlignment="1" applyProtection="1">
      <alignment vertical="center"/>
      <protection locked="0"/>
    </xf>
    <xf numFmtId="176" fontId="14" fillId="0" borderId="10" xfId="64" applyNumberFormat="1" applyFont="1" applyFill="1" applyBorder="1" applyAlignment="1" applyProtection="1">
      <alignment horizontal="right" vertical="center"/>
      <protection locked="0"/>
    </xf>
    <xf numFmtId="176" fontId="90" fillId="0" borderId="10" xfId="64" applyNumberFormat="1" applyFont="1" applyFill="1" applyBorder="1" applyAlignment="1" applyProtection="1">
      <alignment horizontal="right" vertical="center"/>
      <protection locked="0"/>
    </xf>
    <xf numFmtId="176" fontId="90" fillId="0" borderId="11" xfId="63" applyNumberFormat="1" applyFont="1" applyFill="1" applyBorder="1" applyAlignment="1" applyProtection="1">
      <alignment horizontal="left" vertical="center"/>
      <protection/>
    </xf>
    <xf numFmtId="176" fontId="14" fillId="0" borderId="11" xfId="64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 applyProtection="1">
      <alignment vertical="center"/>
      <protection/>
    </xf>
    <xf numFmtId="176" fontId="22" fillId="0" borderId="10" xfId="63" applyNumberFormat="1" applyFont="1" applyFill="1" applyBorder="1" applyAlignment="1" applyProtection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 locked="0"/>
    </xf>
    <xf numFmtId="178" fontId="81" fillId="10" borderId="0" xfId="66" applyNumberFormat="1" applyFont="1" applyFill="1" applyBorder="1" applyAlignment="1" applyProtection="1">
      <alignment horizontal="right" vertical="center"/>
      <protection/>
    </xf>
    <xf numFmtId="178" fontId="81" fillId="10" borderId="11" xfId="66" applyNumberFormat="1" applyFont="1" applyFill="1" applyBorder="1" applyAlignment="1" applyProtection="1">
      <alignment horizontal="right" vertical="center"/>
      <protection/>
    </xf>
    <xf numFmtId="176" fontId="13" fillId="0" borderId="11" xfId="63" applyNumberFormat="1" applyFont="1" applyFill="1" applyBorder="1" applyAlignment="1" applyProtection="1">
      <alignment horizontal="center" vertical="center" wrapText="1"/>
      <protection/>
    </xf>
    <xf numFmtId="176" fontId="13" fillId="0" borderId="0" xfId="63" applyNumberFormat="1" applyFont="1" applyFill="1" applyBorder="1" applyAlignment="1" applyProtection="1">
      <alignment horizontal="center" vertical="center"/>
      <protection/>
    </xf>
    <xf numFmtId="176" fontId="13" fillId="0" borderId="11" xfId="63" applyNumberFormat="1" applyFont="1" applyFill="1" applyBorder="1" applyAlignment="1" applyProtection="1">
      <alignment horizontal="center" vertical="center"/>
      <protection/>
    </xf>
    <xf numFmtId="176" fontId="13" fillId="0" borderId="13" xfId="63" applyNumberFormat="1" applyFont="1" applyFill="1" applyBorder="1" applyAlignment="1" applyProtection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horizontal="center"/>
      <protection/>
    </xf>
    <xf numFmtId="176" fontId="13" fillId="0" borderId="18" xfId="63" applyNumberFormat="1" applyFont="1" applyFill="1" applyBorder="1" applyAlignment="1">
      <alignment horizontal="center" vertical="center"/>
      <protection/>
    </xf>
    <xf numFmtId="176" fontId="13" fillId="0" borderId="17" xfId="63" applyNumberFormat="1" applyFont="1" applyFill="1" applyBorder="1" applyAlignment="1">
      <alignment horizontal="center" vertical="center"/>
      <protection/>
    </xf>
    <xf numFmtId="176" fontId="13" fillId="0" borderId="19" xfId="63" applyNumberFormat="1" applyFont="1" applyFill="1" applyBorder="1" applyAlignment="1">
      <alignment horizontal="center" vertical="center"/>
      <protection/>
    </xf>
    <xf numFmtId="176" fontId="13" fillId="0" borderId="18" xfId="63" applyNumberFormat="1" applyFont="1" applyFill="1" applyBorder="1" applyAlignment="1" applyProtection="1">
      <alignment horizontal="center" vertical="center"/>
      <protection/>
    </xf>
    <xf numFmtId="176" fontId="13" fillId="0" borderId="17" xfId="63" applyNumberFormat="1" applyFont="1" applyFill="1" applyBorder="1" applyAlignment="1" applyProtection="1">
      <alignment horizontal="center" vertical="center"/>
      <protection/>
    </xf>
    <xf numFmtId="176" fontId="13" fillId="0" borderId="19" xfId="63" applyNumberFormat="1" applyFont="1" applyFill="1" applyBorder="1" applyAlignment="1" applyProtection="1">
      <alignment horizontal="center" vertical="center"/>
      <protection/>
    </xf>
    <xf numFmtId="176" fontId="13" fillId="0" borderId="21" xfId="63" applyNumberFormat="1" applyFont="1" applyFill="1" applyBorder="1" applyAlignment="1" applyProtection="1">
      <alignment horizontal="center" vertical="center"/>
      <protection/>
    </xf>
    <xf numFmtId="176" fontId="13" fillId="0" borderId="22" xfId="63" applyNumberFormat="1" applyFont="1" applyFill="1" applyBorder="1" applyAlignment="1" applyProtection="1">
      <alignment horizontal="center" vertical="center"/>
      <protection/>
    </xf>
    <xf numFmtId="176" fontId="13" fillId="0" borderId="15" xfId="63" applyNumberFormat="1" applyFont="1" applyFill="1" applyBorder="1" applyAlignment="1" applyProtection="1">
      <alignment horizontal="center" vertical="center"/>
      <protection/>
    </xf>
    <xf numFmtId="176" fontId="13" fillId="0" borderId="16" xfId="63" applyNumberFormat="1" applyFont="1" applyFill="1" applyBorder="1" applyAlignment="1" applyProtection="1">
      <alignment horizontal="center" vertical="center"/>
      <protection/>
    </xf>
    <xf numFmtId="176" fontId="13" fillId="0" borderId="23" xfId="63" applyNumberFormat="1" applyFont="1" applyFill="1" applyBorder="1" applyAlignment="1" applyProtection="1">
      <alignment horizontal="center" vertical="center"/>
      <protection/>
    </xf>
    <xf numFmtId="176" fontId="13" fillId="0" borderId="14" xfId="63" applyNumberFormat="1" applyFont="1" applyFill="1" applyBorder="1" applyAlignment="1" applyProtection="1">
      <alignment horizontal="center" vertical="center"/>
      <protection/>
    </xf>
    <xf numFmtId="176" fontId="13" fillId="0" borderId="16" xfId="63" applyNumberFormat="1" applyFont="1" applyFill="1" applyBorder="1" applyAlignment="1" applyProtection="1">
      <alignment horizontal="center" vertical="center" wrapText="1"/>
      <protection/>
    </xf>
    <xf numFmtId="176" fontId="13" fillId="0" borderId="10" xfId="63" applyNumberFormat="1" applyFont="1" applyFill="1" applyBorder="1" applyAlignment="1" applyProtection="1">
      <alignment horizontal="center" vertical="center"/>
      <protection/>
    </xf>
    <xf numFmtId="176" fontId="13" fillId="0" borderId="24" xfId="63" applyNumberFormat="1" applyFont="1" applyFill="1" applyBorder="1" applyAlignment="1" applyProtection="1">
      <alignment horizontal="center" vertical="center"/>
      <protection/>
    </xf>
    <xf numFmtId="176" fontId="13" fillId="0" borderId="21" xfId="63" applyNumberFormat="1" applyFont="1" applyFill="1" applyBorder="1" applyAlignment="1">
      <alignment horizontal="center" vertical="center"/>
      <protection/>
    </xf>
    <xf numFmtId="176" fontId="13" fillId="0" borderId="22" xfId="63" applyNumberFormat="1" applyFont="1" applyFill="1" applyBorder="1" applyAlignment="1">
      <alignment horizontal="center" vertical="center"/>
      <protection/>
    </xf>
    <xf numFmtId="176" fontId="14" fillId="0" borderId="0" xfId="63" applyNumberFormat="1" applyFont="1" applyFill="1" applyBorder="1" applyAlignment="1" applyProtection="1">
      <alignment horizontal="left" vertical="center"/>
      <protection/>
    </xf>
    <xf numFmtId="176" fontId="14" fillId="0" borderId="10" xfId="63" applyNumberFormat="1" applyFont="1" applyFill="1" applyBorder="1" applyAlignment="1" applyProtection="1">
      <alignment horizontal="left" vertical="center"/>
      <protection/>
    </xf>
    <xf numFmtId="176" fontId="14" fillId="0" borderId="11" xfId="63" applyNumberFormat="1" applyFont="1" applyFill="1" applyBorder="1" applyAlignment="1" applyProtection="1">
      <alignment horizontal="right" vertical="center"/>
      <protection/>
    </xf>
    <xf numFmtId="37" fontId="15" fillId="0" borderId="0" xfId="63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176" fontId="14" fillId="0" borderId="11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Border="1" applyAlignment="1" applyProtection="1">
      <alignment vertical="center"/>
      <protection/>
    </xf>
    <xf numFmtId="176" fontId="14" fillId="0" borderId="10" xfId="63" applyNumberFormat="1" applyFont="1" applyFill="1" applyBorder="1" applyAlignment="1" applyProtection="1">
      <alignment vertical="center"/>
      <protection/>
    </xf>
    <xf numFmtId="37" fontId="14" fillId="0" borderId="0" xfId="63" applyFont="1" applyFill="1" applyBorder="1" applyAlignment="1">
      <alignment horizontal="right" vertical="center"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23" xfId="0" applyNumberFormat="1" applyFont="1" applyFill="1" applyBorder="1" applyAlignment="1" applyProtection="1">
      <alignment horizontal="center" vertical="center"/>
      <protection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21" xfId="0" applyNumberFormat="1" applyFont="1" applyFill="1" applyBorder="1" applyAlignment="1" applyProtection="1">
      <alignment horizontal="center" vertical="center" shrinkToFit="1"/>
      <protection/>
    </xf>
    <xf numFmtId="178" fontId="13" fillId="0" borderId="22" xfId="0" applyNumberFormat="1" applyFont="1" applyFill="1" applyBorder="1" applyAlignment="1" applyProtection="1">
      <alignment horizontal="center" vertical="center" shrinkToFit="1"/>
      <protection/>
    </xf>
    <xf numFmtId="176" fontId="13" fillId="0" borderId="15" xfId="64" applyNumberFormat="1" applyFont="1" applyFill="1" applyBorder="1" applyAlignment="1" applyProtection="1">
      <alignment horizontal="center" vertical="center"/>
      <protection/>
    </xf>
    <xf numFmtId="176" fontId="13" fillId="0" borderId="16" xfId="64" applyNumberFormat="1" applyFont="1" applyFill="1" applyBorder="1" applyAlignment="1" applyProtection="1">
      <alignment horizontal="center" vertical="center"/>
      <protection/>
    </xf>
    <xf numFmtId="176" fontId="13" fillId="0" borderId="23" xfId="64" applyNumberFormat="1" applyFont="1" applyFill="1" applyBorder="1" applyAlignment="1" applyProtection="1">
      <alignment horizontal="center" vertical="center"/>
      <protection/>
    </xf>
    <xf numFmtId="176" fontId="13" fillId="0" borderId="13" xfId="64" applyNumberFormat="1" applyFont="1" applyFill="1" applyBorder="1" applyAlignment="1" applyProtection="1">
      <alignment horizontal="center" vertical="center"/>
      <protection/>
    </xf>
    <xf numFmtId="176" fontId="13" fillId="0" borderId="12" xfId="64" applyNumberFormat="1" applyFont="1" applyFill="1" applyBorder="1" applyAlignment="1" applyProtection="1">
      <alignment horizontal="center" vertical="center"/>
      <protection/>
    </xf>
    <xf numFmtId="176" fontId="13" fillId="0" borderId="14" xfId="64" applyNumberFormat="1" applyFont="1" applyFill="1" applyBorder="1" applyAlignment="1" applyProtection="1">
      <alignment horizontal="center" vertical="center"/>
      <protection/>
    </xf>
    <xf numFmtId="176" fontId="13" fillId="0" borderId="21" xfId="64" applyNumberFormat="1" applyFont="1" applyFill="1" applyBorder="1" applyAlignment="1" applyProtection="1">
      <alignment horizontal="center" vertical="center"/>
      <protection/>
    </xf>
    <xf numFmtId="176" fontId="13" fillId="0" borderId="22" xfId="64" applyNumberFormat="1" applyFont="1" applyFill="1" applyBorder="1" applyAlignment="1" applyProtection="1">
      <alignment horizontal="center" vertical="center"/>
      <protection/>
    </xf>
    <xf numFmtId="176" fontId="13" fillId="0" borderId="15" xfId="63" applyNumberFormat="1" applyFont="1" applyFill="1" applyBorder="1" applyAlignment="1" applyProtection="1">
      <alignment horizontal="center" vertical="center" wrapText="1"/>
      <protection/>
    </xf>
    <xf numFmtId="176" fontId="13" fillId="0" borderId="0" xfId="64" applyNumberFormat="1" applyFont="1" applyFill="1" applyAlignment="1" applyProtection="1">
      <alignment horizontal="center" vertical="center"/>
      <protection/>
    </xf>
    <xf numFmtId="37" fontId="14" fillId="0" borderId="10" xfId="63" applyFont="1" applyFill="1" applyBorder="1" applyAlignment="1">
      <alignment horizontal="left" vertical="center"/>
      <protection/>
    </xf>
    <xf numFmtId="37" fontId="15" fillId="0" borderId="10" xfId="63" applyFont="1" applyFill="1" applyBorder="1" applyAlignment="1">
      <alignment vertical="center"/>
      <protection/>
    </xf>
    <xf numFmtId="176" fontId="14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21" xfId="64" applyNumberFormat="1" applyFont="1" applyFill="1" applyBorder="1" applyAlignment="1">
      <alignment horizontal="center" vertical="center" wrapText="1"/>
      <protection/>
    </xf>
    <xf numFmtId="176" fontId="13" fillId="0" borderId="24" xfId="64" applyNumberFormat="1" applyFont="1" applyFill="1" applyBorder="1" applyAlignment="1">
      <alignment horizontal="center" vertical="center"/>
      <protection/>
    </xf>
    <xf numFmtId="176" fontId="13" fillId="0" borderId="22" xfId="64" applyNumberFormat="1" applyFont="1" applyFill="1" applyBorder="1" applyAlignment="1">
      <alignment horizontal="center" vertical="center"/>
      <protection/>
    </xf>
    <xf numFmtId="176" fontId="14" fillId="0" borderId="0" xfId="63" applyNumberFormat="1" applyFont="1" applyFill="1" applyBorder="1" applyAlignment="1">
      <alignment horizontal="right" vertical="center"/>
      <protection/>
    </xf>
    <xf numFmtId="176" fontId="13" fillId="0" borderId="18" xfId="64" applyNumberFormat="1" applyFont="1" applyFill="1" applyBorder="1" applyAlignment="1" applyProtection="1">
      <alignment horizontal="center" vertical="center"/>
      <protection/>
    </xf>
    <xf numFmtId="176" fontId="13" fillId="0" borderId="17" xfId="64" applyNumberFormat="1" applyFont="1" applyFill="1" applyBorder="1" applyAlignment="1" applyProtection="1">
      <alignment horizontal="center" vertical="center"/>
      <protection/>
    </xf>
    <xf numFmtId="176" fontId="13" fillId="0" borderId="21" xfId="64" applyNumberFormat="1" applyFont="1" applyFill="1" applyBorder="1" applyAlignment="1" applyProtection="1">
      <alignment horizontal="center" vertical="center" wrapText="1"/>
      <protection/>
    </xf>
    <xf numFmtId="176" fontId="13" fillId="0" borderId="24" xfId="64" applyNumberFormat="1" applyFont="1" applyFill="1" applyBorder="1" applyAlignment="1" applyProtection="1">
      <alignment horizontal="center" vertical="center" wrapText="1"/>
      <protection/>
    </xf>
    <xf numFmtId="176" fontId="13" fillId="0" borderId="22" xfId="64" applyNumberFormat="1" applyFont="1" applyFill="1" applyBorder="1" applyAlignment="1" applyProtection="1">
      <alignment horizontal="center" vertical="center" wrapText="1"/>
      <protection/>
    </xf>
    <xf numFmtId="176" fontId="13" fillId="0" borderId="19" xfId="64" applyNumberFormat="1" applyFont="1" applyFill="1" applyBorder="1" applyAlignment="1" applyProtection="1">
      <alignment horizontal="center" vertical="center"/>
      <protection/>
    </xf>
    <xf numFmtId="176" fontId="13" fillId="0" borderId="18" xfId="64" applyNumberFormat="1" applyFont="1" applyFill="1" applyBorder="1" applyAlignment="1" applyProtection="1">
      <alignment horizontal="center" vertical="center" shrinkToFit="1"/>
      <protection/>
    </xf>
    <xf numFmtId="176" fontId="13" fillId="0" borderId="19" xfId="64" applyNumberFormat="1" applyFont="1" applyFill="1" applyBorder="1" applyAlignment="1" applyProtection="1">
      <alignment horizontal="center" vertical="center" shrinkToFit="1"/>
      <protection/>
    </xf>
    <xf numFmtId="176" fontId="13" fillId="0" borderId="15" xfId="64" applyNumberFormat="1" applyFont="1" applyFill="1" applyBorder="1" applyAlignment="1" applyProtection="1">
      <alignment horizontal="center" vertical="center" wrapText="1"/>
      <protection/>
    </xf>
    <xf numFmtId="176" fontId="13" fillId="0" borderId="23" xfId="64" applyNumberFormat="1" applyFont="1" applyFill="1" applyBorder="1" applyAlignment="1" applyProtection="1">
      <alignment horizontal="center" vertical="center" wrapText="1"/>
      <protection/>
    </xf>
    <xf numFmtId="176" fontId="13" fillId="0" borderId="13" xfId="64" applyNumberFormat="1" applyFont="1" applyFill="1" applyBorder="1" applyAlignment="1" applyProtection="1">
      <alignment horizontal="center" vertical="center" wrapText="1"/>
      <protection/>
    </xf>
    <xf numFmtId="176" fontId="13" fillId="0" borderId="14" xfId="64" applyNumberFormat="1" applyFont="1" applyFill="1" applyBorder="1" applyAlignment="1" applyProtection="1">
      <alignment horizontal="center" vertical="center" wrapText="1"/>
      <protection/>
    </xf>
    <xf numFmtId="176" fontId="28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28" fillId="0" borderId="19" xfId="64" applyNumberFormat="1" applyFont="1" applyFill="1" applyBorder="1" applyAlignment="1" applyProtection="1">
      <alignment horizontal="center" vertical="center" shrinkToFit="1"/>
      <protection/>
    </xf>
    <xf numFmtId="176" fontId="22" fillId="0" borderId="11" xfId="63" applyNumberFormat="1" applyFont="1" applyFill="1" applyBorder="1" applyAlignment="1" applyProtection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/>
    </xf>
    <xf numFmtId="37" fontId="22" fillId="0" borderId="0" xfId="63" applyFont="1" applyFill="1" applyBorder="1" applyAlignment="1">
      <alignment horizontal="right" vertical="center"/>
      <protection/>
    </xf>
    <xf numFmtId="176" fontId="22" fillId="0" borderId="11" xfId="63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left" vertical="center"/>
      <protection/>
    </xf>
    <xf numFmtId="176" fontId="22" fillId="0" borderId="10" xfId="63" applyNumberFormat="1" applyFont="1" applyFill="1" applyBorder="1" applyAlignment="1" applyProtection="1">
      <alignment horizontal="left" vertical="center"/>
      <protection/>
    </xf>
    <xf numFmtId="37" fontId="22" fillId="0" borderId="10" xfId="63" applyFont="1" applyFill="1" applyBorder="1" applyAlignment="1">
      <alignment horizontal="left" vertical="center"/>
      <protection/>
    </xf>
    <xf numFmtId="37" fontId="22" fillId="0" borderId="10" xfId="63" applyFont="1" applyFill="1" applyBorder="1" applyAlignment="1">
      <alignment vertical="center"/>
      <protection/>
    </xf>
    <xf numFmtId="176" fontId="22" fillId="0" borderId="0" xfId="63" applyNumberFormat="1" applyFont="1" applyFill="1" applyBorder="1" applyAlignment="1" applyProtection="1">
      <alignment vertical="center"/>
      <protection/>
    </xf>
    <xf numFmtId="176" fontId="22" fillId="0" borderId="10" xfId="63" applyNumberFormat="1" applyFont="1" applyFill="1" applyBorder="1" applyAlignment="1" applyProtection="1">
      <alignment vertical="center"/>
      <protection/>
    </xf>
    <xf numFmtId="178" fontId="17" fillId="0" borderId="25" xfId="65" applyNumberFormat="1" applyFont="1" applyFill="1" applyBorder="1" applyAlignment="1" applyProtection="1">
      <alignment horizontal="center" vertical="center"/>
      <protection/>
    </xf>
    <xf numFmtId="178" fontId="17" fillId="0" borderId="26" xfId="65" applyNumberFormat="1" applyFont="1" applyFill="1" applyBorder="1" applyAlignment="1" applyProtection="1">
      <alignment horizontal="center" vertical="center"/>
      <protection/>
    </xf>
    <xf numFmtId="178" fontId="17" fillId="0" borderId="27" xfId="65" applyNumberFormat="1" applyFont="1" applyFill="1" applyBorder="1" applyAlignment="1" applyProtection="1">
      <alignment horizontal="center" vertical="center"/>
      <protection/>
    </xf>
    <xf numFmtId="178" fontId="17" fillId="0" borderId="0" xfId="65" applyNumberFormat="1" applyFont="1" applyFill="1" applyAlignment="1" applyProtection="1">
      <alignment horizontal="center" vertical="center"/>
      <protection/>
    </xf>
    <xf numFmtId="178" fontId="17" fillId="0" borderId="0" xfId="65" applyNumberFormat="1" applyFont="1" applyFill="1" applyBorder="1" applyAlignment="1" applyProtection="1">
      <alignment horizontal="right" vertical="center"/>
      <protection/>
    </xf>
    <xf numFmtId="37" fontId="11" fillId="0" borderId="0" xfId="65" applyFont="1" applyFill="1" applyBorder="1" applyAlignment="1">
      <alignment horizontal="right" vertical="center"/>
      <protection/>
    </xf>
    <xf numFmtId="178" fontId="17" fillId="0" borderId="28" xfId="65" applyNumberFormat="1" applyFont="1" applyFill="1" applyBorder="1" applyAlignment="1" applyProtection="1">
      <alignment horizontal="center" vertical="center"/>
      <protection/>
    </xf>
    <xf numFmtId="0" fontId="27" fillId="0" borderId="0" xfId="61" applyFont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 wrapText="1"/>
      <protection/>
    </xf>
    <xf numFmtId="178" fontId="78" fillId="0" borderId="0" xfId="66" applyNumberFormat="1" applyFont="1" applyFill="1" applyAlignment="1" applyProtection="1">
      <alignment horizontal="center" vertical="center"/>
      <protection/>
    </xf>
    <xf numFmtId="178" fontId="78" fillId="0" borderId="15" xfId="66" applyNumberFormat="1" applyFont="1" applyFill="1" applyBorder="1" applyAlignment="1" applyProtection="1">
      <alignment horizontal="center" vertical="center" wrapText="1"/>
      <protection/>
    </xf>
    <xf numFmtId="178" fontId="78" fillId="0" borderId="11" xfId="66" applyNumberFormat="1" applyFont="1" applyFill="1" applyBorder="1" applyAlignment="1" applyProtection="1">
      <alignment horizontal="center" vertical="center" wrapText="1"/>
      <protection/>
    </xf>
    <xf numFmtId="178" fontId="78" fillId="0" borderId="15" xfId="66" applyNumberFormat="1" applyFont="1" applyFill="1" applyBorder="1" applyAlignment="1">
      <alignment horizontal="center" vertical="center"/>
      <protection/>
    </xf>
    <xf numFmtId="178" fontId="78" fillId="0" borderId="16" xfId="6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Followed Hyperlink" xfId="67"/>
    <cellStyle name="良い" xfId="68"/>
  </cellStyles>
  <dxfs count="10">
    <dxf>
      <fill>
        <patternFill>
          <bgColor theme="4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4" tint="0.7999799847602844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9525</xdr:rowOff>
    </xdr:from>
    <xdr:ext cx="9563100" cy="2276475"/>
    <xdr:sp>
      <xdr:nvSpPr>
        <xdr:cNvPr id="1" name="AutoShape 1093"/>
        <xdr:cNvSpPr>
          <a:spLocks noChangeAspect="1"/>
        </xdr:cNvSpPr>
      </xdr:nvSpPr>
      <xdr:spPr>
        <a:xfrm>
          <a:off x="0" y="3819525"/>
          <a:ext cx="9563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18</xdr:row>
      <xdr:rowOff>57150</xdr:rowOff>
    </xdr:from>
    <xdr:to>
      <xdr:col>10</xdr:col>
      <xdr:colOff>866775</xdr:colOff>
      <xdr:row>32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486150"/>
          <a:ext cx="95440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19050</xdr:rowOff>
    </xdr:from>
    <xdr:to>
      <xdr:col>10</xdr:col>
      <xdr:colOff>857250</xdr:colOff>
      <xdr:row>52</xdr:row>
      <xdr:rowOff>57150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448550"/>
          <a:ext cx="9534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C79"/>
  <sheetViews>
    <sheetView showGridLines="0" tabSelected="1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8" sqref="C8"/>
    </sheetView>
  </sheetViews>
  <sheetFormatPr defaultColWidth="7.66015625" defaultRowHeight="13.5" customHeight="1"/>
  <cols>
    <col min="1" max="1" width="8.66015625" style="13" bestFit="1" customWidth="1"/>
    <col min="2" max="2" width="10.5" style="13" bestFit="1" customWidth="1"/>
    <col min="3" max="4" width="7.58203125" style="13" customWidth="1"/>
    <col min="5" max="6" width="7.08203125" style="13" customWidth="1"/>
    <col min="7" max="8" width="7.58203125" style="13" customWidth="1"/>
    <col min="9" max="10" width="7.08203125" style="13" customWidth="1"/>
    <col min="11" max="18" width="7.58203125" style="13" customWidth="1"/>
    <col min="19" max="19" width="7.66015625" style="13" customWidth="1"/>
    <col min="20" max="26" width="7.58203125" style="13" customWidth="1"/>
    <col min="27" max="27" width="8.66015625" style="4" customWidth="1"/>
    <col min="28" max="28" width="3" style="4" customWidth="1"/>
    <col min="29" max="29" width="7.66015625" style="4" customWidth="1"/>
    <col min="30" max="16384" width="7.66015625" style="13" customWidth="1"/>
  </cols>
  <sheetData>
    <row r="1" spans="1:29" s="106" customFormat="1" ht="16.5" customHeight="1">
      <c r="A1" s="277" t="s">
        <v>262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29" t="s">
        <v>263</v>
      </c>
      <c r="AB1" s="105"/>
      <c r="AC1" s="105"/>
    </row>
    <row r="2" spans="1:27" ht="16.5" customHeight="1">
      <c r="A2" s="107"/>
      <c r="B2" s="107"/>
      <c r="C2" s="107"/>
      <c r="D2" s="107"/>
      <c r="E2" s="107"/>
      <c r="F2" s="107"/>
      <c r="G2" s="107"/>
      <c r="H2" s="107"/>
      <c r="I2" s="10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30"/>
    </row>
    <row r="3" spans="1:28" ht="16.5" customHeight="1">
      <c r="A3" s="108" t="s">
        <v>224</v>
      </c>
      <c r="B3" s="109"/>
      <c r="C3" s="110"/>
      <c r="D3" s="110"/>
      <c r="E3" s="110"/>
      <c r="F3" s="110"/>
      <c r="G3" s="110"/>
      <c r="H3" s="111"/>
      <c r="I3" s="112"/>
      <c r="J3" s="8"/>
      <c r="K3" s="8"/>
      <c r="L3" s="8"/>
      <c r="M3" s="8"/>
      <c r="N3" s="8"/>
      <c r="O3" s="111" t="s">
        <v>225</v>
      </c>
      <c r="P3" s="8"/>
      <c r="Q3" s="8"/>
      <c r="R3" s="8"/>
      <c r="S3" s="8"/>
      <c r="T3" s="8"/>
      <c r="U3" s="8"/>
      <c r="V3" s="8"/>
      <c r="W3" s="8"/>
      <c r="X3" s="8"/>
      <c r="Y3" s="8"/>
      <c r="Z3" s="108"/>
      <c r="AA3" s="113" t="s">
        <v>226</v>
      </c>
      <c r="AB3" s="109"/>
    </row>
    <row r="4" spans="1:28" ht="16.5" customHeight="1">
      <c r="A4" s="290" t="s">
        <v>260</v>
      </c>
      <c r="B4" s="288"/>
      <c r="C4" s="286" t="s">
        <v>194</v>
      </c>
      <c r="D4" s="287"/>
      <c r="E4" s="287"/>
      <c r="F4" s="287"/>
      <c r="G4" s="287"/>
      <c r="H4" s="287"/>
      <c r="I4" s="287"/>
      <c r="J4" s="288"/>
      <c r="K4" s="278" t="s">
        <v>201</v>
      </c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80"/>
      <c r="AA4" s="272" t="s">
        <v>261</v>
      </c>
      <c r="AB4" s="273"/>
    </row>
    <row r="5" spans="1:28" ht="16.5" customHeight="1">
      <c r="A5" s="273"/>
      <c r="B5" s="291"/>
      <c r="C5" s="275"/>
      <c r="D5" s="276"/>
      <c r="E5" s="276"/>
      <c r="F5" s="276"/>
      <c r="G5" s="276"/>
      <c r="H5" s="276"/>
      <c r="I5" s="276"/>
      <c r="J5" s="289"/>
      <c r="K5" s="284" t="s">
        <v>155</v>
      </c>
      <c r="L5" s="227" t="s">
        <v>156</v>
      </c>
      <c r="M5" s="278" t="s">
        <v>219</v>
      </c>
      <c r="N5" s="279"/>
      <c r="O5" s="279"/>
      <c r="P5" s="279"/>
      <c r="Q5" s="279"/>
      <c r="R5" s="279"/>
      <c r="S5" s="279"/>
      <c r="T5" s="279"/>
      <c r="U5" s="279"/>
      <c r="V5" s="279"/>
      <c r="W5" s="280"/>
      <c r="X5" s="278" t="s">
        <v>158</v>
      </c>
      <c r="Y5" s="279"/>
      <c r="Z5" s="280"/>
      <c r="AA5" s="274"/>
      <c r="AB5" s="273"/>
    </row>
    <row r="6" spans="1:28" ht="16.5" customHeight="1">
      <c r="A6" s="273"/>
      <c r="B6" s="291"/>
      <c r="C6" s="281" t="s">
        <v>155</v>
      </c>
      <c r="D6" s="282"/>
      <c r="E6" s="283"/>
      <c r="F6" s="114" t="s">
        <v>156</v>
      </c>
      <c r="G6" s="278" t="s">
        <v>157</v>
      </c>
      <c r="H6" s="279"/>
      <c r="I6" s="280"/>
      <c r="J6" s="115" t="s">
        <v>158</v>
      </c>
      <c r="K6" s="292"/>
      <c r="L6" s="284" t="s">
        <v>162</v>
      </c>
      <c r="M6" s="284" t="s">
        <v>155</v>
      </c>
      <c r="N6" s="284" t="s">
        <v>162</v>
      </c>
      <c r="O6" s="115" t="s">
        <v>169</v>
      </c>
      <c r="P6" s="278" t="s">
        <v>251</v>
      </c>
      <c r="Q6" s="279"/>
      <c r="R6" s="279"/>
      <c r="S6" s="279"/>
      <c r="T6" s="279"/>
      <c r="U6" s="279"/>
      <c r="V6" s="279"/>
      <c r="W6" s="280"/>
      <c r="X6" s="293" t="s">
        <v>155</v>
      </c>
      <c r="Y6" s="284" t="s">
        <v>162</v>
      </c>
      <c r="Z6" s="9" t="s">
        <v>169</v>
      </c>
      <c r="AA6" s="274"/>
      <c r="AB6" s="273"/>
    </row>
    <row r="7" spans="1:28" ht="24" customHeight="1">
      <c r="A7" s="276"/>
      <c r="B7" s="289"/>
      <c r="C7" s="9" t="s">
        <v>3</v>
      </c>
      <c r="D7" s="9" t="s">
        <v>143</v>
      </c>
      <c r="E7" s="9" t="s">
        <v>144</v>
      </c>
      <c r="F7" s="9" t="s">
        <v>143</v>
      </c>
      <c r="G7" s="9" t="s">
        <v>3</v>
      </c>
      <c r="H7" s="9" t="s">
        <v>143</v>
      </c>
      <c r="I7" s="9" t="s">
        <v>144</v>
      </c>
      <c r="J7" s="9" t="s">
        <v>143</v>
      </c>
      <c r="K7" s="285"/>
      <c r="L7" s="285"/>
      <c r="M7" s="285"/>
      <c r="N7" s="285"/>
      <c r="O7" s="9" t="s">
        <v>195</v>
      </c>
      <c r="P7" s="9" t="s">
        <v>3</v>
      </c>
      <c r="Q7" s="9" t="s">
        <v>196</v>
      </c>
      <c r="R7" s="14" t="s">
        <v>250</v>
      </c>
      <c r="S7" s="14" t="s">
        <v>249</v>
      </c>
      <c r="T7" s="9" t="s">
        <v>197</v>
      </c>
      <c r="U7" s="9" t="s">
        <v>198</v>
      </c>
      <c r="V7" s="9" t="s">
        <v>199</v>
      </c>
      <c r="W7" s="9" t="s">
        <v>200</v>
      </c>
      <c r="X7" s="294"/>
      <c r="Y7" s="285"/>
      <c r="Z7" s="9" t="s">
        <v>195</v>
      </c>
      <c r="AA7" s="275"/>
      <c r="AB7" s="276"/>
    </row>
    <row r="8" spans="2:27" ht="16.5" customHeight="1">
      <c r="B8" s="116"/>
      <c r="C8" s="117"/>
      <c r="D8" s="131"/>
      <c r="E8" s="131"/>
      <c r="F8" s="116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17"/>
    </row>
    <row r="9" spans="2:27" ht="16.5" customHeight="1">
      <c r="B9" s="119" t="s">
        <v>286</v>
      </c>
      <c r="C9" s="215">
        <v>404</v>
      </c>
      <c r="D9" s="120">
        <v>394</v>
      </c>
      <c r="E9" s="120">
        <v>10</v>
      </c>
      <c r="F9" s="120">
        <v>1</v>
      </c>
      <c r="G9" s="120">
        <v>399</v>
      </c>
      <c r="H9" s="120">
        <v>389</v>
      </c>
      <c r="I9" s="120">
        <v>10</v>
      </c>
      <c r="J9" s="120">
        <v>4</v>
      </c>
      <c r="K9" s="120">
        <v>5109</v>
      </c>
      <c r="L9" s="120">
        <v>24</v>
      </c>
      <c r="M9" s="120">
        <v>5052</v>
      </c>
      <c r="N9" s="120">
        <v>4161</v>
      </c>
      <c r="O9" s="120">
        <v>75</v>
      </c>
      <c r="P9" s="120">
        <v>816</v>
      </c>
      <c r="Q9" s="120">
        <v>302</v>
      </c>
      <c r="R9" s="120">
        <v>88</v>
      </c>
      <c r="S9" s="120">
        <v>68</v>
      </c>
      <c r="T9" s="120">
        <v>23</v>
      </c>
      <c r="U9" s="120">
        <v>31</v>
      </c>
      <c r="V9" s="120">
        <v>0</v>
      </c>
      <c r="W9" s="120">
        <v>304</v>
      </c>
      <c r="X9" s="120">
        <v>33</v>
      </c>
      <c r="Y9" s="120">
        <v>30</v>
      </c>
      <c r="Z9" s="120">
        <v>3</v>
      </c>
      <c r="AA9" s="3" t="s">
        <v>286</v>
      </c>
    </row>
    <row r="10" spans="2:29" s="118" customFormat="1" ht="15.75" customHeight="1">
      <c r="B10" s="216" t="s">
        <v>288</v>
      </c>
      <c r="C10" s="217">
        <f>C12+C31+C34+C39+C41+C44+C48+C53+C56+C59+C61</f>
        <v>399</v>
      </c>
      <c r="D10" s="75">
        <f aca="true" t="shared" si="0" ref="D10:Z10">D12+D31+D34+D39+D41+D44+D48+D53+D56+D59+D61</f>
        <v>390</v>
      </c>
      <c r="E10" s="75">
        <f t="shared" si="0"/>
        <v>9</v>
      </c>
      <c r="F10" s="75">
        <f t="shared" si="0"/>
        <v>1</v>
      </c>
      <c r="G10" s="75">
        <f t="shared" si="0"/>
        <v>393</v>
      </c>
      <c r="H10" s="75">
        <f t="shared" si="0"/>
        <v>384</v>
      </c>
      <c r="I10" s="75">
        <f t="shared" si="0"/>
        <v>9</v>
      </c>
      <c r="J10" s="75">
        <f t="shared" si="0"/>
        <v>5</v>
      </c>
      <c r="K10" s="75">
        <f>K12+K31+K34+K39+K41+K44+K48+K53+K56+K59+K61</f>
        <v>5060</v>
      </c>
      <c r="L10" s="75">
        <f t="shared" si="0"/>
        <v>24</v>
      </c>
      <c r="M10" s="75">
        <f>M12+M31+M34+M39+M41+M44+M48+M53+M56+M59+M61</f>
        <v>5000</v>
      </c>
      <c r="N10" s="75">
        <f t="shared" si="0"/>
        <v>4109</v>
      </c>
      <c r="O10" s="75">
        <f t="shared" si="0"/>
        <v>76</v>
      </c>
      <c r="P10" s="75">
        <f t="shared" si="0"/>
        <v>815</v>
      </c>
      <c r="Q10" s="75">
        <f t="shared" si="0"/>
        <v>308</v>
      </c>
      <c r="R10" s="75">
        <f t="shared" si="0"/>
        <v>94</v>
      </c>
      <c r="S10" s="75">
        <f t="shared" si="0"/>
        <v>64</v>
      </c>
      <c r="T10" s="75">
        <f t="shared" si="0"/>
        <v>17</v>
      </c>
      <c r="U10" s="75">
        <f t="shared" si="0"/>
        <v>33</v>
      </c>
      <c r="V10" s="75">
        <f t="shared" si="0"/>
        <v>0</v>
      </c>
      <c r="W10" s="75">
        <f t="shared" si="0"/>
        <v>299</v>
      </c>
      <c r="X10" s="75">
        <f t="shared" si="0"/>
        <v>36</v>
      </c>
      <c r="Y10" s="75">
        <f t="shared" si="0"/>
        <v>34</v>
      </c>
      <c r="Z10" s="75">
        <f t="shared" si="0"/>
        <v>2</v>
      </c>
      <c r="AA10" s="218" t="s">
        <v>296</v>
      </c>
      <c r="AB10" s="29"/>
      <c r="AC10" s="29"/>
    </row>
    <row r="11" spans="2:29" s="118" customFormat="1" ht="15.75" customHeight="1">
      <c r="B11" s="216"/>
      <c r="C11" s="21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218"/>
      <c r="AB11" s="29"/>
      <c r="AC11" s="29"/>
    </row>
    <row r="12" spans="1:29" s="118" customFormat="1" ht="20.25" customHeight="1">
      <c r="A12" s="295" t="s">
        <v>227</v>
      </c>
      <c r="B12" s="296"/>
      <c r="C12" s="217">
        <f>SUM(C14:C30)</f>
        <v>306</v>
      </c>
      <c r="D12" s="75">
        <f aca="true" t="shared" si="1" ref="D12:Z12">SUM(D14:D30)</f>
        <v>297</v>
      </c>
      <c r="E12" s="75">
        <f t="shared" si="1"/>
        <v>9</v>
      </c>
      <c r="F12" s="75">
        <f t="shared" si="1"/>
        <v>1</v>
      </c>
      <c r="G12" s="75">
        <f t="shared" si="1"/>
        <v>301</v>
      </c>
      <c r="H12" s="75">
        <f t="shared" si="1"/>
        <v>292</v>
      </c>
      <c r="I12" s="75">
        <f t="shared" si="1"/>
        <v>9</v>
      </c>
      <c r="J12" s="75">
        <f t="shared" si="1"/>
        <v>4</v>
      </c>
      <c r="K12" s="75">
        <f t="shared" si="1"/>
        <v>4002</v>
      </c>
      <c r="L12" s="75">
        <f t="shared" si="1"/>
        <v>24</v>
      </c>
      <c r="M12" s="75">
        <f t="shared" si="1"/>
        <v>3946</v>
      </c>
      <c r="N12" s="75">
        <f t="shared" si="1"/>
        <v>3257</v>
      </c>
      <c r="O12" s="75">
        <f t="shared" si="1"/>
        <v>61</v>
      </c>
      <c r="P12" s="75">
        <f t="shared" si="1"/>
        <v>628</v>
      </c>
      <c r="Q12" s="75">
        <f t="shared" si="1"/>
        <v>236</v>
      </c>
      <c r="R12" s="75">
        <f t="shared" si="1"/>
        <v>74</v>
      </c>
      <c r="S12" s="75">
        <f t="shared" si="1"/>
        <v>48</v>
      </c>
      <c r="T12" s="75">
        <f t="shared" si="1"/>
        <v>16</v>
      </c>
      <c r="U12" s="75">
        <f t="shared" si="1"/>
        <v>23</v>
      </c>
      <c r="V12" s="75">
        <f t="shared" si="1"/>
        <v>0</v>
      </c>
      <c r="W12" s="75">
        <f t="shared" si="1"/>
        <v>231</v>
      </c>
      <c r="X12" s="75">
        <f t="shared" si="1"/>
        <v>32</v>
      </c>
      <c r="Y12" s="75">
        <f t="shared" si="1"/>
        <v>32</v>
      </c>
      <c r="Z12" s="268">
        <f t="shared" si="1"/>
        <v>0</v>
      </c>
      <c r="AA12" s="297" t="s">
        <v>227</v>
      </c>
      <c r="AB12" s="298"/>
      <c r="AC12" s="29"/>
    </row>
    <row r="13" spans="2:29" s="118" customFormat="1" ht="16.5" customHeight="1">
      <c r="B13" s="258" t="s">
        <v>228</v>
      </c>
      <c r="C13" s="217">
        <f>SUM(C14:C18)</f>
        <v>129</v>
      </c>
      <c r="D13" s="75">
        <f aca="true" t="shared" si="2" ref="D13:Z13">SUM(D14:D18)</f>
        <v>126</v>
      </c>
      <c r="E13" s="75">
        <f t="shared" si="2"/>
        <v>3</v>
      </c>
      <c r="F13" s="75">
        <f t="shared" si="2"/>
        <v>1</v>
      </c>
      <c r="G13" s="75">
        <f t="shared" si="2"/>
        <v>124</v>
      </c>
      <c r="H13" s="75">
        <f t="shared" si="2"/>
        <v>121</v>
      </c>
      <c r="I13" s="75">
        <f t="shared" si="2"/>
        <v>3</v>
      </c>
      <c r="J13" s="75">
        <f t="shared" si="2"/>
        <v>4</v>
      </c>
      <c r="K13" s="75">
        <f>SUM(K14:K18)</f>
        <v>2042</v>
      </c>
      <c r="L13" s="75">
        <f t="shared" si="2"/>
        <v>24</v>
      </c>
      <c r="M13" s="75">
        <f t="shared" si="2"/>
        <v>1986</v>
      </c>
      <c r="N13" s="75">
        <f t="shared" si="2"/>
        <v>1697</v>
      </c>
      <c r="O13" s="75">
        <f t="shared" si="2"/>
        <v>14</v>
      </c>
      <c r="P13" s="75">
        <f t="shared" si="2"/>
        <v>275</v>
      </c>
      <c r="Q13" s="75">
        <f t="shared" si="2"/>
        <v>104</v>
      </c>
      <c r="R13" s="75">
        <f t="shared" si="2"/>
        <v>37</v>
      </c>
      <c r="S13" s="75">
        <f t="shared" si="2"/>
        <v>15</v>
      </c>
      <c r="T13" s="75">
        <f t="shared" si="2"/>
        <v>7</v>
      </c>
      <c r="U13" s="75">
        <f t="shared" si="2"/>
        <v>3</v>
      </c>
      <c r="V13" s="75">
        <f t="shared" si="2"/>
        <v>0</v>
      </c>
      <c r="W13" s="75">
        <f t="shared" si="2"/>
        <v>109</v>
      </c>
      <c r="X13" s="75">
        <f t="shared" si="2"/>
        <v>32</v>
      </c>
      <c r="Y13" s="75">
        <f t="shared" si="2"/>
        <v>32</v>
      </c>
      <c r="Z13" s="75">
        <f t="shared" si="2"/>
        <v>0</v>
      </c>
      <c r="AA13" s="219" t="s">
        <v>228</v>
      </c>
      <c r="AB13" s="29"/>
      <c r="AC13" s="29"/>
    </row>
    <row r="14" spans="1:27" ht="16.5" customHeight="1">
      <c r="A14" s="259"/>
      <c r="B14" s="119" t="s">
        <v>115</v>
      </c>
      <c r="C14" s="215">
        <f>SUM(D14:E14)</f>
        <v>34</v>
      </c>
      <c r="D14" s="260">
        <f>F14+H14+J14</f>
        <v>32</v>
      </c>
      <c r="E14" s="260">
        <f>I14</f>
        <v>2</v>
      </c>
      <c r="F14" s="120">
        <v>1</v>
      </c>
      <c r="G14" s="120">
        <f>SUM(H14:I14)</f>
        <v>32</v>
      </c>
      <c r="H14" s="260">
        <v>30</v>
      </c>
      <c r="I14" s="260">
        <v>2</v>
      </c>
      <c r="J14" s="260">
        <v>1</v>
      </c>
      <c r="K14" s="260">
        <f>L14+M14+X14</f>
        <v>524</v>
      </c>
      <c r="L14" s="260">
        <v>24</v>
      </c>
      <c r="M14" s="260">
        <f aca="true" t="shared" si="3" ref="M14:M30">SUM(N14:P14)</f>
        <v>494</v>
      </c>
      <c r="N14" s="260">
        <v>418</v>
      </c>
      <c r="O14" s="260">
        <v>6</v>
      </c>
      <c r="P14" s="260">
        <f>SUM(Q14:W14)</f>
        <v>70</v>
      </c>
      <c r="Q14" s="260">
        <v>26</v>
      </c>
      <c r="R14" s="260">
        <v>7</v>
      </c>
      <c r="S14" s="260">
        <v>5</v>
      </c>
      <c r="T14" s="260">
        <v>3</v>
      </c>
      <c r="U14" s="260">
        <v>1</v>
      </c>
      <c r="V14" s="260">
        <v>0</v>
      </c>
      <c r="W14" s="260">
        <v>28</v>
      </c>
      <c r="X14" s="260">
        <f>SUM(Y14:Z14)</f>
        <v>6</v>
      </c>
      <c r="Y14" s="260">
        <v>6</v>
      </c>
      <c r="Z14" s="260" t="s">
        <v>280</v>
      </c>
      <c r="AA14" s="3" t="s">
        <v>115</v>
      </c>
    </row>
    <row r="15" spans="1:27" ht="16.5" customHeight="1">
      <c r="A15" s="259"/>
      <c r="B15" s="119" t="s">
        <v>116</v>
      </c>
      <c r="C15" s="215">
        <f aca="true" t="shared" si="4" ref="C15:C30">SUM(D15:E15)</f>
        <v>20</v>
      </c>
      <c r="D15" s="260">
        <f aca="true" t="shared" si="5" ref="D15:D30">F15+H15+J15</f>
        <v>20</v>
      </c>
      <c r="E15" s="260" t="str">
        <f aca="true" t="shared" si="6" ref="E15:E30">I15</f>
        <v>-</v>
      </c>
      <c r="F15" s="120" t="s">
        <v>280</v>
      </c>
      <c r="G15" s="120">
        <f aca="true" t="shared" si="7" ref="G15:G30">SUM(H15:I15)</f>
        <v>20</v>
      </c>
      <c r="H15" s="260">
        <v>20</v>
      </c>
      <c r="I15" s="260" t="s">
        <v>280</v>
      </c>
      <c r="J15" s="260" t="s">
        <v>280</v>
      </c>
      <c r="K15" s="260">
        <f aca="true" t="shared" si="8" ref="K15:K60">L15+M15+X15</f>
        <v>350</v>
      </c>
      <c r="L15" s="260" t="s">
        <v>280</v>
      </c>
      <c r="M15" s="260">
        <f t="shared" si="3"/>
        <v>350</v>
      </c>
      <c r="N15" s="260">
        <v>301</v>
      </c>
      <c r="O15" s="260">
        <v>0</v>
      </c>
      <c r="P15" s="260">
        <f aca="true" t="shared" si="9" ref="P15:P30">SUM(Q15:W15)</f>
        <v>49</v>
      </c>
      <c r="Q15" s="260">
        <v>17</v>
      </c>
      <c r="R15" s="260">
        <v>10</v>
      </c>
      <c r="S15" s="260">
        <v>3</v>
      </c>
      <c r="T15" s="260">
        <v>1</v>
      </c>
      <c r="U15" s="260">
        <v>0</v>
      </c>
      <c r="V15" s="260">
        <v>0</v>
      </c>
      <c r="W15" s="260">
        <v>18</v>
      </c>
      <c r="X15" s="260">
        <f aca="true" t="shared" si="10" ref="X15:X30">SUM(Y15:Z15)</f>
        <v>0</v>
      </c>
      <c r="Y15" s="260" t="s">
        <v>280</v>
      </c>
      <c r="Z15" s="260" t="s">
        <v>280</v>
      </c>
      <c r="AA15" s="3" t="s">
        <v>116</v>
      </c>
    </row>
    <row r="16" spans="1:27" ht="16.5" customHeight="1">
      <c r="A16" s="259"/>
      <c r="B16" s="119" t="s">
        <v>117</v>
      </c>
      <c r="C16" s="215">
        <f t="shared" si="4"/>
        <v>15</v>
      </c>
      <c r="D16" s="260">
        <f t="shared" si="5"/>
        <v>15</v>
      </c>
      <c r="E16" s="260" t="str">
        <f t="shared" si="6"/>
        <v>-</v>
      </c>
      <c r="F16" s="120" t="s">
        <v>280</v>
      </c>
      <c r="G16" s="120">
        <f t="shared" si="7"/>
        <v>14</v>
      </c>
      <c r="H16" s="260">
        <v>14</v>
      </c>
      <c r="I16" s="260" t="s">
        <v>280</v>
      </c>
      <c r="J16" s="260">
        <v>1</v>
      </c>
      <c r="K16" s="260">
        <f t="shared" si="8"/>
        <v>251</v>
      </c>
      <c r="L16" s="260" t="s">
        <v>280</v>
      </c>
      <c r="M16" s="260">
        <f t="shared" si="3"/>
        <v>239</v>
      </c>
      <c r="N16" s="260">
        <v>211</v>
      </c>
      <c r="O16" s="260">
        <v>0</v>
      </c>
      <c r="P16" s="260">
        <f t="shared" si="9"/>
        <v>28</v>
      </c>
      <c r="Q16" s="260">
        <v>11</v>
      </c>
      <c r="R16" s="260">
        <v>3</v>
      </c>
      <c r="S16" s="260">
        <v>0</v>
      </c>
      <c r="T16" s="260">
        <v>0</v>
      </c>
      <c r="U16" s="260">
        <v>1</v>
      </c>
      <c r="V16" s="260">
        <v>0</v>
      </c>
      <c r="W16" s="260">
        <v>13</v>
      </c>
      <c r="X16" s="260">
        <f t="shared" si="10"/>
        <v>12</v>
      </c>
      <c r="Y16" s="260">
        <v>12</v>
      </c>
      <c r="Z16" s="260" t="s">
        <v>280</v>
      </c>
      <c r="AA16" s="3" t="s">
        <v>117</v>
      </c>
    </row>
    <row r="17" spans="1:27" ht="16.5" customHeight="1">
      <c r="A17" s="259"/>
      <c r="B17" s="119" t="s">
        <v>118</v>
      </c>
      <c r="C17" s="215">
        <f t="shared" si="4"/>
        <v>29</v>
      </c>
      <c r="D17" s="260">
        <f t="shared" si="5"/>
        <v>28</v>
      </c>
      <c r="E17" s="260">
        <f t="shared" si="6"/>
        <v>1</v>
      </c>
      <c r="F17" s="120" t="s">
        <v>280</v>
      </c>
      <c r="G17" s="120">
        <f t="shared" si="7"/>
        <v>29</v>
      </c>
      <c r="H17" s="260">
        <v>28</v>
      </c>
      <c r="I17" s="260">
        <v>1</v>
      </c>
      <c r="J17" s="260" t="s">
        <v>280</v>
      </c>
      <c r="K17" s="260">
        <f t="shared" si="8"/>
        <v>464</v>
      </c>
      <c r="L17" s="260" t="s">
        <v>280</v>
      </c>
      <c r="M17" s="260">
        <f t="shared" si="3"/>
        <v>464</v>
      </c>
      <c r="N17" s="260">
        <v>392</v>
      </c>
      <c r="O17" s="260">
        <v>4</v>
      </c>
      <c r="P17" s="260">
        <f t="shared" si="9"/>
        <v>68</v>
      </c>
      <c r="Q17" s="260">
        <v>26</v>
      </c>
      <c r="R17" s="260">
        <v>12</v>
      </c>
      <c r="S17" s="260">
        <v>3</v>
      </c>
      <c r="T17" s="260">
        <v>0</v>
      </c>
      <c r="U17" s="260">
        <v>1</v>
      </c>
      <c r="V17" s="260">
        <v>0</v>
      </c>
      <c r="W17" s="260">
        <v>26</v>
      </c>
      <c r="X17" s="260">
        <f t="shared" si="10"/>
        <v>0</v>
      </c>
      <c r="Y17" s="260" t="s">
        <v>280</v>
      </c>
      <c r="Z17" s="260" t="s">
        <v>280</v>
      </c>
      <c r="AA17" s="3" t="s">
        <v>118</v>
      </c>
    </row>
    <row r="18" spans="1:27" ht="16.5" customHeight="1">
      <c r="A18" s="259"/>
      <c r="B18" s="119" t="s">
        <v>119</v>
      </c>
      <c r="C18" s="215">
        <f t="shared" si="4"/>
        <v>31</v>
      </c>
      <c r="D18" s="260">
        <f t="shared" si="5"/>
        <v>31</v>
      </c>
      <c r="E18" s="260" t="str">
        <f t="shared" si="6"/>
        <v>-</v>
      </c>
      <c r="F18" s="120" t="s">
        <v>280</v>
      </c>
      <c r="G18" s="120">
        <f t="shared" si="7"/>
        <v>29</v>
      </c>
      <c r="H18" s="260">
        <v>29</v>
      </c>
      <c r="I18" s="260" t="s">
        <v>280</v>
      </c>
      <c r="J18" s="260">
        <v>2</v>
      </c>
      <c r="K18" s="260">
        <f t="shared" si="8"/>
        <v>453</v>
      </c>
      <c r="L18" s="260" t="s">
        <v>280</v>
      </c>
      <c r="M18" s="260">
        <f t="shared" si="3"/>
        <v>439</v>
      </c>
      <c r="N18" s="260">
        <v>375</v>
      </c>
      <c r="O18" s="260">
        <v>4</v>
      </c>
      <c r="P18" s="260">
        <f t="shared" si="9"/>
        <v>60</v>
      </c>
      <c r="Q18" s="260">
        <v>24</v>
      </c>
      <c r="R18" s="260">
        <v>5</v>
      </c>
      <c r="S18" s="260">
        <v>4</v>
      </c>
      <c r="T18" s="260">
        <v>3</v>
      </c>
      <c r="U18" s="260">
        <v>0</v>
      </c>
      <c r="V18" s="260">
        <v>0</v>
      </c>
      <c r="W18" s="260">
        <v>24</v>
      </c>
      <c r="X18" s="260">
        <f t="shared" si="10"/>
        <v>14</v>
      </c>
      <c r="Y18" s="260">
        <v>14</v>
      </c>
      <c r="Z18" s="260" t="s">
        <v>280</v>
      </c>
      <c r="AA18" s="3" t="s">
        <v>119</v>
      </c>
    </row>
    <row r="19" spans="1:27" ht="16.5" customHeight="1">
      <c r="A19" s="259"/>
      <c r="B19" s="36" t="s">
        <v>120</v>
      </c>
      <c r="C19" s="215">
        <f t="shared" si="4"/>
        <v>36</v>
      </c>
      <c r="D19" s="260">
        <f t="shared" si="5"/>
        <v>36</v>
      </c>
      <c r="E19" s="260" t="str">
        <f t="shared" si="6"/>
        <v>-</v>
      </c>
      <c r="F19" s="120" t="s">
        <v>280</v>
      </c>
      <c r="G19" s="120">
        <f t="shared" si="7"/>
        <v>36</v>
      </c>
      <c r="H19" s="260">
        <v>36</v>
      </c>
      <c r="I19" s="260" t="s">
        <v>280</v>
      </c>
      <c r="J19" s="260" t="s">
        <v>280</v>
      </c>
      <c r="K19" s="260">
        <f t="shared" si="8"/>
        <v>341</v>
      </c>
      <c r="L19" s="260" t="s">
        <v>280</v>
      </c>
      <c r="M19" s="260">
        <f t="shared" si="3"/>
        <v>341</v>
      </c>
      <c r="N19" s="260">
        <v>263</v>
      </c>
      <c r="O19" s="260">
        <v>13</v>
      </c>
      <c r="P19" s="260">
        <f t="shared" si="9"/>
        <v>65</v>
      </c>
      <c r="Q19" s="260">
        <v>25</v>
      </c>
      <c r="R19" s="260">
        <v>5</v>
      </c>
      <c r="S19" s="260">
        <v>6</v>
      </c>
      <c r="T19" s="260">
        <v>3</v>
      </c>
      <c r="U19" s="260">
        <v>4</v>
      </c>
      <c r="V19" s="260">
        <v>0</v>
      </c>
      <c r="W19" s="260">
        <v>22</v>
      </c>
      <c r="X19" s="260">
        <f t="shared" si="10"/>
        <v>0</v>
      </c>
      <c r="Y19" s="260" t="s">
        <v>280</v>
      </c>
      <c r="Z19" s="260" t="s">
        <v>280</v>
      </c>
      <c r="AA19" s="35" t="s">
        <v>120</v>
      </c>
    </row>
    <row r="20" spans="1:27" ht="16.5" customHeight="1">
      <c r="A20" s="259"/>
      <c r="B20" s="36" t="s">
        <v>214</v>
      </c>
      <c r="C20" s="215">
        <f t="shared" si="4"/>
        <v>7</v>
      </c>
      <c r="D20" s="260">
        <f t="shared" si="5"/>
        <v>7</v>
      </c>
      <c r="E20" s="260" t="str">
        <f t="shared" si="6"/>
        <v>-</v>
      </c>
      <c r="F20" s="120" t="s">
        <v>280</v>
      </c>
      <c r="G20" s="120">
        <f t="shared" si="7"/>
        <v>7</v>
      </c>
      <c r="H20" s="260">
        <v>7</v>
      </c>
      <c r="I20" s="260" t="s">
        <v>280</v>
      </c>
      <c r="J20" s="260" t="s">
        <v>280</v>
      </c>
      <c r="K20" s="260">
        <f t="shared" si="8"/>
        <v>102</v>
      </c>
      <c r="L20" s="260" t="s">
        <v>280</v>
      </c>
      <c r="M20" s="260">
        <f t="shared" si="3"/>
        <v>102</v>
      </c>
      <c r="N20" s="260">
        <v>80</v>
      </c>
      <c r="O20" s="260">
        <v>3</v>
      </c>
      <c r="P20" s="260">
        <f t="shared" si="9"/>
        <v>19</v>
      </c>
      <c r="Q20" s="260">
        <v>6</v>
      </c>
      <c r="R20" s="260">
        <v>2</v>
      </c>
      <c r="S20" s="260">
        <v>4</v>
      </c>
      <c r="T20" s="260">
        <v>2</v>
      </c>
      <c r="U20" s="260">
        <v>0</v>
      </c>
      <c r="V20" s="260">
        <v>0</v>
      </c>
      <c r="W20" s="260">
        <v>5</v>
      </c>
      <c r="X20" s="260">
        <f t="shared" si="10"/>
        <v>0</v>
      </c>
      <c r="Y20" s="260" t="s">
        <v>280</v>
      </c>
      <c r="Z20" s="260" t="s">
        <v>280</v>
      </c>
      <c r="AA20" s="35" t="s">
        <v>213</v>
      </c>
    </row>
    <row r="21" spans="1:27" ht="16.5" customHeight="1">
      <c r="A21" s="259"/>
      <c r="B21" s="36" t="s">
        <v>121</v>
      </c>
      <c r="C21" s="215">
        <f t="shared" si="4"/>
        <v>17</v>
      </c>
      <c r="D21" s="260">
        <f t="shared" si="5"/>
        <v>17</v>
      </c>
      <c r="E21" s="260" t="str">
        <f t="shared" si="6"/>
        <v>-</v>
      </c>
      <c r="F21" s="120" t="s">
        <v>280</v>
      </c>
      <c r="G21" s="120">
        <f t="shared" si="7"/>
        <v>17</v>
      </c>
      <c r="H21" s="260">
        <v>17</v>
      </c>
      <c r="I21" s="260" t="s">
        <v>280</v>
      </c>
      <c r="J21" s="260" t="s">
        <v>280</v>
      </c>
      <c r="K21" s="260">
        <f t="shared" si="8"/>
        <v>149</v>
      </c>
      <c r="L21" s="260" t="s">
        <v>280</v>
      </c>
      <c r="M21" s="260">
        <f t="shared" si="3"/>
        <v>149</v>
      </c>
      <c r="N21" s="260">
        <v>116</v>
      </c>
      <c r="O21" s="260">
        <v>9</v>
      </c>
      <c r="P21" s="260">
        <f t="shared" si="9"/>
        <v>24</v>
      </c>
      <c r="Q21" s="260">
        <v>10</v>
      </c>
      <c r="R21" s="260">
        <v>0</v>
      </c>
      <c r="S21" s="260">
        <v>1</v>
      </c>
      <c r="T21" s="260">
        <v>0</v>
      </c>
      <c r="U21" s="260">
        <v>1</v>
      </c>
      <c r="V21" s="260">
        <v>0</v>
      </c>
      <c r="W21" s="260">
        <v>12</v>
      </c>
      <c r="X21" s="260">
        <f t="shared" si="10"/>
        <v>0</v>
      </c>
      <c r="Y21" s="260" t="s">
        <v>280</v>
      </c>
      <c r="Z21" s="260" t="s">
        <v>280</v>
      </c>
      <c r="AA21" s="35" t="s">
        <v>121</v>
      </c>
    </row>
    <row r="22" spans="1:27" ht="16.5" customHeight="1">
      <c r="A22" s="259"/>
      <c r="B22" s="36" t="s">
        <v>122</v>
      </c>
      <c r="C22" s="215">
        <f t="shared" si="4"/>
        <v>15</v>
      </c>
      <c r="D22" s="260">
        <f t="shared" si="5"/>
        <v>10</v>
      </c>
      <c r="E22" s="260">
        <f t="shared" si="6"/>
        <v>5</v>
      </c>
      <c r="F22" s="120" t="s">
        <v>280</v>
      </c>
      <c r="G22" s="120">
        <f t="shared" si="7"/>
        <v>15</v>
      </c>
      <c r="H22" s="260">
        <v>10</v>
      </c>
      <c r="I22" s="260">
        <v>5</v>
      </c>
      <c r="J22" s="260" t="s">
        <v>280</v>
      </c>
      <c r="K22" s="260">
        <f t="shared" si="8"/>
        <v>90</v>
      </c>
      <c r="L22" s="260" t="s">
        <v>280</v>
      </c>
      <c r="M22" s="260">
        <f t="shared" si="3"/>
        <v>90</v>
      </c>
      <c r="N22" s="260">
        <v>72</v>
      </c>
      <c r="O22" s="260">
        <v>4</v>
      </c>
      <c r="P22" s="260">
        <f t="shared" si="9"/>
        <v>14</v>
      </c>
      <c r="Q22" s="260">
        <v>6</v>
      </c>
      <c r="R22" s="260">
        <v>2</v>
      </c>
      <c r="S22" s="260">
        <v>2</v>
      </c>
      <c r="T22" s="260">
        <v>0</v>
      </c>
      <c r="U22" s="260">
        <v>0</v>
      </c>
      <c r="V22" s="260">
        <v>0</v>
      </c>
      <c r="W22" s="260">
        <v>4</v>
      </c>
      <c r="X22" s="260">
        <f t="shared" si="10"/>
        <v>0</v>
      </c>
      <c r="Y22" s="260" t="s">
        <v>280</v>
      </c>
      <c r="Z22" s="260" t="s">
        <v>280</v>
      </c>
      <c r="AA22" s="35" t="s">
        <v>122</v>
      </c>
    </row>
    <row r="23" spans="1:27" ht="16.5" customHeight="1">
      <c r="A23" s="259"/>
      <c r="B23" s="36" t="s">
        <v>123</v>
      </c>
      <c r="C23" s="215">
        <f t="shared" si="4"/>
        <v>11</v>
      </c>
      <c r="D23" s="260">
        <f t="shared" si="5"/>
        <v>11</v>
      </c>
      <c r="E23" s="260" t="str">
        <f t="shared" si="6"/>
        <v>-</v>
      </c>
      <c r="F23" s="120" t="s">
        <v>280</v>
      </c>
      <c r="G23" s="120">
        <f t="shared" si="7"/>
        <v>11</v>
      </c>
      <c r="H23" s="260">
        <v>11</v>
      </c>
      <c r="I23" s="260" t="s">
        <v>280</v>
      </c>
      <c r="J23" s="260" t="s">
        <v>280</v>
      </c>
      <c r="K23" s="260">
        <f t="shared" si="8"/>
        <v>189</v>
      </c>
      <c r="L23" s="260" t="s">
        <v>280</v>
      </c>
      <c r="M23" s="260">
        <f t="shared" si="3"/>
        <v>189</v>
      </c>
      <c r="N23" s="260">
        <v>161</v>
      </c>
      <c r="O23" s="260">
        <v>0</v>
      </c>
      <c r="P23" s="260">
        <f t="shared" si="9"/>
        <v>28</v>
      </c>
      <c r="Q23" s="260">
        <v>11</v>
      </c>
      <c r="R23" s="260">
        <v>4</v>
      </c>
      <c r="S23" s="260">
        <v>2</v>
      </c>
      <c r="T23" s="260">
        <v>2</v>
      </c>
      <c r="U23" s="260">
        <v>1</v>
      </c>
      <c r="V23" s="260">
        <v>0</v>
      </c>
      <c r="W23" s="260">
        <v>8</v>
      </c>
      <c r="X23" s="260">
        <f t="shared" si="10"/>
        <v>0</v>
      </c>
      <c r="Y23" s="260" t="s">
        <v>280</v>
      </c>
      <c r="Z23" s="260" t="s">
        <v>280</v>
      </c>
      <c r="AA23" s="35" t="s">
        <v>123</v>
      </c>
    </row>
    <row r="24" spans="1:27" ht="16.5" customHeight="1">
      <c r="A24" s="259"/>
      <c r="B24" s="36" t="s">
        <v>124</v>
      </c>
      <c r="C24" s="215">
        <f t="shared" si="4"/>
        <v>8</v>
      </c>
      <c r="D24" s="260">
        <f t="shared" si="5"/>
        <v>8</v>
      </c>
      <c r="E24" s="260" t="str">
        <f t="shared" si="6"/>
        <v>-</v>
      </c>
      <c r="F24" s="120" t="s">
        <v>280</v>
      </c>
      <c r="G24" s="120">
        <f t="shared" si="7"/>
        <v>8</v>
      </c>
      <c r="H24" s="260">
        <v>8</v>
      </c>
      <c r="I24" s="260" t="s">
        <v>280</v>
      </c>
      <c r="J24" s="260" t="s">
        <v>280</v>
      </c>
      <c r="K24" s="260">
        <f t="shared" si="8"/>
        <v>82</v>
      </c>
      <c r="L24" s="260" t="s">
        <v>280</v>
      </c>
      <c r="M24" s="260">
        <f t="shared" si="3"/>
        <v>82</v>
      </c>
      <c r="N24" s="260">
        <v>59</v>
      </c>
      <c r="O24" s="260">
        <v>2</v>
      </c>
      <c r="P24" s="260">
        <f t="shared" si="9"/>
        <v>21</v>
      </c>
      <c r="Q24" s="260">
        <v>6</v>
      </c>
      <c r="R24" s="260">
        <v>2</v>
      </c>
      <c r="S24" s="260">
        <v>3</v>
      </c>
      <c r="T24" s="260">
        <v>0</v>
      </c>
      <c r="U24" s="260">
        <v>3</v>
      </c>
      <c r="V24" s="260">
        <v>0</v>
      </c>
      <c r="W24" s="260">
        <v>7</v>
      </c>
      <c r="X24" s="260">
        <f t="shared" si="10"/>
        <v>0</v>
      </c>
      <c r="Y24" s="260" t="s">
        <v>280</v>
      </c>
      <c r="Z24" s="260" t="s">
        <v>280</v>
      </c>
      <c r="AA24" s="35" t="s">
        <v>124</v>
      </c>
    </row>
    <row r="25" spans="1:27" ht="16.5" customHeight="1">
      <c r="A25" s="259"/>
      <c r="B25" s="36" t="s">
        <v>125</v>
      </c>
      <c r="C25" s="215">
        <f t="shared" si="4"/>
        <v>6</v>
      </c>
      <c r="D25" s="260">
        <f t="shared" si="5"/>
        <v>6</v>
      </c>
      <c r="E25" s="260" t="str">
        <f t="shared" si="6"/>
        <v>-</v>
      </c>
      <c r="F25" s="120" t="s">
        <v>280</v>
      </c>
      <c r="G25" s="120">
        <f t="shared" si="7"/>
        <v>6</v>
      </c>
      <c r="H25" s="260">
        <v>6</v>
      </c>
      <c r="I25" s="260" t="s">
        <v>280</v>
      </c>
      <c r="J25" s="260" t="s">
        <v>280</v>
      </c>
      <c r="K25" s="260">
        <f t="shared" si="8"/>
        <v>123</v>
      </c>
      <c r="L25" s="260" t="s">
        <v>280</v>
      </c>
      <c r="M25" s="260">
        <f t="shared" si="3"/>
        <v>123</v>
      </c>
      <c r="N25" s="260">
        <v>104</v>
      </c>
      <c r="O25" s="260">
        <v>0</v>
      </c>
      <c r="P25" s="260">
        <f t="shared" si="9"/>
        <v>19</v>
      </c>
      <c r="Q25" s="260">
        <v>7</v>
      </c>
      <c r="R25" s="260">
        <v>2</v>
      </c>
      <c r="S25" s="260">
        <v>1</v>
      </c>
      <c r="T25" s="260">
        <v>0</v>
      </c>
      <c r="U25" s="260">
        <v>2</v>
      </c>
      <c r="V25" s="260">
        <v>0</v>
      </c>
      <c r="W25" s="260">
        <v>7</v>
      </c>
      <c r="X25" s="260">
        <f t="shared" si="10"/>
        <v>0</v>
      </c>
      <c r="Y25" s="260" t="s">
        <v>280</v>
      </c>
      <c r="Z25" s="260" t="s">
        <v>280</v>
      </c>
      <c r="AA25" s="35" t="s">
        <v>125</v>
      </c>
    </row>
    <row r="26" spans="1:27" ht="16.5" customHeight="1">
      <c r="A26" s="259"/>
      <c r="B26" s="36" t="s">
        <v>126</v>
      </c>
      <c r="C26" s="215">
        <f t="shared" si="4"/>
        <v>4</v>
      </c>
      <c r="D26" s="260">
        <f t="shared" si="5"/>
        <v>4</v>
      </c>
      <c r="E26" s="260" t="str">
        <f t="shared" si="6"/>
        <v>-</v>
      </c>
      <c r="F26" s="120" t="s">
        <v>280</v>
      </c>
      <c r="G26" s="120">
        <f t="shared" si="7"/>
        <v>4</v>
      </c>
      <c r="H26" s="260">
        <v>4</v>
      </c>
      <c r="I26" s="260" t="s">
        <v>280</v>
      </c>
      <c r="J26" s="260" t="s">
        <v>280</v>
      </c>
      <c r="K26" s="260">
        <f t="shared" si="8"/>
        <v>94</v>
      </c>
      <c r="L26" s="260" t="s">
        <v>280</v>
      </c>
      <c r="M26" s="260">
        <f t="shared" si="3"/>
        <v>94</v>
      </c>
      <c r="N26" s="260">
        <v>80</v>
      </c>
      <c r="O26" s="260">
        <v>0</v>
      </c>
      <c r="P26" s="260">
        <f t="shared" si="9"/>
        <v>14</v>
      </c>
      <c r="Q26" s="260">
        <v>5</v>
      </c>
      <c r="R26" s="260">
        <v>1</v>
      </c>
      <c r="S26" s="260">
        <v>2</v>
      </c>
      <c r="T26" s="260">
        <v>0</v>
      </c>
      <c r="U26" s="260">
        <v>0</v>
      </c>
      <c r="V26" s="260">
        <v>0</v>
      </c>
      <c r="W26" s="260">
        <v>6</v>
      </c>
      <c r="X26" s="260">
        <f t="shared" si="10"/>
        <v>0</v>
      </c>
      <c r="Y26" s="260" t="s">
        <v>280</v>
      </c>
      <c r="Z26" s="260" t="s">
        <v>280</v>
      </c>
      <c r="AA26" s="35" t="s">
        <v>126</v>
      </c>
    </row>
    <row r="27" spans="1:27" ht="16.5" customHeight="1">
      <c r="A27" s="259"/>
      <c r="B27" s="36" t="s">
        <v>159</v>
      </c>
      <c r="C27" s="215">
        <f t="shared" si="4"/>
        <v>22</v>
      </c>
      <c r="D27" s="260">
        <f t="shared" si="5"/>
        <v>22</v>
      </c>
      <c r="E27" s="260" t="str">
        <f t="shared" si="6"/>
        <v>-</v>
      </c>
      <c r="F27" s="120" t="s">
        <v>280</v>
      </c>
      <c r="G27" s="120">
        <f t="shared" si="7"/>
        <v>22</v>
      </c>
      <c r="H27" s="260">
        <v>22</v>
      </c>
      <c r="I27" s="260" t="s">
        <v>280</v>
      </c>
      <c r="J27" s="260" t="s">
        <v>280</v>
      </c>
      <c r="K27" s="260">
        <f t="shared" si="8"/>
        <v>207</v>
      </c>
      <c r="L27" s="260" t="s">
        <v>280</v>
      </c>
      <c r="M27" s="260">
        <f t="shared" si="3"/>
        <v>207</v>
      </c>
      <c r="N27" s="260">
        <v>161</v>
      </c>
      <c r="O27" s="260">
        <v>0</v>
      </c>
      <c r="P27" s="260">
        <f t="shared" si="9"/>
        <v>46</v>
      </c>
      <c r="Q27" s="260">
        <v>18</v>
      </c>
      <c r="R27" s="260">
        <v>5</v>
      </c>
      <c r="S27" s="260">
        <v>6</v>
      </c>
      <c r="T27" s="260">
        <v>1</v>
      </c>
      <c r="U27" s="260">
        <v>3</v>
      </c>
      <c r="V27" s="260">
        <v>0</v>
      </c>
      <c r="W27" s="260">
        <v>13</v>
      </c>
      <c r="X27" s="260">
        <f t="shared" si="10"/>
        <v>0</v>
      </c>
      <c r="Y27" s="260" t="s">
        <v>280</v>
      </c>
      <c r="Z27" s="260" t="s">
        <v>280</v>
      </c>
      <c r="AA27" s="35" t="s">
        <v>182</v>
      </c>
    </row>
    <row r="28" spans="1:27" ht="16.5" customHeight="1">
      <c r="A28" s="259"/>
      <c r="B28" s="36" t="s">
        <v>160</v>
      </c>
      <c r="C28" s="215">
        <f t="shared" si="4"/>
        <v>14</v>
      </c>
      <c r="D28" s="260">
        <f t="shared" si="5"/>
        <v>13</v>
      </c>
      <c r="E28" s="260">
        <f t="shared" si="6"/>
        <v>1</v>
      </c>
      <c r="F28" s="120" t="s">
        <v>280</v>
      </c>
      <c r="G28" s="120">
        <f t="shared" si="7"/>
        <v>14</v>
      </c>
      <c r="H28" s="260">
        <v>13</v>
      </c>
      <c r="I28" s="260">
        <v>1</v>
      </c>
      <c r="J28" s="260" t="s">
        <v>280</v>
      </c>
      <c r="K28" s="260">
        <f t="shared" si="8"/>
        <v>156</v>
      </c>
      <c r="L28" s="260" t="s">
        <v>280</v>
      </c>
      <c r="M28" s="260">
        <f t="shared" si="3"/>
        <v>156</v>
      </c>
      <c r="N28" s="260">
        <v>122</v>
      </c>
      <c r="O28" s="260">
        <v>3</v>
      </c>
      <c r="P28" s="260">
        <f t="shared" si="9"/>
        <v>31</v>
      </c>
      <c r="Q28" s="260">
        <v>10</v>
      </c>
      <c r="R28" s="260">
        <v>4</v>
      </c>
      <c r="S28" s="260">
        <v>2</v>
      </c>
      <c r="T28" s="260">
        <v>0</v>
      </c>
      <c r="U28" s="260">
        <v>3</v>
      </c>
      <c r="V28" s="260">
        <v>0</v>
      </c>
      <c r="W28" s="260">
        <v>12</v>
      </c>
      <c r="X28" s="260">
        <f t="shared" si="10"/>
        <v>0</v>
      </c>
      <c r="Y28" s="260" t="s">
        <v>280</v>
      </c>
      <c r="Z28" s="260" t="s">
        <v>280</v>
      </c>
      <c r="AA28" s="35" t="s">
        <v>183</v>
      </c>
    </row>
    <row r="29" spans="1:27" ht="16.5" customHeight="1">
      <c r="A29" s="259"/>
      <c r="B29" s="36" t="s">
        <v>161</v>
      </c>
      <c r="C29" s="215">
        <f t="shared" si="4"/>
        <v>8</v>
      </c>
      <c r="D29" s="260">
        <f t="shared" si="5"/>
        <v>8</v>
      </c>
      <c r="E29" s="260" t="str">
        <f t="shared" si="6"/>
        <v>-</v>
      </c>
      <c r="F29" s="120" t="s">
        <v>280</v>
      </c>
      <c r="G29" s="120">
        <f t="shared" si="7"/>
        <v>8</v>
      </c>
      <c r="H29" s="260">
        <v>8</v>
      </c>
      <c r="I29" s="260" t="s">
        <v>280</v>
      </c>
      <c r="J29" s="260" t="s">
        <v>280</v>
      </c>
      <c r="K29" s="260">
        <f t="shared" si="8"/>
        <v>100</v>
      </c>
      <c r="L29" s="260" t="s">
        <v>280</v>
      </c>
      <c r="M29" s="260">
        <f t="shared" si="3"/>
        <v>100</v>
      </c>
      <c r="N29" s="260">
        <v>82</v>
      </c>
      <c r="O29" s="260">
        <v>0</v>
      </c>
      <c r="P29" s="260">
        <f t="shared" si="9"/>
        <v>18</v>
      </c>
      <c r="Q29" s="260">
        <v>7</v>
      </c>
      <c r="R29" s="260">
        <v>5</v>
      </c>
      <c r="S29" s="260">
        <v>1</v>
      </c>
      <c r="T29" s="260">
        <v>0</v>
      </c>
      <c r="U29" s="260">
        <v>1</v>
      </c>
      <c r="V29" s="260">
        <v>0</v>
      </c>
      <c r="W29" s="260">
        <v>4</v>
      </c>
      <c r="X29" s="260">
        <f t="shared" si="10"/>
        <v>0</v>
      </c>
      <c r="Y29" s="260" t="s">
        <v>280</v>
      </c>
      <c r="Z29" s="260" t="s">
        <v>280</v>
      </c>
      <c r="AA29" s="35" t="s">
        <v>184</v>
      </c>
    </row>
    <row r="30" spans="1:27" ht="16.5" customHeight="1">
      <c r="A30" s="259"/>
      <c r="B30" s="36" t="s">
        <v>221</v>
      </c>
      <c r="C30" s="215">
        <f t="shared" si="4"/>
        <v>29</v>
      </c>
      <c r="D30" s="260">
        <f t="shared" si="5"/>
        <v>29</v>
      </c>
      <c r="E30" s="260" t="str">
        <f t="shared" si="6"/>
        <v>-</v>
      </c>
      <c r="F30" s="120" t="s">
        <v>280</v>
      </c>
      <c r="G30" s="120">
        <f t="shared" si="7"/>
        <v>29</v>
      </c>
      <c r="H30" s="260">
        <v>29</v>
      </c>
      <c r="I30" s="260" t="s">
        <v>280</v>
      </c>
      <c r="J30" s="260" t="s">
        <v>280</v>
      </c>
      <c r="K30" s="260">
        <f t="shared" si="8"/>
        <v>327</v>
      </c>
      <c r="L30" s="260" t="s">
        <v>280</v>
      </c>
      <c r="M30" s="260">
        <f t="shared" si="3"/>
        <v>327</v>
      </c>
      <c r="N30" s="260">
        <v>260</v>
      </c>
      <c r="O30" s="260">
        <v>13</v>
      </c>
      <c r="P30" s="260">
        <f t="shared" si="9"/>
        <v>54</v>
      </c>
      <c r="Q30" s="260">
        <v>21</v>
      </c>
      <c r="R30" s="260">
        <v>5</v>
      </c>
      <c r="S30" s="260">
        <v>3</v>
      </c>
      <c r="T30" s="260">
        <v>1</v>
      </c>
      <c r="U30" s="260">
        <v>2</v>
      </c>
      <c r="V30" s="260">
        <v>0</v>
      </c>
      <c r="W30" s="260">
        <v>22</v>
      </c>
      <c r="X30" s="260">
        <f t="shared" si="10"/>
        <v>0</v>
      </c>
      <c r="Y30" s="260" t="s">
        <v>280</v>
      </c>
      <c r="Z30" s="260" t="s">
        <v>280</v>
      </c>
      <c r="AA30" s="35" t="s">
        <v>221</v>
      </c>
    </row>
    <row r="31" spans="1:29" s="118" customFormat="1" ht="20.25" customHeight="1">
      <c r="A31" s="301" t="s">
        <v>229</v>
      </c>
      <c r="B31" s="302"/>
      <c r="C31" s="217">
        <f>SUM(C32:C33)</f>
        <v>6</v>
      </c>
      <c r="D31" s="75">
        <f aca="true" t="shared" si="11" ref="D31:Z31">SUM(D32:D33)</f>
        <v>6</v>
      </c>
      <c r="E31" s="75">
        <f t="shared" si="11"/>
        <v>0</v>
      </c>
      <c r="F31" s="75">
        <f t="shared" si="11"/>
        <v>0</v>
      </c>
      <c r="G31" s="75">
        <f>SUM(G32:G33)</f>
        <v>6</v>
      </c>
      <c r="H31" s="75">
        <f t="shared" si="11"/>
        <v>6</v>
      </c>
      <c r="I31" s="75">
        <f t="shared" si="11"/>
        <v>0</v>
      </c>
      <c r="J31" s="75">
        <f t="shared" si="11"/>
        <v>0</v>
      </c>
      <c r="K31" s="75">
        <f t="shared" si="11"/>
        <v>46</v>
      </c>
      <c r="L31" s="75">
        <f t="shared" si="11"/>
        <v>0</v>
      </c>
      <c r="M31" s="75">
        <f t="shared" si="11"/>
        <v>46</v>
      </c>
      <c r="N31" s="75">
        <f t="shared" si="11"/>
        <v>38</v>
      </c>
      <c r="O31" s="75">
        <f t="shared" si="11"/>
        <v>0</v>
      </c>
      <c r="P31" s="75">
        <f t="shared" si="11"/>
        <v>8</v>
      </c>
      <c r="Q31" s="75">
        <f t="shared" si="11"/>
        <v>4</v>
      </c>
      <c r="R31" s="75">
        <f t="shared" si="11"/>
        <v>0</v>
      </c>
      <c r="S31" s="75">
        <f t="shared" si="11"/>
        <v>1</v>
      </c>
      <c r="T31" s="75">
        <f t="shared" si="11"/>
        <v>0</v>
      </c>
      <c r="U31" s="75">
        <f t="shared" si="11"/>
        <v>0</v>
      </c>
      <c r="V31" s="75">
        <f t="shared" si="11"/>
        <v>0</v>
      </c>
      <c r="W31" s="75">
        <f t="shared" si="11"/>
        <v>3</v>
      </c>
      <c r="X31" s="75">
        <f t="shared" si="11"/>
        <v>0</v>
      </c>
      <c r="Y31" s="75">
        <f t="shared" si="11"/>
        <v>0</v>
      </c>
      <c r="Z31" s="268">
        <f t="shared" si="11"/>
        <v>0</v>
      </c>
      <c r="AA31" s="297" t="s">
        <v>229</v>
      </c>
      <c r="AB31" s="299"/>
      <c r="AC31" s="29"/>
    </row>
    <row r="32" spans="1:27" ht="16.5" customHeight="1">
      <c r="A32" s="259"/>
      <c r="B32" s="36" t="s">
        <v>127</v>
      </c>
      <c r="C32" s="215">
        <f>SUM(D32:E32)</f>
        <v>5</v>
      </c>
      <c r="D32" s="260">
        <f>F32+H32+J32</f>
        <v>5</v>
      </c>
      <c r="E32" s="260" t="str">
        <f>I32</f>
        <v>-</v>
      </c>
      <c r="F32" s="120" t="s">
        <v>280</v>
      </c>
      <c r="G32" s="120">
        <f>SUM(H32:I32)</f>
        <v>5</v>
      </c>
      <c r="H32" s="260">
        <v>5</v>
      </c>
      <c r="I32" s="260" t="s">
        <v>280</v>
      </c>
      <c r="J32" s="260" t="s">
        <v>280</v>
      </c>
      <c r="K32" s="260">
        <f t="shared" si="8"/>
        <v>38</v>
      </c>
      <c r="L32" s="260">
        <v>0</v>
      </c>
      <c r="M32" s="260">
        <f>SUM(N32:P32)</f>
        <v>38</v>
      </c>
      <c r="N32" s="260">
        <v>32</v>
      </c>
      <c r="O32" s="260">
        <v>0</v>
      </c>
      <c r="P32" s="260">
        <f>SUM(Q32:W32)</f>
        <v>6</v>
      </c>
      <c r="Q32" s="260">
        <v>3</v>
      </c>
      <c r="R32" s="260" t="s">
        <v>280</v>
      </c>
      <c r="S32" s="260" t="s">
        <v>280</v>
      </c>
      <c r="T32" s="260" t="s">
        <v>280</v>
      </c>
      <c r="U32" s="260" t="s">
        <v>280</v>
      </c>
      <c r="V32" s="260" t="s">
        <v>280</v>
      </c>
      <c r="W32" s="260">
        <v>3</v>
      </c>
      <c r="X32" s="260">
        <f>SUM(Y32:Z32)</f>
        <v>0</v>
      </c>
      <c r="Y32" s="260" t="s">
        <v>280</v>
      </c>
      <c r="Z32" s="260" t="s">
        <v>280</v>
      </c>
      <c r="AA32" s="35" t="s">
        <v>127</v>
      </c>
    </row>
    <row r="33" spans="1:27" ht="16.5" customHeight="1">
      <c r="A33" s="259"/>
      <c r="B33" s="36" t="s">
        <v>128</v>
      </c>
      <c r="C33" s="215">
        <f>SUM(D33:E33)</f>
        <v>1</v>
      </c>
      <c r="D33" s="260">
        <f>F33+H33+J33</f>
        <v>1</v>
      </c>
      <c r="E33" s="260" t="str">
        <f>I33</f>
        <v>-</v>
      </c>
      <c r="F33" s="120" t="s">
        <v>280</v>
      </c>
      <c r="G33" s="120">
        <f>SUM(H33:I33)</f>
        <v>1</v>
      </c>
      <c r="H33" s="260">
        <v>1</v>
      </c>
      <c r="I33" s="260" t="s">
        <v>280</v>
      </c>
      <c r="J33" s="260" t="s">
        <v>280</v>
      </c>
      <c r="K33" s="260">
        <f t="shared" si="8"/>
        <v>8</v>
      </c>
      <c r="L33" s="260">
        <v>0</v>
      </c>
      <c r="M33" s="260">
        <f>SUM(N33:P33)</f>
        <v>8</v>
      </c>
      <c r="N33" s="260">
        <v>6</v>
      </c>
      <c r="O33" s="260">
        <v>0</v>
      </c>
      <c r="P33" s="260">
        <f>SUM(Q33:W33)</f>
        <v>2</v>
      </c>
      <c r="Q33" s="260">
        <v>1</v>
      </c>
      <c r="R33" s="260" t="s">
        <v>280</v>
      </c>
      <c r="S33" s="260">
        <v>1</v>
      </c>
      <c r="T33" s="260" t="s">
        <v>280</v>
      </c>
      <c r="U33" s="260" t="s">
        <v>280</v>
      </c>
      <c r="V33" s="260" t="s">
        <v>280</v>
      </c>
      <c r="W33" s="260" t="s">
        <v>280</v>
      </c>
      <c r="X33" s="260">
        <f>SUM(Y33:Z33)</f>
        <v>0</v>
      </c>
      <c r="Y33" s="260" t="s">
        <v>280</v>
      </c>
      <c r="Z33" s="260" t="s">
        <v>280</v>
      </c>
      <c r="AA33" s="35" t="s">
        <v>128</v>
      </c>
    </row>
    <row r="34" spans="1:29" s="118" customFormat="1" ht="20.25" customHeight="1">
      <c r="A34" s="295" t="s">
        <v>230</v>
      </c>
      <c r="B34" s="296"/>
      <c r="C34" s="217">
        <f>SUM(C35:C38)</f>
        <v>15</v>
      </c>
      <c r="D34" s="75">
        <f aca="true" t="shared" si="12" ref="D34:Z34">SUM(D35:D38)</f>
        <v>15</v>
      </c>
      <c r="E34" s="75">
        <f t="shared" si="12"/>
        <v>0</v>
      </c>
      <c r="F34" s="75">
        <f t="shared" si="12"/>
        <v>0</v>
      </c>
      <c r="G34" s="75">
        <f t="shared" si="12"/>
        <v>15</v>
      </c>
      <c r="H34" s="75">
        <f t="shared" si="12"/>
        <v>15</v>
      </c>
      <c r="I34" s="75">
        <f t="shared" si="12"/>
        <v>0</v>
      </c>
      <c r="J34" s="75">
        <f t="shared" si="12"/>
        <v>0</v>
      </c>
      <c r="K34" s="75">
        <f t="shared" si="12"/>
        <v>194</v>
      </c>
      <c r="L34" s="75">
        <f t="shared" si="12"/>
        <v>0</v>
      </c>
      <c r="M34" s="75">
        <f t="shared" si="12"/>
        <v>194</v>
      </c>
      <c r="N34" s="75">
        <f t="shared" si="12"/>
        <v>160</v>
      </c>
      <c r="O34" s="75">
        <f t="shared" si="12"/>
        <v>1</v>
      </c>
      <c r="P34" s="75">
        <f t="shared" si="12"/>
        <v>33</v>
      </c>
      <c r="Q34" s="75">
        <f t="shared" si="12"/>
        <v>12</v>
      </c>
      <c r="R34" s="75">
        <f t="shared" si="12"/>
        <v>6</v>
      </c>
      <c r="S34" s="75">
        <f t="shared" si="12"/>
        <v>3</v>
      </c>
      <c r="T34" s="75">
        <f t="shared" si="12"/>
        <v>0</v>
      </c>
      <c r="U34" s="75">
        <f t="shared" si="12"/>
        <v>1</v>
      </c>
      <c r="V34" s="75">
        <f t="shared" si="12"/>
        <v>0</v>
      </c>
      <c r="W34" s="75">
        <f t="shared" si="12"/>
        <v>11</v>
      </c>
      <c r="X34" s="75">
        <f t="shared" si="12"/>
        <v>0</v>
      </c>
      <c r="Y34" s="75">
        <f t="shared" si="12"/>
        <v>0</v>
      </c>
      <c r="Z34" s="268">
        <f t="shared" si="12"/>
        <v>0</v>
      </c>
      <c r="AA34" s="297" t="s">
        <v>230</v>
      </c>
      <c r="AB34" s="299"/>
      <c r="AC34" s="29"/>
    </row>
    <row r="35" spans="1:27" ht="16.5" customHeight="1">
      <c r="A35" s="259"/>
      <c r="B35" s="36" t="s">
        <v>153</v>
      </c>
      <c r="C35" s="215">
        <f>SUM(D35:E35)</f>
        <v>3</v>
      </c>
      <c r="D35" s="260">
        <f>F35+H35+J35</f>
        <v>3</v>
      </c>
      <c r="E35" s="260" t="str">
        <f>I35</f>
        <v>-</v>
      </c>
      <c r="F35" s="120" t="s">
        <v>280</v>
      </c>
      <c r="G35" s="120">
        <f>SUM(H35:I35)</f>
        <v>3</v>
      </c>
      <c r="H35" s="260">
        <v>3</v>
      </c>
      <c r="I35" s="260" t="s">
        <v>280</v>
      </c>
      <c r="J35" s="260" t="s">
        <v>280</v>
      </c>
      <c r="K35" s="260">
        <f t="shared" si="8"/>
        <v>55</v>
      </c>
      <c r="L35" s="260">
        <v>0</v>
      </c>
      <c r="M35" s="260">
        <f>SUM(N35:P35)</f>
        <v>55</v>
      </c>
      <c r="N35" s="260">
        <v>46</v>
      </c>
      <c r="O35" s="260">
        <v>0</v>
      </c>
      <c r="P35" s="260">
        <f>SUM(Q35:W35)</f>
        <v>9</v>
      </c>
      <c r="Q35" s="260">
        <v>3</v>
      </c>
      <c r="R35" s="260">
        <v>2</v>
      </c>
      <c r="S35" s="260">
        <v>1</v>
      </c>
      <c r="T35" s="260">
        <v>0</v>
      </c>
      <c r="U35" s="260">
        <v>0</v>
      </c>
      <c r="V35" s="260">
        <v>0</v>
      </c>
      <c r="W35" s="260">
        <v>3</v>
      </c>
      <c r="X35" s="260">
        <f>SUM(Y35:Z35)</f>
        <v>0</v>
      </c>
      <c r="Y35" s="260" t="s">
        <v>280</v>
      </c>
      <c r="Z35" s="260" t="s">
        <v>280</v>
      </c>
      <c r="AA35" s="35" t="s">
        <v>145</v>
      </c>
    </row>
    <row r="36" spans="1:27" ht="16.5" customHeight="1">
      <c r="A36" s="259"/>
      <c r="B36" s="36" t="s">
        <v>148</v>
      </c>
      <c r="C36" s="215">
        <f>SUM(D36:E36)</f>
        <v>2</v>
      </c>
      <c r="D36" s="260">
        <f>F36+H36+J36</f>
        <v>2</v>
      </c>
      <c r="E36" s="260" t="str">
        <f>I36</f>
        <v>-</v>
      </c>
      <c r="F36" s="120" t="s">
        <v>280</v>
      </c>
      <c r="G36" s="120">
        <f>SUM(H36:I36)</f>
        <v>2</v>
      </c>
      <c r="H36" s="260">
        <v>2</v>
      </c>
      <c r="I36" s="260" t="s">
        <v>280</v>
      </c>
      <c r="J36" s="260" t="s">
        <v>280</v>
      </c>
      <c r="K36" s="260">
        <f t="shared" si="8"/>
        <v>22</v>
      </c>
      <c r="L36" s="260">
        <v>0</v>
      </c>
      <c r="M36" s="260">
        <f>SUM(N36:P36)</f>
        <v>22</v>
      </c>
      <c r="N36" s="260">
        <v>18</v>
      </c>
      <c r="O36" s="260">
        <v>0</v>
      </c>
      <c r="P36" s="260">
        <f>SUM(Q36:W36)</f>
        <v>4</v>
      </c>
      <c r="Q36" s="260">
        <v>2</v>
      </c>
      <c r="R36" s="260">
        <v>0</v>
      </c>
      <c r="S36" s="260">
        <v>0</v>
      </c>
      <c r="T36" s="260">
        <v>0</v>
      </c>
      <c r="U36" s="260">
        <v>0</v>
      </c>
      <c r="V36" s="260">
        <v>0</v>
      </c>
      <c r="W36" s="260">
        <v>2</v>
      </c>
      <c r="X36" s="260">
        <f>SUM(Y36:Z36)</f>
        <v>0</v>
      </c>
      <c r="Y36" s="260" t="s">
        <v>280</v>
      </c>
      <c r="Z36" s="260" t="s">
        <v>280</v>
      </c>
      <c r="AA36" s="35" t="s">
        <v>147</v>
      </c>
    </row>
    <row r="37" spans="1:27" ht="16.5" customHeight="1">
      <c r="A37" s="259"/>
      <c r="B37" s="36" t="s">
        <v>150</v>
      </c>
      <c r="C37" s="215">
        <f>SUM(D37:E37)</f>
        <v>6</v>
      </c>
      <c r="D37" s="260">
        <f>F37+H37+J37</f>
        <v>6</v>
      </c>
      <c r="E37" s="260" t="str">
        <f>I37</f>
        <v>-</v>
      </c>
      <c r="F37" s="120" t="s">
        <v>280</v>
      </c>
      <c r="G37" s="120">
        <f>SUM(H37:I37)</f>
        <v>6</v>
      </c>
      <c r="H37" s="260">
        <v>6</v>
      </c>
      <c r="I37" s="260" t="s">
        <v>280</v>
      </c>
      <c r="J37" s="260" t="s">
        <v>280</v>
      </c>
      <c r="K37" s="260">
        <f t="shared" si="8"/>
        <v>87</v>
      </c>
      <c r="L37" s="260">
        <v>0</v>
      </c>
      <c r="M37" s="260">
        <f>SUM(N37:P37)</f>
        <v>87</v>
      </c>
      <c r="N37" s="260">
        <v>72</v>
      </c>
      <c r="O37" s="260">
        <v>0</v>
      </c>
      <c r="P37" s="260">
        <f>SUM(Q37:W37)</f>
        <v>15</v>
      </c>
      <c r="Q37" s="260">
        <v>5</v>
      </c>
      <c r="R37" s="260">
        <v>3</v>
      </c>
      <c r="S37" s="260">
        <v>2</v>
      </c>
      <c r="T37" s="260">
        <v>0</v>
      </c>
      <c r="U37" s="260">
        <v>0</v>
      </c>
      <c r="V37" s="260">
        <v>0</v>
      </c>
      <c r="W37" s="260">
        <v>5</v>
      </c>
      <c r="X37" s="260">
        <f>SUM(Y37:Z37)</f>
        <v>0</v>
      </c>
      <c r="Y37" s="260" t="s">
        <v>280</v>
      </c>
      <c r="Z37" s="260" t="s">
        <v>280</v>
      </c>
      <c r="AA37" s="35" t="s">
        <v>149</v>
      </c>
    </row>
    <row r="38" spans="1:27" ht="16.5" customHeight="1">
      <c r="A38" s="259"/>
      <c r="B38" s="36" t="s">
        <v>152</v>
      </c>
      <c r="C38" s="215">
        <f>SUM(D38:E38)</f>
        <v>4</v>
      </c>
      <c r="D38" s="260">
        <f>F38+H38+J38</f>
        <v>4</v>
      </c>
      <c r="E38" s="260" t="str">
        <f>I38</f>
        <v>-</v>
      </c>
      <c r="F38" s="120" t="s">
        <v>280</v>
      </c>
      <c r="G38" s="120">
        <f>SUM(H38:I38)</f>
        <v>4</v>
      </c>
      <c r="H38" s="260">
        <v>4</v>
      </c>
      <c r="I38" s="260" t="s">
        <v>280</v>
      </c>
      <c r="J38" s="260" t="s">
        <v>280</v>
      </c>
      <c r="K38" s="260">
        <f t="shared" si="8"/>
        <v>30</v>
      </c>
      <c r="L38" s="260">
        <v>0</v>
      </c>
      <c r="M38" s="260">
        <f>SUM(N38:P38)</f>
        <v>30</v>
      </c>
      <c r="N38" s="260">
        <v>24</v>
      </c>
      <c r="O38" s="260">
        <v>1</v>
      </c>
      <c r="P38" s="260">
        <f>SUM(Q38:W38)</f>
        <v>5</v>
      </c>
      <c r="Q38" s="260">
        <v>2</v>
      </c>
      <c r="R38" s="260">
        <v>1</v>
      </c>
      <c r="S38" s="260">
        <v>0</v>
      </c>
      <c r="T38" s="260">
        <v>0</v>
      </c>
      <c r="U38" s="260">
        <v>1</v>
      </c>
      <c r="V38" s="260">
        <v>0</v>
      </c>
      <c r="W38" s="260">
        <v>1</v>
      </c>
      <c r="X38" s="260">
        <f>SUM(Y38:Z38)</f>
        <v>0</v>
      </c>
      <c r="Y38" s="260" t="s">
        <v>280</v>
      </c>
      <c r="Z38" s="260" t="s">
        <v>280</v>
      </c>
      <c r="AA38" s="35" t="s">
        <v>151</v>
      </c>
    </row>
    <row r="39" spans="1:29" s="118" customFormat="1" ht="20.25" customHeight="1">
      <c r="A39" s="295" t="s">
        <v>231</v>
      </c>
      <c r="B39" s="296"/>
      <c r="C39" s="217">
        <f>C40</f>
        <v>9</v>
      </c>
      <c r="D39" s="75">
        <f aca="true" t="shared" si="13" ref="D39:Z39">D40</f>
        <v>9</v>
      </c>
      <c r="E39" s="75" t="str">
        <f t="shared" si="13"/>
        <v>-</v>
      </c>
      <c r="F39" s="75" t="str">
        <f t="shared" si="13"/>
        <v>-</v>
      </c>
      <c r="G39" s="75">
        <f t="shared" si="13"/>
        <v>8</v>
      </c>
      <c r="H39" s="75">
        <f t="shared" si="13"/>
        <v>8</v>
      </c>
      <c r="I39" s="75" t="str">
        <f t="shared" si="13"/>
        <v>-</v>
      </c>
      <c r="J39" s="75">
        <f t="shared" si="13"/>
        <v>1</v>
      </c>
      <c r="K39" s="269">
        <f t="shared" si="13"/>
        <v>49</v>
      </c>
      <c r="L39" s="75">
        <f t="shared" si="13"/>
        <v>0</v>
      </c>
      <c r="M39" s="269">
        <f t="shared" si="13"/>
        <v>45</v>
      </c>
      <c r="N39" s="75">
        <f t="shared" si="13"/>
        <v>29</v>
      </c>
      <c r="O39" s="75">
        <f t="shared" si="13"/>
        <v>8</v>
      </c>
      <c r="P39" s="269">
        <f t="shared" si="13"/>
        <v>8</v>
      </c>
      <c r="Q39" s="75">
        <f t="shared" si="13"/>
        <v>4</v>
      </c>
      <c r="R39" s="75">
        <f t="shared" si="13"/>
        <v>2</v>
      </c>
      <c r="S39" s="75">
        <f t="shared" si="13"/>
        <v>0</v>
      </c>
      <c r="T39" s="75">
        <f t="shared" si="13"/>
        <v>0</v>
      </c>
      <c r="U39" s="75">
        <f t="shared" si="13"/>
        <v>0</v>
      </c>
      <c r="V39" s="75">
        <f t="shared" si="13"/>
        <v>0</v>
      </c>
      <c r="W39" s="75">
        <f t="shared" si="13"/>
        <v>2</v>
      </c>
      <c r="X39" s="269">
        <f t="shared" si="13"/>
        <v>4</v>
      </c>
      <c r="Y39" s="75">
        <f t="shared" si="13"/>
        <v>2</v>
      </c>
      <c r="Z39" s="75">
        <f t="shared" si="13"/>
        <v>2</v>
      </c>
      <c r="AA39" s="300" t="s">
        <v>129</v>
      </c>
      <c r="AB39" s="299"/>
      <c r="AC39" s="29"/>
    </row>
    <row r="40" spans="1:27" ht="16.5" customHeight="1">
      <c r="A40" s="259"/>
      <c r="B40" s="36" t="s">
        <v>130</v>
      </c>
      <c r="C40" s="215">
        <f>SUM(D40:E40)</f>
        <v>9</v>
      </c>
      <c r="D40" s="260">
        <f>F40+H40+J40</f>
        <v>9</v>
      </c>
      <c r="E40" s="260" t="str">
        <f>I40</f>
        <v>-</v>
      </c>
      <c r="F40" s="120" t="s">
        <v>280</v>
      </c>
      <c r="G40" s="120">
        <f>SUM(H40:I40)</f>
        <v>8</v>
      </c>
      <c r="H40" s="260">
        <v>8</v>
      </c>
      <c r="I40" s="260" t="s">
        <v>280</v>
      </c>
      <c r="J40" s="260">
        <v>1</v>
      </c>
      <c r="K40" s="260">
        <f>L40+M40+X40</f>
        <v>49</v>
      </c>
      <c r="L40" s="260">
        <v>0</v>
      </c>
      <c r="M40" s="260">
        <f>SUM(N40:P40)</f>
        <v>45</v>
      </c>
      <c r="N40" s="260">
        <v>29</v>
      </c>
      <c r="O40" s="260">
        <v>8</v>
      </c>
      <c r="P40" s="260">
        <f>SUM(Q40:W40)</f>
        <v>8</v>
      </c>
      <c r="Q40" s="260">
        <v>4</v>
      </c>
      <c r="R40" s="260">
        <v>2</v>
      </c>
      <c r="S40" s="260">
        <v>0</v>
      </c>
      <c r="T40" s="260">
        <v>0</v>
      </c>
      <c r="U40" s="260">
        <v>0</v>
      </c>
      <c r="V40" s="260">
        <v>0</v>
      </c>
      <c r="W40" s="260">
        <v>2</v>
      </c>
      <c r="X40" s="260">
        <f>SUM(Y40:Z40)</f>
        <v>4</v>
      </c>
      <c r="Y40" s="260">
        <v>2</v>
      </c>
      <c r="Z40" s="260">
        <v>2</v>
      </c>
      <c r="AA40" s="35" t="s">
        <v>130</v>
      </c>
    </row>
    <row r="41" spans="1:29" s="118" customFormat="1" ht="20.25" customHeight="1">
      <c r="A41" s="295" t="s">
        <v>232</v>
      </c>
      <c r="B41" s="296"/>
      <c r="C41" s="217">
        <f>SUM(C42:C43)</f>
        <v>10</v>
      </c>
      <c r="D41" s="75">
        <f aca="true" t="shared" si="14" ref="D41:Z41">SUM(D42:D43)</f>
        <v>10</v>
      </c>
      <c r="E41" s="75">
        <f t="shared" si="14"/>
        <v>0</v>
      </c>
      <c r="F41" s="75">
        <f t="shared" si="14"/>
        <v>0</v>
      </c>
      <c r="G41" s="75">
        <f t="shared" si="14"/>
        <v>10</v>
      </c>
      <c r="H41" s="75">
        <f t="shared" si="14"/>
        <v>10</v>
      </c>
      <c r="I41" s="75">
        <f t="shared" si="14"/>
        <v>0</v>
      </c>
      <c r="J41" s="75">
        <f t="shared" si="14"/>
        <v>0</v>
      </c>
      <c r="K41" s="75">
        <f t="shared" si="14"/>
        <v>107</v>
      </c>
      <c r="L41" s="75">
        <f t="shared" si="14"/>
        <v>0</v>
      </c>
      <c r="M41" s="75">
        <f t="shared" si="14"/>
        <v>107</v>
      </c>
      <c r="N41" s="75">
        <f t="shared" si="14"/>
        <v>88</v>
      </c>
      <c r="O41" s="75">
        <f t="shared" si="14"/>
        <v>0</v>
      </c>
      <c r="P41" s="75">
        <f t="shared" si="14"/>
        <v>19</v>
      </c>
      <c r="Q41" s="75">
        <f t="shared" si="14"/>
        <v>7</v>
      </c>
      <c r="R41" s="75">
        <f t="shared" si="14"/>
        <v>2</v>
      </c>
      <c r="S41" s="75">
        <f t="shared" si="14"/>
        <v>2</v>
      </c>
      <c r="T41" s="75">
        <f t="shared" si="14"/>
        <v>0</v>
      </c>
      <c r="U41" s="75">
        <f t="shared" si="14"/>
        <v>1</v>
      </c>
      <c r="V41" s="75">
        <f t="shared" si="14"/>
        <v>0</v>
      </c>
      <c r="W41" s="75">
        <f t="shared" si="14"/>
        <v>7</v>
      </c>
      <c r="X41" s="75">
        <f t="shared" si="14"/>
        <v>0</v>
      </c>
      <c r="Y41" s="75">
        <f t="shared" si="14"/>
        <v>0</v>
      </c>
      <c r="Z41" s="268">
        <f t="shared" si="14"/>
        <v>0</v>
      </c>
      <c r="AA41" s="297" t="s">
        <v>232</v>
      </c>
      <c r="AB41" s="303"/>
      <c r="AC41" s="29"/>
    </row>
    <row r="42" spans="1:27" ht="16.5" customHeight="1">
      <c r="A42" s="259"/>
      <c r="B42" s="36" t="s">
        <v>131</v>
      </c>
      <c r="C42" s="215">
        <f>SUM(D42:E42)</f>
        <v>6</v>
      </c>
      <c r="D42" s="260">
        <f>F42+H42+J42</f>
        <v>6</v>
      </c>
      <c r="E42" s="260" t="str">
        <f>I42</f>
        <v>-</v>
      </c>
      <c r="F42" s="120" t="s">
        <v>280</v>
      </c>
      <c r="G42" s="120">
        <f>SUM(H42:I42)</f>
        <v>6</v>
      </c>
      <c r="H42" s="260">
        <v>6</v>
      </c>
      <c r="I42" s="260" t="s">
        <v>280</v>
      </c>
      <c r="J42" s="260" t="s">
        <v>280</v>
      </c>
      <c r="K42" s="260">
        <f t="shared" si="8"/>
        <v>76</v>
      </c>
      <c r="L42" s="260">
        <v>0</v>
      </c>
      <c r="M42" s="260">
        <f>SUM(N42:P42)</f>
        <v>76</v>
      </c>
      <c r="N42" s="260">
        <v>64</v>
      </c>
      <c r="O42" s="260">
        <v>0</v>
      </c>
      <c r="P42" s="260">
        <f>SUM(Q42:W42)</f>
        <v>12</v>
      </c>
      <c r="Q42" s="260">
        <v>4</v>
      </c>
      <c r="R42" s="260">
        <v>1</v>
      </c>
      <c r="S42" s="260">
        <v>1</v>
      </c>
      <c r="T42" s="260">
        <v>0</v>
      </c>
      <c r="U42" s="260">
        <v>1</v>
      </c>
      <c r="V42" s="260">
        <v>0</v>
      </c>
      <c r="W42" s="260">
        <v>5</v>
      </c>
      <c r="X42" s="260">
        <f>SUM(Y42:Z42)</f>
        <v>0</v>
      </c>
      <c r="Y42" s="260" t="s">
        <v>280</v>
      </c>
      <c r="Z42" s="260" t="s">
        <v>280</v>
      </c>
      <c r="AA42" s="35" t="s">
        <v>131</v>
      </c>
    </row>
    <row r="43" spans="1:27" ht="16.5" customHeight="1">
      <c r="A43" s="259"/>
      <c r="B43" s="36" t="s">
        <v>132</v>
      </c>
      <c r="C43" s="215">
        <f>SUM(D43:E43)</f>
        <v>4</v>
      </c>
      <c r="D43" s="260">
        <f>F43+H43+J43</f>
        <v>4</v>
      </c>
      <c r="E43" s="260" t="str">
        <f>I43</f>
        <v>-</v>
      </c>
      <c r="F43" s="120" t="s">
        <v>280</v>
      </c>
      <c r="G43" s="120">
        <f>SUM(H43:I43)</f>
        <v>4</v>
      </c>
      <c r="H43" s="260">
        <v>4</v>
      </c>
      <c r="I43" s="260" t="s">
        <v>280</v>
      </c>
      <c r="J43" s="260" t="s">
        <v>280</v>
      </c>
      <c r="K43" s="260">
        <f t="shared" si="8"/>
        <v>31</v>
      </c>
      <c r="L43" s="260">
        <v>0</v>
      </c>
      <c r="M43" s="260">
        <f>SUM(N43:P43)</f>
        <v>31</v>
      </c>
      <c r="N43" s="260">
        <v>24</v>
      </c>
      <c r="O43" s="260">
        <v>0</v>
      </c>
      <c r="P43" s="260">
        <f>SUM(Q43:W43)</f>
        <v>7</v>
      </c>
      <c r="Q43" s="260">
        <v>3</v>
      </c>
      <c r="R43" s="260">
        <v>1</v>
      </c>
      <c r="S43" s="260">
        <v>1</v>
      </c>
      <c r="T43" s="260">
        <v>0</v>
      </c>
      <c r="U43" s="260">
        <v>0</v>
      </c>
      <c r="V43" s="260">
        <v>0</v>
      </c>
      <c r="W43" s="260">
        <v>2</v>
      </c>
      <c r="X43" s="260">
        <f>SUM(Y43:Z43)</f>
        <v>0</v>
      </c>
      <c r="Y43" s="260" t="s">
        <v>280</v>
      </c>
      <c r="Z43" s="260" t="s">
        <v>280</v>
      </c>
      <c r="AA43" s="35" t="s">
        <v>132</v>
      </c>
    </row>
    <row r="44" spans="1:29" s="118" customFormat="1" ht="20.25" customHeight="1">
      <c r="A44" s="295" t="s">
        <v>233</v>
      </c>
      <c r="B44" s="296"/>
      <c r="C44" s="217">
        <f>SUM(C45:C47)</f>
        <v>12</v>
      </c>
      <c r="D44" s="75">
        <f aca="true" t="shared" si="15" ref="D44:Z44">SUM(D45:D47)</f>
        <v>12</v>
      </c>
      <c r="E44" s="75">
        <f t="shared" si="15"/>
        <v>0</v>
      </c>
      <c r="F44" s="75">
        <f t="shared" si="15"/>
        <v>0</v>
      </c>
      <c r="G44" s="75">
        <f t="shared" si="15"/>
        <v>12</v>
      </c>
      <c r="H44" s="75">
        <f t="shared" si="15"/>
        <v>12</v>
      </c>
      <c r="I44" s="75">
        <f t="shared" si="15"/>
        <v>0</v>
      </c>
      <c r="J44" s="75">
        <f t="shared" si="15"/>
        <v>0</v>
      </c>
      <c r="K44" s="75">
        <f t="shared" si="15"/>
        <v>175</v>
      </c>
      <c r="L44" s="75">
        <f t="shared" si="15"/>
        <v>0</v>
      </c>
      <c r="M44" s="75">
        <f t="shared" si="15"/>
        <v>175</v>
      </c>
      <c r="N44" s="75">
        <f t="shared" si="15"/>
        <v>138</v>
      </c>
      <c r="O44" s="75">
        <f t="shared" si="15"/>
        <v>0</v>
      </c>
      <c r="P44" s="75">
        <f t="shared" si="15"/>
        <v>37</v>
      </c>
      <c r="Q44" s="75">
        <f t="shared" si="15"/>
        <v>12</v>
      </c>
      <c r="R44" s="75">
        <f t="shared" si="15"/>
        <v>4</v>
      </c>
      <c r="S44" s="75">
        <f t="shared" si="15"/>
        <v>5</v>
      </c>
      <c r="T44" s="75">
        <f t="shared" si="15"/>
        <v>0</v>
      </c>
      <c r="U44" s="75">
        <f t="shared" si="15"/>
        <v>4</v>
      </c>
      <c r="V44" s="75">
        <f t="shared" si="15"/>
        <v>0</v>
      </c>
      <c r="W44" s="75">
        <f t="shared" si="15"/>
        <v>12</v>
      </c>
      <c r="X44" s="75">
        <f t="shared" si="15"/>
        <v>0</v>
      </c>
      <c r="Y44" s="75">
        <f t="shared" si="15"/>
        <v>0</v>
      </c>
      <c r="Z44" s="268">
        <f t="shared" si="15"/>
        <v>0</v>
      </c>
      <c r="AA44" s="297" t="s">
        <v>233</v>
      </c>
      <c r="AB44" s="303"/>
      <c r="AC44" s="29"/>
    </row>
    <row r="45" spans="1:27" ht="16.5" customHeight="1">
      <c r="A45" s="259"/>
      <c r="B45" s="36" t="s">
        <v>133</v>
      </c>
      <c r="C45" s="215">
        <f>SUM(D45:E45)</f>
        <v>3</v>
      </c>
      <c r="D45" s="260">
        <f>F45+H45+J45</f>
        <v>3</v>
      </c>
      <c r="E45" s="260" t="str">
        <f>I45</f>
        <v>-</v>
      </c>
      <c r="F45" s="120" t="s">
        <v>280</v>
      </c>
      <c r="G45" s="120">
        <f>SUM(H45:I45)</f>
        <v>3</v>
      </c>
      <c r="H45" s="260">
        <v>3</v>
      </c>
      <c r="I45" s="260" t="s">
        <v>280</v>
      </c>
      <c r="J45" s="260" t="s">
        <v>280</v>
      </c>
      <c r="K45" s="260">
        <f t="shared" si="8"/>
        <v>30</v>
      </c>
      <c r="L45" s="260">
        <v>0</v>
      </c>
      <c r="M45" s="260">
        <f>SUM(N45:P45)</f>
        <v>30</v>
      </c>
      <c r="N45" s="260">
        <v>24</v>
      </c>
      <c r="O45" s="260">
        <v>0</v>
      </c>
      <c r="P45" s="260">
        <f>SUM(Q45:W45)</f>
        <v>6</v>
      </c>
      <c r="Q45" s="260">
        <v>2</v>
      </c>
      <c r="R45" s="260">
        <v>0</v>
      </c>
      <c r="S45" s="260">
        <v>1</v>
      </c>
      <c r="T45" s="260">
        <v>0</v>
      </c>
      <c r="U45" s="260">
        <v>0</v>
      </c>
      <c r="V45" s="260">
        <v>0</v>
      </c>
      <c r="W45" s="260">
        <v>3</v>
      </c>
      <c r="X45" s="260">
        <f>SUM(Y45:Z45)</f>
        <v>0</v>
      </c>
      <c r="Y45" s="260" t="s">
        <v>280</v>
      </c>
      <c r="Z45" s="260" t="s">
        <v>280</v>
      </c>
      <c r="AA45" s="35" t="s">
        <v>133</v>
      </c>
    </row>
    <row r="46" spans="1:27" ht="16.5" customHeight="1">
      <c r="A46" s="259"/>
      <c r="B46" s="36" t="s">
        <v>134</v>
      </c>
      <c r="C46" s="215">
        <f>SUM(D46:E46)</f>
        <v>3</v>
      </c>
      <c r="D46" s="260">
        <f>F46+H46+J46</f>
        <v>3</v>
      </c>
      <c r="E46" s="260" t="str">
        <f>I46</f>
        <v>-</v>
      </c>
      <c r="F46" s="120" t="s">
        <v>280</v>
      </c>
      <c r="G46" s="120">
        <f>SUM(H46:I46)</f>
        <v>3</v>
      </c>
      <c r="H46" s="260">
        <v>3</v>
      </c>
      <c r="I46" s="260" t="s">
        <v>280</v>
      </c>
      <c r="J46" s="260" t="s">
        <v>280</v>
      </c>
      <c r="K46" s="260">
        <f t="shared" si="8"/>
        <v>45</v>
      </c>
      <c r="L46" s="260">
        <v>0</v>
      </c>
      <c r="M46" s="260">
        <f>SUM(N46:P46)</f>
        <v>45</v>
      </c>
      <c r="N46" s="260">
        <v>36</v>
      </c>
      <c r="O46" s="260">
        <v>0</v>
      </c>
      <c r="P46" s="260">
        <f>SUM(Q46:W46)</f>
        <v>9</v>
      </c>
      <c r="Q46" s="260">
        <v>3</v>
      </c>
      <c r="R46" s="260">
        <v>2</v>
      </c>
      <c r="S46" s="260">
        <v>0</v>
      </c>
      <c r="T46" s="260">
        <v>0</v>
      </c>
      <c r="U46" s="260">
        <v>1</v>
      </c>
      <c r="V46" s="260">
        <v>0</v>
      </c>
      <c r="W46" s="260">
        <v>3</v>
      </c>
      <c r="X46" s="260">
        <f>SUM(Y46:Z46)</f>
        <v>0</v>
      </c>
      <c r="Y46" s="260" t="s">
        <v>280</v>
      </c>
      <c r="Z46" s="260" t="s">
        <v>280</v>
      </c>
      <c r="AA46" s="35" t="s">
        <v>134</v>
      </c>
    </row>
    <row r="47" spans="1:27" ht="16.5" customHeight="1">
      <c r="A47" s="259"/>
      <c r="B47" s="36" t="s">
        <v>135</v>
      </c>
      <c r="C47" s="215">
        <f>SUM(D47:E47)</f>
        <v>6</v>
      </c>
      <c r="D47" s="260">
        <f>F47+H47+J47</f>
        <v>6</v>
      </c>
      <c r="E47" s="260" t="str">
        <f>I47</f>
        <v>-</v>
      </c>
      <c r="F47" s="120" t="s">
        <v>280</v>
      </c>
      <c r="G47" s="120">
        <f>SUM(H47:I47)</f>
        <v>6</v>
      </c>
      <c r="H47" s="260">
        <v>6</v>
      </c>
      <c r="I47" s="260" t="s">
        <v>280</v>
      </c>
      <c r="J47" s="260" t="s">
        <v>280</v>
      </c>
      <c r="K47" s="260">
        <f t="shared" si="8"/>
        <v>100</v>
      </c>
      <c r="L47" s="260">
        <v>0</v>
      </c>
      <c r="M47" s="260">
        <f>SUM(N47:P47)</f>
        <v>100</v>
      </c>
      <c r="N47" s="260">
        <v>78</v>
      </c>
      <c r="O47" s="260">
        <v>0</v>
      </c>
      <c r="P47" s="260">
        <f>SUM(Q47:W47)</f>
        <v>22</v>
      </c>
      <c r="Q47" s="260">
        <v>7</v>
      </c>
      <c r="R47" s="260">
        <v>2</v>
      </c>
      <c r="S47" s="260">
        <v>4</v>
      </c>
      <c r="T47" s="260">
        <v>0</v>
      </c>
      <c r="U47" s="260">
        <v>3</v>
      </c>
      <c r="V47" s="260">
        <v>0</v>
      </c>
      <c r="W47" s="260">
        <v>6</v>
      </c>
      <c r="X47" s="260">
        <f>SUM(Y47:Z47)</f>
        <v>0</v>
      </c>
      <c r="Y47" s="260" t="s">
        <v>280</v>
      </c>
      <c r="Z47" s="260" t="s">
        <v>280</v>
      </c>
      <c r="AA47" s="35" t="s">
        <v>135</v>
      </c>
    </row>
    <row r="48" spans="1:29" s="118" customFormat="1" ht="20.25" customHeight="1">
      <c r="A48" s="295" t="s">
        <v>234</v>
      </c>
      <c r="B48" s="296"/>
      <c r="C48" s="217">
        <f>SUM(C49:C52)</f>
        <v>16</v>
      </c>
      <c r="D48" s="75">
        <f aca="true" t="shared" si="16" ref="D48:Z48">SUM(D49:D52)</f>
        <v>16</v>
      </c>
      <c r="E48" s="75">
        <f t="shared" si="16"/>
        <v>0</v>
      </c>
      <c r="F48" s="75">
        <f t="shared" si="16"/>
        <v>0</v>
      </c>
      <c r="G48" s="75">
        <f t="shared" si="16"/>
        <v>16</v>
      </c>
      <c r="H48" s="75">
        <f t="shared" si="16"/>
        <v>16</v>
      </c>
      <c r="I48" s="75">
        <f t="shared" si="16"/>
        <v>0</v>
      </c>
      <c r="J48" s="75">
        <f t="shared" si="16"/>
        <v>0</v>
      </c>
      <c r="K48" s="75">
        <f t="shared" si="16"/>
        <v>256</v>
      </c>
      <c r="L48" s="75">
        <f t="shared" si="16"/>
        <v>0</v>
      </c>
      <c r="M48" s="75">
        <f t="shared" si="16"/>
        <v>256</v>
      </c>
      <c r="N48" s="75">
        <f t="shared" si="16"/>
        <v>219</v>
      </c>
      <c r="O48" s="75">
        <f t="shared" si="16"/>
        <v>1</v>
      </c>
      <c r="P48" s="75">
        <f t="shared" si="16"/>
        <v>36</v>
      </c>
      <c r="Q48" s="75">
        <f t="shared" si="16"/>
        <v>15</v>
      </c>
      <c r="R48" s="75">
        <f t="shared" si="16"/>
        <v>2</v>
      </c>
      <c r="S48" s="75">
        <f t="shared" si="16"/>
        <v>2</v>
      </c>
      <c r="T48" s="75">
        <f t="shared" si="16"/>
        <v>1</v>
      </c>
      <c r="U48" s="75">
        <f t="shared" si="16"/>
        <v>2</v>
      </c>
      <c r="V48" s="75">
        <f t="shared" si="16"/>
        <v>0</v>
      </c>
      <c r="W48" s="75">
        <f t="shared" si="16"/>
        <v>14</v>
      </c>
      <c r="X48" s="75">
        <f t="shared" si="16"/>
        <v>0</v>
      </c>
      <c r="Y48" s="75">
        <f t="shared" si="16"/>
        <v>0</v>
      </c>
      <c r="Z48" s="268">
        <f t="shared" si="16"/>
        <v>0</v>
      </c>
      <c r="AA48" s="297" t="s">
        <v>234</v>
      </c>
      <c r="AB48" s="303"/>
      <c r="AC48" s="29"/>
    </row>
    <row r="49" spans="1:27" ht="16.5" customHeight="1">
      <c r="A49" s="259"/>
      <c r="B49" s="36" t="s">
        <v>136</v>
      </c>
      <c r="C49" s="215">
        <f>SUM(D49:E49)</f>
        <v>6</v>
      </c>
      <c r="D49" s="260">
        <f>F49+H49+J49</f>
        <v>6</v>
      </c>
      <c r="E49" s="260">
        <f>I49</f>
        <v>0</v>
      </c>
      <c r="F49" s="120" t="s">
        <v>280</v>
      </c>
      <c r="G49" s="120">
        <f>SUM(H49:I49)</f>
        <v>6</v>
      </c>
      <c r="H49" s="260">
        <v>6</v>
      </c>
      <c r="I49" s="260">
        <v>0</v>
      </c>
      <c r="J49" s="260" t="s">
        <v>280</v>
      </c>
      <c r="K49" s="260">
        <f t="shared" si="8"/>
        <v>81</v>
      </c>
      <c r="L49" s="260">
        <v>0</v>
      </c>
      <c r="M49" s="260">
        <f>SUM(N49:P49)</f>
        <v>81</v>
      </c>
      <c r="N49" s="260">
        <v>67</v>
      </c>
      <c r="O49" s="260">
        <v>1</v>
      </c>
      <c r="P49" s="260">
        <f>SUM(Q49:W49)</f>
        <v>13</v>
      </c>
      <c r="Q49" s="260">
        <v>5</v>
      </c>
      <c r="R49" s="260">
        <v>1</v>
      </c>
      <c r="S49" s="260">
        <v>1</v>
      </c>
      <c r="T49" s="260">
        <v>0</v>
      </c>
      <c r="U49" s="260">
        <v>0</v>
      </c>
      <c r="V49" s="260">
        <v>0</v>
      </c>
      <c r="W49" s="260">
        <v>6</v>
      </c>
      <c r="X49" s="260">
        <f>SUM(Y49:Z49)</f>
        <v>0</v>
      </c>
      <c r="Y49" s="260" t="s">
        <v>280</v>
      </c>
      <c r="Z49" s="260" t="s">
        <v>280</v>
      </c>
      <c r="AA49" s="35" t="s">
        <v>136</v>
      </c>
    </row>
    <row r="50" spans="1:27" ht="16.5" customHeight="1">
      <c r="A50" s="259"/>
      <c r="B50" s="36" t="s">
        <v>137</v>
      </c>
      <c r="C50" s="215">
        <f>SUM(D50:E50)</f>
        <v>1</v>
      </c>
      <c r="D50" s="260">
        <f>F50+H50+J50</f>
        <v>1</v>
      </c>
      <c r="E50" s="260" t="str">
        <f>I50</f>
        <v>-</v>
      </c>
      <c r="F50" s="120" t="s">
        <v>280</v>
      </c>
      <c r="G50" s="120">
        <f>SUM(H50:I50)</f>
        <v>1</v>
      </c>
      <c r="H50" s="260">
        <v>1</v>
      </c>
      <c r="I50" s="260" t="s">
        <v>280</v>
      </c>
      <c r="J50" s="260" t="s">
        <v>280</v>
      </c>
      <c r="K50" s="260">
        <f t="shared" si="8"/>
        <v>15</v>
      </c>
      <c r="L50" s="260">
        <v>0</v>
      </c>
      <c r="M50" s="260">
        <f>SUM(N50:P50)</f>
        <v>15</v>
      </c>
      <c r="N50" s="260">
        <v>12</v>
      </c>
      <c r="O50" s="260">
        <v>0</v>
      </c>
      <c r="P50" s="260">
        <f>SUM(Q50:W50)</f>
        <v>3</v>
      </c>
      <c r="Q50" s="260">
        <v>1</v>
      </c>
      <c r="R50" s="260">
        <v>0</v>
      </c>
      <c r="S50" s="260">
        <v>1</v>
      </c>
      <c r="T50" s="260">
        <v>0</v>
      </c>
      <c r="U50" s="260">
        <v>0</v>
      </c>
      <c r="V50" s="260">
        <v>0</v>
      </c>
      <c r="W50" s="260">
        <v>1</v>
      </c>
      <c r="X50" s="260">
        <f>SUM(Y50:Z50)</f>
        <v>0</v>
      </c>
      <c r="Y50" s="260" t="s">
        <v>280</v>
      </c>
      <c r="Z50" s="260" t="s">
        <v>280</v>
      </c>
      <c r="AA50" s="35" t="s">
        <v>137</v>
      </c>
    </row>
    <row r="51" spans="1:27" ht="16.5" customHeight="1">
      <c r="A51" s="259"/>
      <c r="B51" s="36" t="s">
        <v>138</v>
      </c>
      <c r="C51" s="215">
        <f>SUM(D51:E51)</f>
        <v>8</v>
      </c>
      <c r="D51" s="260">
        <f>F51+H51+J51</f>
        <v>8</v>
      </c>
      <c r="E51" s="260" t="str">
        <f>I51</f>
        <v>-</v>
      </c>
      <c r="F51" s="120" t="s">
        <v>280</v>
      </c>
      <c r="G51" s="120">
        <f>SUM(H51:I51)</f>
        <v>8</v>
      </c>
      <c r="H51" s="260">
        <v>8</v>
      </c>
      <c r="I51" s="260" t="s">
        <v>280</v>
      </c>
      <c r="J51" s="260" t="s">
        <v>280</v>
      </c>
      <c r="K51" s="260">
        <f t="shared" si="8"/>
        <v>146</v>
      </c>
      <c r="L51" s="260">
        <v>0</v>
      </c>
      <c r="M51" s="260">
        <f>SUM(N51:P51)</f>
        <v>146</v>
      </c>
      <c r="N51" s="260">
        <v>128</v>
      </c>
      <c r="O51" s="260">
        <v>0</v>
      </c>
      <c r="P51" s="260">
        <f>SUM(Q51:W51)</f>
        <v>18</v>
      </c>
      <c r="Q51" s="260">
        <v>8</v>
      </c>
      <c r="R51" s="260">
        <v>1</v>
      </c>
      <c r="S51" s="260">
        <v>0</v>
      </c>
      <c r="T51" s="260">
        <v>1</v>
      </c>
      <c r="U51" s="260">
        <v>2</v>
      </c>
      <c r="V51" s="260">
        <v>0</v>
      </c>
      <c r="W51" s="260">
        <v>6</v>
      </c>
      <c r="X51" s="260">
        <f>SUM(Y51:Z51)</f>
        <v>0</v>
      </c>
      <c r="Y51" s="260" t="s">
        <v>280</v>
      </c>
      <c r="Z51" s="260" t="s">
        <v>280</v>
      </c>
      <c r="AA51" s="35" t="s">
        <v>138</v>
      </c>
    </row>
    <row r="52" spans="1:27" ht="16.5" customHeight="1">
      <c r="A52" s="259"/>
      <c r="B52" s="36" t="s">
        <v>139</v>
      </c>
      <c r="C52" s="215">
        <f>SUM(D52:E52)</f>
        <v>1</v>
      </c>
      <c r="D52" s="260">
        <f>F52+H52+J52</f>
        <v>1</v>
      </c>
      <c r="E52" s="260" t="str">
        <f>I52</f>
        <v>-</v>
      </c>
      <c r="F52" s="120" t="s">
        <v>280</v>
      </c>
      <c r="G52" s="120">
        <f>SUM(H52:I52)</f>
        <v>1</v>
      </c>
      <c r="H52" s="260">
        <v>1</v>
      </c>
      <c r="I52" s="260" t="s">
        <v>280</v>
      </c>
      <c r="J52" s="260" t="s">
        <v>280</v>
      </c>
      <c r="K52" s="260">
        <f t="shared" si="8"/>
        <v>14</v>
      </c>
      <c r="L52" s="260">
        <v>0</v>
      </c>
      <c r="M52" s="260">
        <f>SUM(N52:P52)</f>
        <v>14</v>
      </c>
      <c r="N52" s="260">
        <v>12</v>
      </c>
      <c r="O52" s="260">
        <v>0</v>
      </c>
      <c r="P52" s="260">
        <f>SUM(Q52:W52)</f>
        <v>2</v>
      </c>
      <c r="Q52" s="260">
        <v>1</v>
      </c>
      <c r="R52" s="260">
        <v>0</v>
      </c>
      <c r="S52" s="260">
        <v>0</v>
      </c>
      <c r="T52" s="260">
        <v>0</v>
      </c>
      <c r="U52" s="260">
        <v>0</v>
      </c>
      <c r="V52" s="260">
        <v>0</v>
      </c>
      <c r="W52" s="260">
        <v>1</v>
      </c>
      <c r="X52" s="260">
        <f>SUM(Y52:Z52)</f>
        <v>0</v>
      </c>
      <c r="Y52" s="260" t="s">
        <v>280</v>
      </c>
      <c r="Z52" s="260" t="s">
        <v>280</v>
      </c>
      <c r="AA52" s="35" t="s">
        <v>139</v>
      </c>
    </row>
    <row r="53" spans="1:29" s="118" customFormat="1" ht="20.25" customHeight="1">
      <c r="A53" s="295" t="s">
        <v>235</v>
      </c>
      <c r="B53" s="296"/>
      <c r="C53" s="217">
        <f>SUM(C54:C55)</f>
        <v>10</v>
      </c>
      <c r="D53" s="75">
        <f aca="true" t="shared" si="17" ref="D53:Z53">SUM(D54:D55)</f>
        <v>10</v>
      </c>
      <c r="E53" s="75">
        <f t="shared" si="17"/>
        <v>0</v>
      </c>
      <c r="F53" s="75">
        <f t="shared" si="17"/>
        <v>0</v>
      </c>
      <c r="G53" s="75">
        <f t="shared" si="17"/>
        <v>10</v>
      </c>
      <c r="H53" s="75">
        <f t="shared" si="17"/>
        <v>10</v>
      </c>
      <c r="I53" s="75">
        <f t="shared" si="17"/>
        <v>0</v>
      </c>
      <c r="J53" s="75">
        <f t="shared" si="17"/>
        <v>0</v>
      </c>
      <c r="K53" s="269">
        <f t="shared" si="17"/>
        <v>83</v>
      </c>
      <c r="L53" s="75">
        <f t="shared" si="17"/>
        <v>0</v>
      </c>
      <c r="M53" s="269">
        <f t="shared" si="17"/>
        <v>83</v>
      </c>
      <c r="N53" s="75">
        <f t="shared" si="17"/>
        <v>62</v>
      </c>
      <c r="O53" s="75">
        <f t="shared" si="17"/>
        <v>5</v>
      </c>
      <c r="P53" s="269">
        <f t="shared" si="17"/>
        <v>16</v>
      </c>
      <c r="Q53" s="75">
        <f t="shared" si="17"/>
        <v>6</v>
      </c>
      <c r="R53" s="75">
        <f t="shared" si="17"/>
        <v>2</v>
      </c>
      <c r="S53" s="75">
        <f t="shared" si="17"/>
        <v>1</v>
      </c>
      <c r="T53" s="75">
        <f t="shared" si="17"/>
        <v>0</v>
      </c>
      <c r="U53" s="75">
        <f t="shared" si="17"/>
        <v>1</v>
      </c>
      <c r="V53" s="75">
        <f t="shared" si="17"/>
        <v>0</v>
      </c>
      <c r="W53" s="75">
        <f t="shared" si="17"/>
        <v>6</v>
      </c>
      <c r="X53" s="269">
        <f t="shared" si="17"/>
        <v>0</v>
      </c>
      <c r="Y53" s="75">
        <f t="shared" si="17"/>
        <v>0</v>
      </c>
      <c r="Z53" s="75">
        <f t="shared" si="17"/>
        <v>0</v>
      </c>
      <c r="AA53" s="297" t="s">
        <v>235</v>
      </c>
      <c r="AB53" s="303"/>
      <c r="AC53" s="29"/>
    </row>
    <row r="54" spans="1:27" ht="16.5" customHeight="1">
      <c r="A54" s="259"/>
      <c r="B54" s="36" t="s">
        <v>140</v>
      </c>
      <c r="C54" s="215">
        <f>SUM(D54:E54)</f>
        <v>1</v>
      </c>
      <c r="D54" s="260">
        <f>F54+H54+J54</f>
        <v>1</v>
      </c>
      <c r="E54" s="260" t="str">
        <f>I54</f>
        <v>-</v>
      </c>
      <c r="F54" s="120" t="s">
        <v>280</v>
      </c>
      <c r="G54" s="120">
        <f>SUM(H54:I54)</f>
        <v>1</v>
      </c>
      <c r="H54" s="260">
        <v>1</v>
      </c>
      <c r="I54" s="260" t="s">
        <v>280</v>
      </c>
      <c r="J54" s="260" t="s">
        <v>280</v>
      </c>
      <c r="K54" s="260">
        <f t="shared" si="8"/>
        <v>14</v>
      </c>
      <c r="L54" s="260">
        <v>0</v>
      </c>
      <c r="M54" s="260">
        <f>SUM(N54:P54)</f>
        <v>14</v>
      </c>
      <c r="N54" s="260">
        <v>12</v>
      </c>
      <c r="O54" s="260">
        <v>0</v>
      </c>
      <c r="P54" s="260">
        <f>SUM(Q54:W54)</f>
        <v>2</v>
      </c>
      <c r="Q54" s="260">
        <v>1</v>
      </c>
      <c r="R54" s="260">
        <v>0</v>
      </c>
      <c r="S54" s="260">
        <v>0</v>
      </c>
      <c r="T54" s="260">
        <v>0</v>
      </c>
      <c r="U54" s="260">
        <v>0</v>
      </c>
      <c r="V54" s="260">
        <v>0</v>
      </c>
      <c r="W54" s="260">
        <v>1</v>
      </c>
      <c r="X54" s="260">
        <f>SUM(Y54:Z54)</f>
        <v>0</v>
      </c>
      <c r="Y54" s="260" t="s">
        <v>280</v>
      </c>
      <c r="Z54" s="260" t="s">
        <v>280</v>
      </c>
      <c r="AA54" s="35" t="s">
        <v>140</v>
      </c>
    </row>
    <row r="55" spans="1:27" s="4" customFormat="1" ht="16.5" customHeight="1">
      <c r="A55" s="32"/>
      <c r="B55" s="36" t="s">
        <v>154</v>
      </c>
      <c r="C55" s="215">
        <f>SUM(D55:E55)</f>
        <v>9</v>
      </c>
      <c r="D55" s="260">
        <f>F55+H55+J55</f>
        <v>9</v>
      </c>
      <c r="E55" s="260" t="str">
        <f>I55</f>
        <v>-</v>
      </c>
      <c r="F55" s="120" t="s">
        <v>280</v>
      </c>
      <c r="G55" s="120">
        <f>SUM(H55:I55)</f>
        <v>9</v>
      </c>
      <c r="H55" s="260">
        <v>9</v>
      </c>
      <c r="I55" s="260" t="s">
        <v>280</v>
      </c>
      <c r="J55" s="260" t="s">
        <v>280</v>
      </c>
      <c r="K55" s="260">
        <f t="shared" si="8"/>
        <v>69</v>
      </c>
      <c r="L55" s="260">
        <v>0</v>
      </c>
      <c r="M55" s="260">
        <f>SUM(N55:P55)</f>
        <v>69</v>
      </c>
      <c r="N55" s="260">
        <v>50</v>
      </c>
      <c r="O55" s="260">
        <v>5</v>
      </c>
      <c r="P55" s="260">
        <f>SUM(Q55:W55)</f>
        <v>14</v>
      </c>
      <c r="Q55" s="260">
        <v>5</v>
      </c>
      <c r="R55" s="260">
        <v>2</v>
      </c>
      <c r="S55" s="260">
        <v>1</v>
      </c>
      <c r="T55" s="260">
        <v>0</v>
      </c>
      <c r="U55" s="260">
        <v>1</v>
      </c>
      <c r="V55" s="260">
        <v>0</v>
      </c>
      <c r="W55" s="260">
        <v>5</v>
      </c>
      <c r="X55" s="260">
        <f>SUM(Y55:Z55)</f>
        <v>0</v>
      </c>
      <c r="Y55" s="260" t="s">
        <v>280</v>
      </c>
      <c r="Z55" s="260" t="s">
        <v>280</v>
      </c>
      <c r="AA55" s="35" t="s">
        <v>154</v>
      </c>
    </row>
    <row r="56" spans="1:29" s="118" customFormat="1" ht="20.25" customHeight="1">
      <c r="A56" s="295" t="s">
        <v>236</v>
      </c>
      <c r="B56" s="296"/>
      <c r="C56" s="217">
        <f>SUM(C57:C58)</f>
        <v>9</v>
      </c>
      <c r="D56" s="75">
        <f aca="true" t="shared" si="18" ref="D56:Z56">SUM(D57:D58)</f>
        <v>9</v>
      </c>
      <c r="E56" s="75">
        <f t="shared" si="18"/>
        <v>0</v>
      </c>
      <c r="F56" s="75">
        <f t="shared" si="18"/>
        <v>0</v>
      </c>
      <c r="G56" s="75">
        <f t="shared" si="18"/>
        <v>9</v>
      </c>
      <c r="H56" s="75">
        <f t="shared" si="18"/>
        <v>9</v>
      </c>
      <c r="I56" s="75">
        <f t="shared" si="18"/>
        <v>0</v>
      </c>
      <c r="J56" s="75">
        <f t="shared" si="18"/>
        <v>0</v>
      </c>
      <c r="K56" s="269">
        <f t="shared" si="18"/>
        <v>93</v>
      </c>
      <c r="L56" s="75">
        <f t="shared" si="18"/>
        <v>0</v>
      </c>
      <c r="M56" s="269">
        <f t="shared" si="18"/>
        <v>93</v>
      </c>
      <c r="N56" s="75">
        <f t="shared" si="18"/>
        <v>73</v>
      </c>
      <c r="O56" s="75">
        <f t="shared" si="18"/>
        <v>0</v>
      </c>
      <c r="P56" s="269">
        <f t="shared" si="18"/>
        <v>20</v>
      </c>
      <c r="Q56" s="75">
        <f t="shared" si="18"/>
        <v>8</v>
      </c>
      <c r="R56" s="75">
        <f t="shared" si="18"/>
        <v>2</v>
      </c>
      <c r="S56" s="75">
        <f t="shared" si="18"/>
        <v>1</v>
      </c>
      <c r="T56" s="75">
        <f t="shared" si="18"/>
        <v>0</v>
      </c>
      <c r="U56" s="75">
        <f t="shared" si="18"/>
        <v>1</v>
      </c>
      <c r="V56" s="75">
        <f t="shared" si="18"/>
        <v>0</v>
      </c>
      <c r="W56" s="75">
        <f t="shared" si="18"/>
        <v>8</v>
      </c>
      <c r="X56" s="269">
        <f t="shared" si="18"/>
        <v>0</v>
      </c>
      <c r="Y56" s="75">
        <f t="shared" si="18"/>
        <v>0</v>
      </c>
      <c r="Z56" s="75">
        <f t="shared" si="18"/>
        <v>0</v>
      </c>
      <c r="AA56" s="297" t="s">
        <v>236</v>
      </c>
      <c r="AB56" s="303"/>
      <c r="AC56" s="29"/>
    </row>
    <row r="57" spans="1:27" ht="16.5" customHeight="1">
      <c r="A57" s="37"/>
      <c r="B57" s="34" t="s">
        <v>141</v>
      </c>
      <c r="C57" s="215">
        <f>SUM(D57:E57)</f>
        <v>3</v>
      </c>
      <c r="D57" s="260">
        <f>F57+H57+J57</f>
        <v>3</v>
      </c>
      <c r="E57" s="260" t="str">
        <f>I57</f>
        <v>-</v>
      </c>
      <c r="F57" s="120" t="s">
        <v>280</v>
      </c>
      <c r="G57" s="120">
        <f>SUM(H57:I57)</f>
        <v>3</v>
      </c>
      <c r="H57" s="260">
        <v>3</v>
      </c>
      <c r="I57" s="260" t="s">
        <v>280</v>
      </c>
      <c r="J57" s="260" t="s">
        <v>280</v>
      </c>
      <c r="K57" s="260">
        <f t="shared" si="8"/>
        <v>33</v>
      </c>
      <c r="L57" s="260">
        <v>0</v>
      </c>
      <c r="M57" s="260">
        <f>SUM(N57:P57)</f>
        <v>33</v>
      </c>
      <c r="N57" s="260">
        <v>26</v>
      </c>
      <c r="O57" s="260">
        <v>0</v>
      </c>
      <c r="P57" s="260">
        <f>SUM(Q57:W57)</f>
        <v>7</v>
      </c>
      <c r="Q57" s="260">
        <v>3</v>
      </c>
      <c r="R57" s="260">
        <v>0</v>
      </c>
      <c r="S57" s="260">
        <v>1</v>
      </c>
      <c r="T57" s="260">
        <v>0</v>
      </c>
      <c r="U57" s="260">
        <v>0</v>
      </c>
      <c r="V57" s="260">
        <v>0</v>
      </c>
      <c r="W57" s="260">
        <v>3</v>
      </c>
      <c r="X57" s="260">
        <f>SUM(Y57:Z57)</f>
        <v>0</v>
      </c>
      <c r="Y57" s="260" t="s">
        <v>280</v>
      </c>
      <c r="Z57" s="260" t="s">
        <v>280</v>
      </c>
      <c r="AA57" s="35" t="s">
        <v>141</v>
      </c>
    </row>
    <row r="58" spans="1:27" ht="16.5" customHeight="1">
      <c r="A58" s="37"/>
      <c r="B58" s="34" t="s">
        <v>222</v>
      </c>
      <c r="C58" s="215">
        <f>SUM(D58:E58)</f>
        <v>6</v>
      </c>
      <c r="D58" s="260">
        <f>F58+H58+J58</f>
        <v>6</v>
      </c>
      <c r="E58" s="260" t="str">
        <f>I58</f>
        <v>-</v>
      </c>
      <c r="F58" s="120" t="s">
        <v>280</v>
      </c>
      <c r="G58" s="120">
        <f>SUM(H58:I58)</f>
        <v>6</v>
      </c>
      <c r="H58" s="260">
        <v>6</v>
      </c>
      <c r="I58" s="260" t="s">
        <v>280</v>
      </c>
      <c r="J58" s="260" t="s">
        <v>280</v>
      </c>
      <c r="K58" s="260">
        <f t="shared" si="8"/>
        <v>60</v>
      </c>
      <c r="L58" s="260">
        <v>0</v>
      </c>
      <c r="M58" s="260">
        <f>SUM(N58:P58)</f>
        <v>60</v>
      </c>
      <c r="N58" s="260">
        <v>47</v>
      </c>
      <c r="O58" s="260">
        <v>0</v>
      </c>
      <c r="P58" s="260">
        <f>SUM(Q58:W58)</f>
        <v>13</v>
      </c>
      <c r="Q58" s="260">
        <v>5</v>
      </c>
      <c r="R58" s="260">
        <v>2</v>
      </c>
      <c r="S58" s="260">
        <v>0</v>
      </c>
      <c r="T58" s="260">
        <v>0</v>
      </c>
      <c r="U58" s="260">
        <v>1</v>
      </c>
      <c r="V58" s="260">
        <v>0</v>
      </c>
      <c r="W58" s="260">
        <v>5</v>
      </c>
      <c r="X58" s="260">
        <f>SUM(Y58:Z58)</f>
        <v>0</v>
      </c>
      <c r="Y58" s="260" t="s">
        <v>280</v>
      </c>
      <c r="Z58" s="260" t="s">
        <v>280</v>
      </c>
      <c r="AA58" s="35" t="s">
        <v>222</v>
      </c>
    </row>
    <row r="59" spans="1:29" s="118" customFormat="1" ht="20.25" customHeight="1">
      <c r="A59" s="295" t="s">
        <v>237</v>
      </c>
      <c r="B59" s="296"/>
      <c r="C59" s="217">
        <f>C60</f>
        <v>1</v>
      </c>
      <c r="D59" s="75">
        <f aca="true" t="shared" si="19" ref="D59:Z59">D60</f>
        <v>1</v>
      </c>
      <c r="E59" s="75" t="str">
        <f t="shared" si="19"/>
        <v>-</v>
      </c>
      <c r="F59" s="75" t="str">
        <f t="shared" si="19"/>
        <v>-</v>
      </c>
      <c r="G59" s="75">
        <f t="shared" si="19"/>
        <v>1</v>
      </c>
      <c r="H59" s="75">
        <f t="shared" si="19"/>
        <v>1</v>
      </c>
      <c r="I59" s="75" t="str">
        <f t="shared" si="19"/>
        <v>-</v>
      </c>
      <c r="J59" s="75" t="str">
        <f t="shared" si="19"/>
        <v>-</v>
      </c>
      <c r="K59" s="75">
        <f t="shared" si="19"/>
        <v>14</v>
      </c>
      <c r="L59" s="75">
        <f t="shared" si="19"/>
        <v>0</v>
      </c>
      <c r="M59" s="75">
        <f t="shared" si="19"/>
        <v>14</v>
      </c>
      <c r="N59" s="75">
        <f t="shared" si="19"/>
        <v>12</v>
      </c>
      <c r="O59" s="75" t="str">
        <f t="shared" si="19"/>
        <v>-</v>
      </c>
      <c r="P59" s="75">
        <f t="shared" si="19"/>
        <v>2</v>
      </c>
      <c r="Q59" s="75">
        <f t="shared" si="19"/>
        <v>1</v>
      </c>
      <c r="R59" s="75" t="str">
        <f t="shared" si="19"/>
        <v>-</v>
      </c>
      <c r="S59" s="75" t="str">
        <f t="shared" si="19"/>
        <v>-</v>
      </c>
      <c r="T59" s="75" t="str">
        <f t="shared" si="19"/>
        <v>-</v>
      </c>
      <c r="U59" s="75" t="str">
        <f t="shared" si="19"/>
        <v>-</v>
      </c>
      <c r="V59" s="75" t="str">
        <f t="shared" si="19"/>
        <v>-</v>
      </c>
      <c r="W59" s="75">
        <f t="shared" si="19"/>
        <v>1</v>
      </c>
      <c r="X59" s="75">
        <f t="shared" si="19"/>
        <v>0</v>
      </c>
      <c r="Y59" s="75" t="str">
        <f t="shared" si="19"/>
        <v>-</v>
      </c>
      <c r="Z59" s="268" t="str">
        <f t="shared" si="19"/>
        <v>-</v>
      </c>
      <c r="AA59" s="297" t="s">
        <v>237</v>
      </c>
      <c r="AB59" s="303"/>
      <c r="AC59" s="29"/>
    </row>
    <row r="60" spans="1:27" ht="16.5" customHeight="1">
      <c r="A60" s="37"/>
      <c r="B60" s="34" t="s">
        <v>142</v>
      </c>
      <c r="C60" s="215">
        <f>SUM(D60:E60)</f>
        <v>1</v>
      </c>
      <c r="D60" s="260">
        <f>F60+H60+J60</f>
        <v>1</v>
      </c>
      <c r="E60" s="260" t="str">
        <f>I60</f>
        <v>-</v>
      </c>
      <c r="F60" s="120" t="s">
        <v>280</v>
      </c>
      <c r="G60" s="120">
        <f>SUM(H60:I60)</f>
        <v>1</v>
      </c>
      <c r="H60" s="260">
        <v>1</v>
      </c>
      <c r="I60" s="260" t="s">
        <v>280</v>
      </c>
      <c r="J60" s="260" t="s">
        <v>280</v>
      </c>
      <c r="K60" s="260">
        <f t="shared" si="8"/>
        <v>14</v>
      </c>
      <c r="L60" s="260">
        <v>0</v>
      </c>
      <c r="M60" s="260">
        <f>SUM(N60:P60)</f>
        <v>14</v>
      </c>
      <c r="N60" s="260">
        <v>12</v>
      </c>
      <c r="O60" s="260" t="s">
        <v>280</v>
      </c>
      <c r="P60" s="260">
        <f>SUM(Q60:W60)</f>
        <v>2</v>
      </c>
      <c r="Q60" s="260">
        <v>1</v>
      </c>
      <c r="R60" s="260" t="s">
        <v>280</v>
      </c>
      <c r="S60" s="260" t="s">
        <v>280</v>
      </c>
      <c r="T60" s="260" t="s">
        <v>280</v>
      </c>
      <c r="U60" s="260" t="s">
        <v>280</v>
      </c>
      <c r="V60" s="260" t="s">
        <v>280</v>
      </c>
      <c r="W60" s="260">
        <v>1</v>
      </c>
      <c r="X60" s="260">
        <f>SUM(Y60:Z60)</f>
        <v>0</v>
      </c>
      <c r="Y60" s="260" t="s">
        <v>280</v>
      </c>
      <c r="Z60" s="260" t="s">
        <v>280</v>
      </c>
      <c r="AA60" s="35" t="s">
        <v>142</v>
      </c>
    </row>
    <row r="61" spans="1:28" s="29" customFormat="1" ht="20.25" customHeight="1">
      <c r="A61" s="295" t="s">
        <v>238</v>
      </c>
      <c r="B61" s="296"/>
      <c r="C61" s="217">
        <f>C62</f>
        <v>5</v>
      </c>
      <c r="D61" s="75">
        <f>D62</f>
        <v>5</v>
      </c>
      <c r="E61" s="75" t="str">
        <f aca="true" t="shared" si="20" ref="E61:Z61">E62</f>
        <v>-</v>
      </c>
      <c r="F61" s="75" t="str">
        <f t="shared" si="20"/>
        <v>-</v>
      </c>
      <c r="G61" s="75">
        <f t="shared" si="20"/>
        <v>5</v>
      </c>
      <c r="H61" s="75">
        <f t="shared" si="20"/>
        <v>5</v>
      </c>
      <c r="I61" s="75" t="str">
        <f t="shared" si="20"/>
        <v>-</v>
      </c>
      <c r="J61" s="75" t="str">
        <f t="shared" si="20"/>
        <v>-</v>
      </c>
      <c r="K61" s="269">
        <f t="shared" si="20"/>
        <v>41</v>
      </c>
      <c r="L61" s="75">
        <f t="shared" si="20"/>
        <v>0</v>
      </c>
      <c r="M61" s="269">
        <f>M62</f>
        <v>41</v>
      </c>
      <c r="N61" s="75">
        <f t="shared" si="20"/>
        <v>33</v>
      </c>
      <c r="O61" s="75" t="str">
        <f t="shared" si="20"/>
        <v>-</v>
      </c>
      <c r="P61" s="269">
        <f t="shared" si="20"/>
        <v>8</v>
      </c>
      <c r="Q61" s="75">
        <f t="shared" si="20"/>
        <v>3</v>
      </c>
      <c r="R61" s="75">
        <f t="shared" si="20"/>
        <v>0</v>
      </c>
      <c r="S61" s="75">
        <f t="shared" si="20"/>
        <v>1</v>
      </c>
      <c r="T61" s="75">
        <f t="shared" si="20"/>
        <v>0</v>
      </c>
      <c r="U61" s="75">
        <f t="shared" si="20"/>
        <v>0</v>
      </c>
      <c r="V61" s="75">
        <f t="shared" si="20"/>
        <v>0</v>
      </c>
      <c r="W61" s="75">
        <f t="shared" si="20"/>
        <v>4</v>
      </c>
      <c r="X61" s="269">
        <f t="shared" si="20"/>
        <v>0</v>
      </c>
      <c r="Y61" s="75" t="str">
        <f t="shared" si="20"/>
        <v>-</v>
      </c>
      <c r="Z61" s="75" t="str">
        <f t="shared" si="20"/>
        <v>-</v>
      </c>
      <c r="AA61" s="297" t="s">
        <v>238</v>
      </c>
      <c r="AB61" s="303"/>
    </row>
    <row r="62" spans="1:27" ht="16.5" customHeight="1">
      <c r="A62" s="37"/>
      <c r="B62" s="34" t="s">
        <v>223</v>
      </c>
      <c r="C62" s="215">
        <f>SUM(D62:E62)</f>
        <v>5</v>
      </c>
      <c r="D62" s="260">
        <f>F62+H62+J62</f>
        <v>5</v>
      </c>
      <c r="E62" s="260" t="str">
        <f>I62</f>
        <v>-</v>
      </c>
      <c r="F62" s="120" t="s">
        <v>280</v>
      </c>
      <c r="G62" s="120">
        <f>SUM(H62:I62)</f>
        <v>5</v>
      </c>
      <c r="H62" s="260">
        <v>5</v>
      </c>
      <c r="I62" s="260" t="s">
        <v>280</v>
      </c>
      <c r="J62" s="260" t="s">
        <v>280</v>
      </c>
      <c r="K62" s="260">
        <f>L62+M62+X62</f>
        <v>41</v>
      </c>
      <c r="L62" s="260">
        <v>0</v>
      </c>
      <c r="M62" s="260">
        <f>SUM(N62:P62)</f>
        <v>41</v>
      </c>
      <c r="N62" s="260">
        <v>33</v>
      </c>
      <c r="O62" s="260" t="s">
        <v>280</v>
      </c>
      <c r="P62" s="260">
        <f>SUM(Q62:W62)</f>
        <v>8</v>
      </c>
      <c r="Q62" s="260">
        <v>3</v>
      </c>
      <c r="R62" s="260">
        <v>0</v>
      </c>
      <c r="S62" s="260">
        <v>1</v>
      </c>
      <c r="T62" s="260">
        <v>0</v>
      </c>
      <c r="U62" s="260">
        <v>0</v>
      </c>
      <c r="V62" s="260">
        <v>0</v>
      </c>
      <c r="W62" s="260">
        <v>4</v>
      </c>
      <c r="X62" s="260">
        <f>SUM(Y62:Z62)</f>
        <v>0</v>
      </c>
      <c r="Y62" s="260" t="s">
        <v>280</v>
      </c>
      <c r="Z62" s="260" t="s">
        <v>280</v>
      </c>
      <c r="AA62" s="35" t="s">
        <v>223</v>
      </c>
    </row>
    <row r="63" spans="1:28" ht="14.25" customHeight="1">
      <c r="A63" s="109"/>
      <c r="B63" s="12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22"/>
      <c r="AB63" s="109"/>
    </row>
    <row r="64" spans="2:27" ht="18.75" customHeight="1">
      <c r="B64" s="11"/>
      <c r="C64" s="11"/>
      <c r="D64" s="11"/>
      <c r="E64" s="11"/>
      <c r="F64" s="11"/>
      <c r="G64" s="11"/>
      <c r="H64" s="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2:29" s="128" customFormat="1" ht="18.75" customHeight="1">
      <c r="B65" s="123"/>
      <c r="C65" s="124"/>
      <c r="D65" s="125"/>
      <c r="E65" s="125"/>
      <c r="F65" s="124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127"/>
      <c r="AC65" s="127"/>
    </row>
    <row r="66" spans="2:29" s="128" customFormat="1" ht="18.75" customHeight="1">
      <c r="B66" s="123"/>
      <c r="C66" s="124"/>
      <c r="D66" s="125"/>
      <c r="E66" s="125"/>
      <c r="F66" s="124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6"/>
      <c r="AB66" s="127"/>
      <c r="AC66" s="127"/>
    </row>
    <row r="67" spans="2:29" s="128" customFormat="1" ht="18.75" customHeight="1">
      <c r="B67" s="123"/>
      <c r="C67" s="124"/>
      <c r="D67" s="125"/>
      <c r="E67" s="125"/>
      <c r="F67" s="124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6"/>
      <c r="AB67" s="127"/>
      <c r="AC67" s="127"/>
    </row>
    <row r="68" spans="2:27" ht="18.75" customHeight="1">
      <c r="B68" s="11"/>
      <c r="C68" s="11"/>
      <c r="D68" s="12"/>
      <c r="E68" s="12"/>
      <c r="F68" s="12"/>
      <c r="G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1"/>
    </row>
    <row r="69" spans="2:27" ht="18.75" customHeight="1">
      <c r="B69" s="11"/>
      <c r="C69" s="12"/>
      <c r="D69" s="12"/>
      <c r="E69" s="12"/>
      <c r="F69" s="12"/>
      <c r="G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1"/>
    </row>
    <row r="70" spans="2:27" ht="18.75" customHeight="1">
      <c r="B70" s="11"/>
      <c r="C70" s="12"/>
      <c r="D70" s="12"/>
      <c r="E70" s="12"/>
      <c r="F70" s="12"/>
      <c r="G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1"/>
    </row>
    <row r="71" spans="2:27" ht="18.75" customHeight="1">
      <c r="B71" s="11"/>
      <c r="C71" s="12"/>
      <c r="D71" s="12"/>
      <c r="E71" s="12"/>
      <c r="F71" s="12"/>
      <c r="G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1"/>
    </row>
    <row r="72" spans="2:27" ht="18.75" customHeight="1">
      <c r="B72" s="11"/>
      <c r="C72" s="12"/>
      <c r="D72" s="12"/>
      <c r="E72" s="12"/>
      <c r="F72" s="12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1"/>
    </row>
    <row r="73" spans="2:27" ht="13.5" customHeight="1">
      <c r="B73" s="11"/>
      <c r="C73" s="12"/>
      <c r="D73" s="12"/>
      <c r="E73" s="12"/>
      <c r="F73" s="12"/>
      <c r="G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1"/>
    </row>
    <row r="74" spans="2:27" ht="13.5" customHeight="1">
      <c r="B74" s="11"/>
      <c r="C74" s="12"/>
      <c r="D74" s="12"/>
      <c r="E74" s="12"/>
      <c r="F74" s="12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1"/>
    </row>
    <row r="75" spans="2:27" ht="13.5" customHeight="1">
      <c r="B75" s="11"/>
      <c r="C75" s="12"/>
      <c r="D75" s="12"/>
      <c r="E75" s="12"/>
      <c r="F75" s="12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1"/>
    </row>
    <row r="76" spans="2:27" ht="13.5" customHeight="1">
      <c r="B76" s="11"/>
      <c r="C76" s="12"/>
      <c r="D76" s="12"/>
      <c r="E76" s="12"/>
      <c r="F76" s="12"/>
      <c r="G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"/>
    </row>
    <row r="77" spans="2:27" ht="13.5" customHeight="1">
      <c r="B77" s="11"/>
      <c r="C77" s="12"/>
      <c r="D77" s="12"/>
      <c r="E77" s="12"/>
      <c r="F77" s="12"/>
      <c r="G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1"/>
    </row>
    <row r="78" spans="2:27" ht="13.5" customHeight="1">
      <c r="B78" s="11"/>
      <c r="C78" s="12"/>
      <c r="D78" s="12"/>
      <c r="E78" s="12"/>
      <c r="F78" s="12"/>
      <c r="G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1"/>
    </row>
    <row r="79" ht="13.5" customHeight="1">
      <c r="B79" s="4"/>
    </row>
  </sheetData>
  <sheetProtection/>
  <mergeCells count="38">
    <mergeCell ref="AA59:AB59"/>
    <mergeCell ref="AA61:AB61"/>
    <mergeCell ref="AA56:AB56"/>
    <mergeCell ref="AA41:AB41"/>
    <mergeCell ref="AA44:AB44"/>
    <mergeCell ref="AA48:AB48"/>
    <mergeCell ref="AA53:AB53"/>
    <mergeCell ref="AA12:AB12"/>
    <mergeCell ref="AA31:AB31"/>
    <mergeCell ref="AA34:AB34"/>
    <mergeCell ref="AA39:AB39"/>
    <mergeCell ref="A31:B31"/>
    <mergeCell ref="A12:B12"/>
    <mergeCell ref="A34:B34"/>
    <mergeCell ref="A53:B53"/>
    <mergeCell ref="A39:B39"/>
    <mergeCell ref="A61:B61"/>
    <mergeCell ref="A59:B59"/>
    <mergeCell ref="A41:B41"/>
    <mergeCell ref="A44:B44"/>
    <mergeCell ref="A48:B48"/>
    <mergeCell ref="A56:B56"/>
    <mergeCell ref="K5:K7"/>
    <mergeCell ref="Y6:Y7"/>
    <mergeCell ref="X5:Z5"/>
    <mergeCell ref="X6:X7"/>
    <mergeCell ref="M5:W5"/>
    <mergeCell ref="L6:L7"/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</mergeCells>
  <conditionalFormatting sqref="A8:AB63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66" r:id="rId1"/>
  <colBreaks count="1" manualBreakCount="1">
    <brk id="14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Q20"/>
  <sheetViews>
    <sheetView showGridLines="0" zoomScaleSheetLayoutView="100" zoomScalePageLayoutView="0" workbookViewId="0" topLeftCell="A1">
      <selection activeCell="B2" sqref="B2"/>
    </sheetView>
  </sheetViews>
  <sheetFormatPr defaultColWidth="7.58203125" defaultRowHeight="11.25" customHeight="1"/>
  <cols>
    <col min="1" max="1" width="10.5" style="135" customWidth="1"/>
    <col min="2" max="2" width="6" style="135" customWidth="1"/>
    <col min="3" max="10" width="7.5" style="135" customWidth="1"/>
    <col min="11" max="11" width="8.08203125" style="135" customWidth="1"/>
    <col min="12" max="24" width="7.5" style="135" customWidth="1"/>
    <col min="25" max="16384" width="7.58203125" style="135" customWidth="1"/>
  </cols>
  <sheetData>
    <row r="1" spans="1:10" ht="15" customHeight="1">
      <c r="A1" s="360" t="s">
        <v>258</v>
      </c>
      <c r="B1" s="360"/>
      <c r="C1" s="360"/>
      <c r="D1" s="360"/>
      <c r="E1" s="360"/>
      <c r="F1" s="360"/>
      <c r="G1" s="360"/>
      <c r="H1" s="360"/>
      <c r="I1" s="360"/>
      <c r="J1" s="134"/>
    </row>
    <row r="2" spans="1:17" ht="15" customHeight="1">
      <c r="A2" s="136" t="s">
        <v>300</v>
      </c>
      <c r="B2" s="137"/>
      <c r="C2" s="137"/>
      <c r="D2" s="137"/>
      <c r="E2" s="138"/>
      <c r="F2" s="139"/>
      <c r="G2" s="137"/>
      <c r="H2" s="137"/>
      <c r="I2" s="139" t="s">
        <v>301</v>
      </c>
      <c r="J2" s="140"/>
      <c r="O2" s="210"/>
      <c r="P2" s="210"/>
      <c r="Q2" s="210"/>
    </row>
    <row r="3" spans="1:17" ht="15" customHeight="1">
      <c r="A3" s="141"/>
      <c r="B3" s="361" t="s">
        <v>186</v>
      </c>
      <c r="C3" s="363" t="s">
        <v>256</v>
      </c>
      <c r="D3" s="364"/>
      <c r="E3" s="364"/>
      <c r="F3" s="364"/>
      <c r="G3" s="364"/>
      <c r="H3" s="364"/>
      <c r="I3" s="364"/>
      <c r="J3" s="140"/>
      <c r="O3" s="358"/>
      <c r="P3" s="358"/>
      <c r="Q3" s="211"/>
    </row>
    <row r="4" spans="1:17" ht="15" customHeight="1">
      <c r="A4" s="142" t="s">
        <v>6</v>
      </c>
      <c r="B4" s="362"/>
      <c r="C4" s="143" t="s">
        <v>155</v>
      </c>
      <c r="D4" s="144" t="s">
        <v>163</v>
      </c>
      <c r="E4" s="145" t="s">
        <v>164</v>
      </c>
      <c r="F4" s="144" t="s">
        <v>165</v>
      </c>
      <c r="G4" s="145" t="s">
        <v>166</v>
      </c>
      <c r="H4" s="144" t="s">
        <v>167</v>
      </c>
      <c r="I4" s="145" t="s">
        <v>168</v>
      </c>
      <c r="J4" s="146" t="s">
        <v>302</v>
      </c>
      <c r="O4" s="358"/>
      <c r="P4" s="358"/>
      <c r="Q4" s="211"/>
    </row>
    <row r="5" spans="1:17" ht="15" customHeight="1">
      <c r="A5" s="141"/>
      <c r="B5" s="147"/>
      <c r="C5" s="141"/>
      <c r="D5" s="141"/>
      <c r="E5" s="141"/>
      <c r="F5" s="141"/>
      <c r="G5" s="141"/>
      <c r="H5" s="141"/>
      <c r="I5" s="141"/>
      <c r="J5" s="140"/>
      <c r="O5" s="358"/>
      <c r="P5" s="358"/>
      <c r="Q5" s="211"/>
    </row>
    <row r="6" spans="1:17" ht="15" customHeight="1">
      <c r="A6" s="148" t="s">
        <v>285</v>
      </c>
      <c r="B6" s="149">
        <v>160</v>
      </c>
      <c r="C6" s="148">
        <v>41</v>
      </c>
      <c r="D6" s="148">
        <v>4</v>
      </c>
      <c r="E6" s="148">
        <v>11</v>
      </c>
      <c r="F6" s="148">
        <v>8</v>
      </c>
      <c r="G6" s="148">
        <v>6</v>
      </c>
      <c r="H6" s="148">
        <v>2</v>
      </c>
      <c r="I6" s="139">
        <v>10</v>
      </c>
      <c r="J6" s="150"/>
      <c r="O6" s="358"/>
      <c r="P6" s="358"/>
      <c r="Q6" s="211"/>
    </row>
    <row r="7" spans="1:17" s="152" customFormat="1" ht="15" customHeight="1">
      <c r="A7" s="270" t="s">
        <v>290</v>
      </c>
      <c r="B7" s="271">
        <f>SUM(B9:B11)</f>
        <v>157</v>
      </c>
      <c r="C7" s="270">
        <f aca="true" t="shared" si="0" ref="C7:I7">SUM(C9:C11)</f>
        <v>39</v>
      </c>
      <c r="D7" s="270">
        <f t="shared" si="0"/>
        <v>8</v>
      </c>
      <c r="E7" s="270">
        <f t="shared" si="0"/>
        <v>9</v>
      </c>
      <c r="F7" s="270">
        <f t="shared" si="0"/>
        <v>4</v>
      </c>
      <c r="G7" s="270">
        <f t="shared" si="0"/>
        <v>8</v>
      </c>
      <c r="H7" s="270">
        <f t="shared" si="0"/>
        <v>4</v>
      </c>
      <c r="I7" s="270">
        <f t="shared" si="0"/>
        <v>6</v>
      </c>
      <c r="J7" s="151"/>
      <c r="O7" s="359"/>
      <c r="P7" s="359"/>
      <c r="Q7" s="214"/>
    </row>
    <row r="8" spans="1:17" ht="15" customHeight="1">
      <c r="A8" s="138"/>
      <c r="B8" s="149"/>
      <c r="C8" s="148"/>
      <c r="D8" s="148"/>
      <c r="E8" s="148"/>
      <c r="F8" s="148"/>
      <c r="G8" s="148"/>
      <c r="H8" s="148"/>
      <c r="I8" s="148"/>
      <c r="J8" s="153"/>
      <c r="O8" s="358"/>
      <c r="P8" s="358"/>
      <c r="Q8" s="211"/>
    </row>
    <row r="9" spans="1:17" ht="15" customHeight="1">
      <c r="A9" s="138" t="s">
        <v>293</v>
      </c>
      <c r="B9" s="149">
        <v>0</v>
      </c>
      <c r="C9" s="148">
        <f>SUM(D9:I9)</f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3"/>
      <c r="O9" s="358"/>
      <c r="P9" s="358"/>
      <c r="Q9" s="211"/>
    </row>
    <row r="10" spans="1:17" ht="15" customHeight="1">
      <c r="A10" s="138" t="s">
        <v>294</v>
      </c>
      <c r="B10" s="149">
        <v>151</v>
      </c>
      <c r="C10" s="148">
        <f>SUM(D10:I10)</f>
        <v>38</v>
      </c>
      <c r="D10" s="148">
        <v>7</v>
      </c>
      <c r="E10" s="148">
        <v>9</v>
      </c>
      <c r="F10" s="148">
        <v>4</v>
      </c>
      <c r="G10" s="148">
        <v>8</v>
      </c>
      <c r="H10" s="148">
        <v>4</v>
      </c>
      <c r="I10" s="148">
        <v>6</v>
      </c>
      <c r="J10" s="153"/>
      <c r="O10" s="209"/>
      <c r="P10" s="209"/>
      <c r="Q10" s="211"/>
    </row>
    <row r="11" spans="1:10" ht="15" customHeight="1">
      <c r="A11" s="154" t="s">
        <v>292</v>
      </c>
      <c r="B11" s="155">
        <v>6</v>
      </c>
      <c r="C11" s="156">
        <f>SUM(D11:I11)</f>
        <v>1</v>
      </c>
      <c r="D11" s="157">
        <v>1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8"/>
    </row>
    <row r="12" spans="1:10" ht="15" customHeight="1">
      <c r="A12" s="138" t="s">
        <v>257</v>
      </c>
      <c r="B12" s="138"/>
      <c r="C12" s="159"/>
      <c r="D12" s="159"/>
      <c r="E12" s="159"/>
      <c r="F12" s="159"/>
      <c r="G12" s="138"/>
      <c r="H12" s="138"/>
      <c r="I12" s="138"/>
      <c r="J12" s="138"/>
    </row>
    <row r="13" spans="1:10" ht="15" customHeight="1">
      <c r="A13" s="160"/>
      <c r="B13" s="138"/>
      <c r="C13" s="159"/>
      <c r="D13" s="159"/>
      <c r="E13" s="159"/>
      <c r="F13" s="159"/>
      <c r="G13" s="138"/>
      <c r="H13" s="138"/>
      <c r="I13" s="138"/>
      <c r="J13" s="138"/>
    </row>
    <row r="14" spans="1:10" ht="1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1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</row>
    <row r="17" spans="1:10" ht="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</row>
    <row r="18" spans="1:10" ht="1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5" customHeight="1">
      <c r="A19" s="138"/>
      <c r="B19" s="148"/>
      <c r="C19" s="158"/>
      <c r="D19" s="158"/>
      <c r="E19" s="158"/>
      <c r="F19" s="158"/>
      <c r="G19" s="140"/>
      <c r="H19" s="140"/>
      <c r="I19" s="140"/>
      <c r="J19" s="140"/>
    </row>
    <row r="20" spans="1:10" ht="1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10">
    <mergeCell ref="O6:P6"/>
    <mergeCell ref="O7:P7"/>
    <mergeCell ref="O8:P8"/>
    <mergeCell ref="O9:P9"/>
    <mergeCell ref="A1:I1"/>
    <mergeCell ref="B3:B4"/>
    <mergeCell ref="C3:I3"/>
    <mergeCell ref="O3:P3"/>
    <mergeCell ref="O4:P4"/>
    <mergeCell ref="O5:P5"/>
  </mergeCells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O43"/>
  <sheetViews>
    <sheetView showGridLines="0" zoomScalePageLayoutView="0" workbookViewId="0" topLeftCell="A1">
      <selection activeCell="B3" sqref="B3"/>
    </sheetView>
  </sheetViews>
  <sheetFormatPr defaultColWidth="13.66015625" defaultRowHeight="19.5" customHeight="1"/>
  <cols>
    <col min="1" max="1" width="11.66015625" style="89" customWidth="1"/>
    <col min="2" max="7" width="8.58203125" style="89" customWidth="1"/>
    <col min="8" max="8" width="5.91015625" style="237" customWidth="1"/>
    <col min="9" max="9" width="11.66015625" style="89" customWidth="1"/>
    <col min="10" max="15" width="8.58203125" style="89" customWidth="1"/>
    <col min="16" max="16384" width="13.66015625" style="89" customWidth="1"/>
  </cols>
  <sheetData>
    <row r="1" spans="1:15" ht="19.5" customHeight="1">
      <c r="A1" s="304" t="s">
        <v>239</v>
      </c>
      <c r="B1" s="304"/>
      <c r="C1" s="304"/>
      <c r="D1" s="304"/>
      <c r="E1" s="304"/>
      <c r="F1" s="304"/>
      <c r="G1" s="304"/>
      <c r="H1" s="233"/>
      <c r="I1" s="304" t="s">
        <v>240</v>
      </c>
      <c r="J1" s="304"/>
      <c r="K1" s="304"/>
      <c r="L1" s="304"/>
      <c r="M1" s="304"/>
      <c r="N1" s="304"/>
      <c r="O1" s="304"/>
    </row>
    <row r="2" spans="1:15" ht="19.5" customHeight="1">
      <c r="A2" s="88"/>
      <c r="B2" s="88"/>
      <c r="C2" s="88"/>
      <c r="D2" s="88"/>
      <c r="E2" s="88"/>
      <c r="F2" s="88"/>
      <c r="G2" s="88"/>
      <c r="H2" s="233"/>
      <c r="I2" s="88"/>
      <c r="J2" s="88"/>
      <c r="K2" s="88"/>
      <c r="L2" s="88"/>
      <c r="M2" s="88"/>
      <c r="N2" s="88"/>
      <c r="O2" s="88"/>
    </row>
    <row r="3" spans="1:15" ht="19.5" customHeight="1">
      <c r="A3" s="90" t="s">
        <v>104</v>
      </c>
      <c r="B3" s="91"/>
      <c r="C3" s="91"/>
      <c r="D3" s="91"/>
      <c r="E3" s="91"/>
      <c r="F3" s="92"/>
      <c r="G3" s="93" t="s">
        <v>42</v>
      </c>
      <c r="H3" s="234"/>
      <c r="I3" s="90" t="s">
        <v>104</v>
      </c>
      <c r="J3" s="91"/>
      <c r="K3" s="91"/>
      <c r="L3" s="91"/>
      <c r="M3" s="91"/>
      <c r="N3" s="92"/>
      <c r="O3" s="93" t="s">
        <v>42</v>
      </c>
    </row>
    <row r="4" spans="1:15" ht="20.25" customHeight="1">
      <c r="A4" s="305" t="s">
        <v>6</v>
      </c>
      <c r="B4" s="307" t="s">
        <v>281</v>
      </c>
      <c r="C4" s="307" t="s">
        <v>295</v>
      </c>
      <c r="D4" s="94" t="s">
        <v>43</v>
      </c>
      <c r="E4" s="95" t="s">
        <v>46</v>
      </c>
      <c r="F4" s="96"/>
      <c r="G4" s="94" t="s">
        <v>45</v>
      </c>
      <c r="H4" s="233"/>
      <c r="I4" s="305" t="s">
        <v>47</v>
      </c>
      <c r="J4" s="307" t="s">
        <v>282</v>
      </c>
      <c r="K4" s="307" t="s">
        <v>288</v>
      </c>
      <c r="L4" s="94" t="s">
        <v>43</v>
      </c>
      <c r="M4" s="95" t="s">
        <v>44</v>
      </c>
      <c r="N4" s="96"/>
      <c r="O4" s="94" t="s">
        <v>45</v>
      </c>
    </row>
    <row r="5" spans="1:15" ht="20.25" customHeight="1">
      <c r="A5" s="306"/>
      <c r="B5" s="308"/>
      <c r="C5" s="308"/>
      <c r="D5" s="94" t="s">
        <v>48</v>
      </c>
      <c r="E5" s="94" t="s">
        <v>48</v>
      </c>
      <c r="F5" s="94" t="s">
        <v>49</v>
      </c>
      <c r="G5" s="94" t="s">
        <v>48</v>
      </c>
      <c r="H5" s="233"/>
      <c r="I5" s="306"/>
      <c r="J5" s="308"/>
      <c r="K5" s="308"/>
      <c r="L5" s="94" t="s">
        <v>48</v>
      </c>
      <c r="M5" s="94" t="s">
        <v>48</v>
      </c>
      <c r="N5" s="94" t="s">
        <v>49</v>
      </c>
      <c r="O5" s="94" t="s">
        <v>48</v>
      </c>
    </row>
    <row r="6" spans="1:15" ht="18" customHeight="1">
      <c r="A6" s="92"/>
      <c r="B6" s="92"/>
      <c r="C6" s="92"/>
      <c r="D6" s="92"/>
      <c r="E6" s="92"/>
      <c r="F6" s="92"/>
      <c r="G6" s="92"/>
      <c r="H6" s="235"/>
      <c r="I6" s="92"/>
      <c r="J6" s="92"/>
      <c r="K6" s="92"/>
      <c r="L6" s="92"/>
      <c r="M6" s="92"/>
      <c r="N6" s="92"/>
      <c r="O6" s="92"/>
    </row>
    <row r="7" spans="1:15" s="98" customFormat="1" ht="20.25" customHeight="1">
      <c r="A7" s="88" t="s">
        <v>3</v>
      </c>
      <c r="B7" s="97">
        <v>404</v>
      </c>
      <c r="C7" s="97">
        <f>SUM(C9:C39)</f>
        <v>399</v>
      </c>
      <c r="D7" s="97">
        <f>SUM(D9:D39)</f>
        <v>1</v>
      </c>
      <c r="E7" s="97">
        <f>SUM(E9:E39)</f>
        <v>384</v>
      </c>
      <c r="F7" s="97">
        <f>SUM(F9:F39)</f>
        <v>9</v>
      </c>
      <c r="G7" s="97">
        <f>SUM(G9:G39)</f>
        <v>5</v>
      </c>
      <c r="H7" s="234"/>
      <c r="I7" s="88" t="s">
        <v>3</v>
      </c>
      <c r="J7" s="97">
        <v>404</v>
      </c>
      <c r="K7" s="97">
        <f>SUM(K9:K35)</f>
        <v>399</v>
      </c>
      <c r="L7" s="97">
        <f>SUM(L9:L35)</f>
        <v>1</v>
      </c>
      <c r="M7" s="97">
        <f>SUM(M9:M35)</f>
        <v>384</v>
      </c>
      <c r="N7" s="97">
        <f>SUM(N9:N35)</f>
        <v>9</v>
      </c>
      <c r="O7" s="97">
        <f>SUM(O9:O35)</f>
        <v>5</v>
      </c>
    </row>
    <row r="8" spans="1:15" ht="18" customHeight="1">
      <c r="A8" s="92"/>
      <c r="B8" s="99"/>
      <c r="C8" s="99"/>
      <c r="D8" s="132"/>
      <c r="E8" s="132"/>
      <c r="F8" s="132"/>
      <c r="G8" s="132"/>
      <c r="H8" s="236"/>
      <c r="I8" s="92"/>
      <c r="J8" s="99"/>
      <c r="K8" s="99"/>
      <c r="L8" s="132"/>
      <c r="M8" s="132"/>
      <c r="N8" s="132"/>
      <c r="O8" s="132"/>
    </row>
    <row r="9" spans="1:15" ht="20.25" customHeight="1">
      <c r="A9" s="100" t="s">
        <v>51</v>
      </c>
      <c r="B9" s="239">
        <v>7</v>
      </c>
      <c r="C9" s="97">
        <f>SUM(D9:G9)</f>
        <v>7</v>
      </c>
      <c r="D9" s="132">
        <v>0</v>
      </c>
      <c r="E9" s="132">
        <v>1</v>
      </c>
      <c r="F9" s="132">
        <v>6</v>
      </c>
      <c r="G9" s="132">
        <v>0</v>
      </c>
      <c r="H9" s="236"/>
      <c r="I9" s="100" t="s">
        <v>50</v>
      </c>
      <c r="J9" s="97">
        <v>9</v>
      </c>
      <c r="K9" s="97">
        <f>SUM(L9:O9)</f>
        <v>9</v>
      </c>
      <c r="L9" s="132">
        <v>0</v>
      </c>
      <c r="M9" s="132">
        <v>1</v>
      </c>
      <c r="N9" s="132">
        <v>8</v>
      </c>
      <c r="O9" s="132">
        <v>0</v>
      </c>
    </row>
    <row r="10" spans="1:15" ht="20.25" customHeight="1">
      <c r="A10" s="100" t="s">
        <v>53</v>
      </c>
      <c r="B10" s="97">
        <v>38</v>
      </c>
      <c r="C10" s="97">
        <f aca="true" t="shared" si="0" ref="C10:C39">SUM(D10:G10)</f>
        <v>36</v>
      </c>
      <c r="D10" s="132">
        <v>0</v>
      </c>
      <c r="E10" s="132">
        <v>31</v>
      </c>
      <c r="F10" s="132">
        <v>3</v>
      </c>
      <c r="G10" s="132">
        <v>2</v>
      </c>
      <c r="H10" s="236"/>
      <c r="I10" s="100" t="s">
        <v>52</v>
      </c>
      <c r="J10" s="97">
        <v>46</v>
      </c>
      <c r="K10" s="97">
        <f aca="true" t="shared" si="1" ref="K10:K35">SUM(L10:O10)</f>
        <v>44</v>
      </c>
      <c r="L10" s="132">
        <v>0</v>
      </c>
      <c r="M10" s="132">
        <v>41</v>
      </c>
      <c r="N10" s="132">
        <v>1</v>
      </c>
      <c r="O10" s="132">
        <v>2</v>
      </c>
    </row>
    <row r="11" spans="1:15" ht="20.25" customHeight="1">
      <c r="A11" s="100" t="s">
        <v>55</v>
      </c>
      <c r="B11" s="97">
        <v>29</v>
      </c>
      <c r="C11" s="97">
        <f t="shared" si="0"/>
        <v>25</v>
      </c>
      <c r="D11" s="132">
        <v>0</v>
      </c>
      <c r="E11" s="132">
        <v>24</v>
      </c>
      <c r="F11" s="132">
        <v>0</v>
      </c>
      <c r="G11" s="132">
        <v>1</v>
      </c>
      <c r="H11" s="236"/>
      <c r="I11" s="100" t="s">
        <v>54</v>
      </c>
      <c r="J11" s="97">
        <v>48</v>
      </c>
      <c r="K11" s="97">
        <f t="shared" si="1"/>
        <v>46</v>
      </c>
      <c r="L11" s="132">
        <v>0</v>
      </c>
      <c r="M11" s="132">
        <v>46</v>
      </c>
      <c r="N11" s="132">
        <v>0</v>
      </c>
      <c r="O11" s="132">
        <v>0</v>
      </c>
    </row>
    <row r="12" spans="1:15" ht="20.25" customHeight="1">
      <c r="A12" s="100" t="s">
        <v>57</v>
      </c>
      <c r="B12" s="97">
        <v>39</v>
      </c>
      <c r="C12" s="97">
        <f t="shared" si="0"/>
        <v>38</v>
      </c>
      <c r="D12" s="132">
        <v>0</v>
      </c>
      <c r="E12" s="132">
        <v>38</v>
      </c>
      <c r="F12" s="132">
        <v>0</v>
      </c>
      <c r="G12" s="132">
        <v>0</v>
      </c>
      <c r="H12" s="236"/>
      <c r="I12" s="100" t="s">
        <v>56</v>
      </c>
      <c r="J12" s="97">
        <v>40</v>
      </c>
      <c r="K12" s="97">
        <f t="shared" si="1"/>
        <v>42</v>
      </c>
      <c r="L12" s="132">
        <v>0</v>
      </c>
      <c r="M12" s="132">
        <v>42</v>
      </c>
      <c r="N12" s="132">
        <v>0</v>
      </c>
      <c r="O12" s="132">
        <v>0</v>
      </c>
    </row>
    <row r="13" spans="1:15" ht="20.25" customHeight="1">
      <c r="A13" s="100" t="s">
        <v>59</v>
      </c>
      <c r="B13" s="97">
        <v>37</v>
      </c>
      <c r="C13" s="97">
        <f t="shared" si="0"/>
        <v>43</v>
      </c>
      <c r="D13" s="132">
        <v>0</v>
      </c>
      <c r="E13" s="132">
        <v>43</v>
      </c>
      <c r="F13" s="132">
        <v>0</v>
      </c>
      <c r="G13" s="132">
        <v>0</v>
      </c>
      <c r="H13" s="236"/>
      <c r="I13" s="100" t="s">
        <v>58</v>
      </c>
      <c r="J13" s="97">
        <v>31</v>
      </c>
      <c r="K13" s="97">
        <f t="shared" si="1"/>
        <v>29</v>
      </c>
      <c r="L13" s="132">
        <v>0</v>
      </c>
      <c r="M13" s="132">
        <v>29</v>
      </c>
      <c r="N13" s="132">
        <v>0</v>
      </c>
      <c r="O13" s="132">
        <v>0</v>
      </c>
    </row>
    <row r="14" spans="1:15" ht="20.25" customHeight="1">
      <c r="A14" s="100" t="s">
        <v>61</v>
      </c>
      <c r="B14" s="97">
        <v>24</v>
      </c>
      <c r="C14" s="97">
        <f t="shared" si="0"/>
        <v>27</v>
      </c>
      <c r="D14" s="132">
        <v>0</v>
      </c>
      <c r="E14" s="132">
        <v>27</v>
      </c>
      <c r="F14" s="132">
        <v>0</v>
      </c>
      <c r="G14" s="132">
        <v>0</v>
      </c>
      <c r="H14" s="236"/>
      <c r="I14" s="100" t="s">
        <v>60</v>
      </c>
      <c r="J14" s="97">
        <v>29</v>
      </c>
      <c r="K14" s="97">
        <f t="shared" si="1"/>
        <v>29</v>
      </c>
      <c r="L14" s="132">
        <v>0</v>
      </c>
      <c r="M14" s="132">
        <v>28</v>
      </c>
      <c r="N14" s="132">
        <v>0</v>
      </c>
      <c r="O14" s="132">
        <v>1</v>
      </c>
    </row>
    <row r="15" spans="1:15" ht="20.25" customHeight="1">
      <c r="A15" s="100" t="s">
        <v>63</v>
      </c>
      <c r="B15" s="97">
        <v>14</v>
      </c>
      <c r="C15" s="97">
        <f t="shared" si="0"/>
        <v>12</v>
      </c>
      <c r="D15" s="132">
        <v>0</v>
      </c>
      <c r="E15" s="132">
        <v>12</v>
      </c>
      <c r="F15" s="132">
        <v>0</v>
      </c>
      <c r="G15" s="132">
        <v>0</v>
      </c>
      <c r="H15" s="236"/>
      <c r="I15" s="100" t="s">
        <v>62</v>
      </c>
      <c r="J15" s="97">
        <v>31</v>
      </c>
      <c r="K15" s="97">
        <f t="shared" si="1"/>
        <v>31</v>
      </c>
      <c r="L15" s="132">
        <v>0</v>
      </c>
      <c r="M15" s="132">
        <v>29</v>
      </c>
      <c r="N15" s="132">
        <v>0</v>
      </c>
      <c r="O15" s="132">
        <v>2</v>
      </c>
    </row>
    <row r="16" spans="1:15" ht="20.25" customHeight="1">
      <c r="A16" s="100" t="s">
        <v>65</v>
      </c>
      <c r="B16" s="97">
        <v>12</v>
      </c>
      <c r="C16" s="97">
        <f t="shared" si="0"/>
        <v>6</v>
      </c>
      <c r="D16" s="132">
        <v>0</v>
      </c>
      <c r="E16" s="132">
        <v>6</v>
      </c>
      <c r="F16" s="132">
        <v>0</v>
      </c>
      <c r="G16" s="132">
        <v>0</v>
      </c>
      <c r="H16" s="236"/>
      <c r="I16" s="100" t="s">
        <v>64</v>
      </c>
      <c r="J16" s="97">
        <v>52</v>
      </c>
      <c r="K16" s="97">
        <f t="shared" si="1"/>
        <v>52</v>
      </c>
      <c r="L16" s="132">
        <v>0</v>
      </c>
      <c r="M16" s="132">
        <v>52</v>
      </c>
      <c r="N16" s="132">
        <v>0</v>
      </c>
      <c r="O16" s="132">
        <v>0</v>
      </c>
    </row>
    <row r="17" spans="1:15" ht="20.25" customHeight="1">
      <c r="A17" s="100" t="s">
        <v>67</v>
      </c>
      <c r="B17" s="97">
        <v>12</v>
      </c>
      <c r="C17" s="97">
        <f t="shared" si="0"/>
        <v>10</v>
      </c>
      <c r="D17" s="132">
        <v>0</v>
      </c>
      <c r="E17" s="132">
        <v>8</v>
      </c>
      <c r="F17" s="132">
        <v>0</v>
      </c>
      <c r="G17" s="132">
        <v>2</v>
      </c>
      <c r="H17" s="236"/>
      <c r="I17" s="100" t="s">
        <v>66</v>
      </c>
      <c r="J17" s="97">
        <v>36</v>
      </c>
      <c r="K17" s="97">
        <f t="shared" si="1"/>
        <v>34</v>
      </c>
      <c r="L17" s="132">
        <v>0</v>
      </c>
      <c r="M17" s="132">
        <v>34</v>
      </c>
      <c r="N17" s="132">
        <v>0</v>
      </c>
      <c r="O17" s="132">
        <v>0</v>
      </c>
    </row>
    <row r="18" spans="1:15" ht="20.25" customHeight="1">
      <c r="A18" s="100" t="s">
        <v>69</v>
      </c>
      <c r="B18" s="97">
        <v>17</v>
      </c>
      <c r="C18" s="97">
        <f t="shared" si="0"/>
        <v>17</v>
      </c>
      <c r="D18" s="132">
        <v>0</v>
      </c>
      <c r="E18" s="132">
        <v>17</v>
      </c>
      <c r="F18" s="132">
        <v>0</v>
      </c>
      <c r="G18" s="132">
        <v>0</v>
      </c>
      <c r="H18" s="236"/>
      <c r="I18" s="100" t="s">
        <v>68</v>
      </c>
      <c r="J18" s="97">
        <v>31</v>
      </c>
      <c r="K18" s="97">
        <f t="shared" si="1"/>
        <v>34</v>
      </c>
      <c r="L18" s="132">
        <v>0</v>
      </c>
      <c r="M18" s="132">
        <v>34</v>
      </c>
      <c r="N18" s="132">
        <v>0</v>
      </c>
      <c r="O18" s="132">
        <v>0</v>
      </c>
    </row>
    <row r="19" spans="1:15" ht="20.25" customHeight="1">
      <c r="A19" s="100" t="s">
        <v>71</v>
      </c>
      <c r="B19" s="97">
        <v>30</v>
      </c>
      <c r="C19" s="97">
        <f t="shared" si="0"/>
        <v>41</v>
      </c>
      <c r="D19" s="132">
        <v>0</v>
      </c>
      <c r="E19" s="132">
        <v>41</v>
      </c>
      <c r="F19" s="132">
        <v>0</v>
      </c>
      <c r="G19" s="132">
        <v>0</v>
      </c>
      <c r="H19" s="236"/>
      <c r="I19" s="100" t="s">
        <v>70</v>
      </c>
      <c r="J19" s="97">
        <v>20</v>
      </c>
      <c r="K19" s="97">
        <f t="shared" si="1"/>
        <v>17</v>
      </c>
      <c r="L19" s="132">
        <v>0</v>
      </c>
      <c r="M19" s="132">
        <v>17</v>
      </c>
      <c r="N19" s="132">
        <v>0</v>
      </c>
      <c r="O19" s="132">
        <v>0</v>
      </c>
    </row>
    <row r="20" spans="1:15" ht="20.25" customHeight="1">
      <c r="A20" s="100" t="s">
        <v>73</v>
      </c>
      <c r="B20" s="97">
        <v>23</v>
      </c>
      <c r="C20" s="97">
        <f t="shared" si="0"/>
        <v>16</v>
      </c>
      <c r="D20" s="132">
        <v>0</v>
      </c>
      <c r="E20" s="132">
        <v>16</v>
      </c>
      <c r="F20" s="132">
        <v>0</v>
      </c>
      <c r="G20" s="132">
        <v>0</v>
      </c>
      <c r="H20" s="236"/>
      <c r="I20" s="100" t="s">
        <v>72</v>
      </c>
      <c r="J20" s="97">
        <v>17</v>
      </c>
      <c r="K20" s="97">
        <f t="shared" si="1"/>
        <v>21</v>
      </c>
      <c r="L20" s="132">
        <v>1</v>
      </c>
      <c r="M20" s="132">
        <v>20</v>
      </c>
      <c r="N20" s="132">
        <v>0</v>
      </c>
      <c r="O20" s="132">
        <v>0</v>
      </c>
    </row>
    <row r="21" spans="1:15" ht="20.25" customHeight="1">
      <c r="A21" s="100" t="s">
        <v>75</v>
      </c>
      <c r="B21" s="97">
        <v>17</v>
      </c>
      <c r="C21" s="97">
        <f t="shared" si="0"/>
        <v>15</v>
      </c>
      <c r="D21" s="132">
        <v>0</v>
      </c>
      <c r="E21" s="132">
        <v>15</v>
      </c>
      <c r="F21" s="132">
        <v>0</v>
      </c>
      <c r="G21" s="132">
        <v>0</v>
      </c>
      <c r="H21" s="236"/>
      <c r="I21" s="100" t="s">
        <v>74</v>
      </c>
      <c r="J21" s="97">
        <v>6</v>
      </c>
      <c r="K21" s="97">
        <f t="shared" si="1"/>
        <v>2</v>
      </c>
      <c r="L21" s="132">
        <v>0</v>
      </c>
      <c r="M21" s="132">
        <v>2</v>
      </c>
      <c r="N21" s="132">
        <v>0</v>
      </c>
      <c r="O21" s="132">
        <v>0</v>
      </c>
    </row>
    <row r="22" spans="1:15" ht="20.25" customHeight="1">
      <c r="A22" s="100" t="s">
        <v>77</v>
      </c>
      <c r="B22" s="97">
        <v>10</v>
      </c>
      <c r="C22" s="97">
        <f t="shared" si="0"/>
        <v>14</v>
      </c>
      <c r="D22" s="132">
        <v>0</v>
      </c>
      <c r="E22" s="132">
        <v>14</v>
      </c>
      <c r="F22" s="132">
        <v>0</v>
      </c>
      <c r="G22" s="132">
        <v>0</v>
      </c>
      <c r="H22" s="236"/>
      <c r="I22" s="100" t="s">
        <v>76</v>
      </c>
      <c r="J22" s="97">
        <v>5</v>
      </c>
      <c r="K22" s="97">
        <f t="shared" si="1"/>
        <v>4</v>
      </c>
      <c r="L22" s="132">
        <v>0</v>
      </c>
      <c r="M22" s="132">
        <v>4</v>
      </c>
      <c r="N22" s="132">
        <v>0</v>
      </c>
      <c r="O22" s="132">
        <v>0</v>
      </c>
    </row>
    <row r="23" spans="1:15" ht="20.25" customHeight="1">
      <c r="A23" s="100" t="s">
        <v>79</v>
      </c>
      <c r="B23" s="97">
        <v>11</v>
      </c>
      <c r="C23" s="97">
        <f t="shared" si="0"/>
        <v>10</v>
      </c>
      <c r="D23" s="132">
        <v>0</v>
      </c>
      <c r="E23" s="132">
        <v>10</v>
      </c>
      <c r="F23" s="132">
        <v>0</v>
      </c>
      <c r="G23" s="132">
        <v>0</v>
      </c>
      <c r="H23" s="236"/>
      <c r="I23" s="100" t="s">
        <v>78</v>
      </c>
      <c r="J23" s="97">
        <v>1</v>
      </c>
      <c r="K23" s="97">
        <f t="shared" si="1"/>
        <v>3</v>
      </c>
      <c r="L23" s="132">
        <v>0</v>
      </c>
      <c r="M23" s="132">
        <v>3</v>
      </c>
      <c r="N23" s="132">
        <v>0</v>
      </c>
      <c r="O23" s="132">
        <v>0</v>
      </c>
    </row>
    <row r="24" spans="1:15" ht="20.25" customHeight="1">
      <c r="A24" s="100" t="s">
        <v>81</v>
      </c>
      <c r="B24" s="97">
        <v>12</v>
      </c>
      <c r="C24" s="97">
        <f t="shared" si="0"/>
        <v>11</v>
      </c>
      <c r="D24" s="132">
        <v>0</v>
      </c>
      <c r="E24" s="132">
        <v>11</v>
      </c>
      <c r="F24" s="132">
        <v>0</v>
      </c>
      <c r="G24" s="132">
        <v>0</v>
      </c>
      <c r="H24" s="236"/>
      <c r="I24" s="100" t="s">
        <v>80</v>
      </c>
      <c r="J24" s="97">
        <v>2</v>
      </c>
      <c r="K24" s="97">
        <f t="shared" si="1"/>
        <v>2</v>
      </c>
      <c r="L24" s="132">
        <v>0</v>
      </c>
      <c r="M24" s="132">
        <v>2</v>
      </c>
      <c r="N24" s="132">
        <v>0</v>
      </c>
      <c r="O24" s="132">
        <v>0</v>
      </c>
    </row>
    <row r="25" spans="1:15" ht="20.25" customHeight="1">
      <c r="A25" s="100" t="s">
        <v>83</v>
      </c>
      <c r="B25" s="97">
        <v>13</v>
      </c>
      <c r="C25" s="97">
        <f t="shared" si="0"/>
        <v>10</v>
      </c>
      <c r="D25" s="132">
        <v>0</v>
      </c>
      <c r="E25" s="132">
        <v>10</v>
      </c>
      <c r="F25" s="132">
        <v>0</v>
      </c>
      <c r="G25" s="132">
        <v>0</v>
      </c>
      <c r="H25" s="236"/>
      <c r="I25" s="100" t="s">
        <v>82</v>
      </c>
      <c r="J25" s="97">
        <v>0</v>
      </c>
      <c r="K25" s="97">
        <f t="shared" si="1"/>
        <v>0</v>
      </c>
      <c r="L25" s="132">
        <v>0</v>
      </c>
      <c r="M25" s="132">
        <v>0</v>
      </c>
      <c r="N25" s="132">
        <v>0</v>
      </c>
      <c r="O25" s="132">
        <v>0</v>
      </c>
    </row>
    <row r="26" spans="1:15" ht="20.25" customHeight="1">
      <c r="A26" s="100" t="s">
        <v>85</v>
      </c>
      <c r="B26" s="97">
        <v>8</v>
      </c>
      <c r="C26" s="97">
        <f t="shared" si="0"/>
        <v>9</v>
      </c>
      <c r="D26" s="132">
        <v>0</v>
      </c>
      <c r="E26" s="132">
        <v>9</v>
      </c>
      <c r="F26" s="132">
        <v>0</v>
      </c>
      <c r="G26" s="132">
        <v>0</v>
      </c>
      <c r="H26" s="236"/>
      <c r="I26" s="100" t="s">
        <v>84</v>
      </c>
      <c r="J26" s="97">
        <v>0</v>
      </c>
      <c r="K26" s="97">
        <f t="shared" si="1"/>
        <v>0</v>
      </c>
      <c r="L26" s="132">
        <v>0</v>
      </c>
      <c r="M26" s="132">
        <v>0</v>
      </c>
      <c r="N26" s="132">
        <v>0</v>
      </c>
      <c r="O26" s="132">
        <v>0</v>
      </c>
    </row>
    <row r="27" spans="1:15" ht="20.25" customHeight="1">
      <c r="A27" s="100" t="s">
        <v>87</v>
      </c>
      <c r="B27" s="97">
        <v>7</v>
      </c>
      <c r="C27" s="97">
        <f t="shared" si="0"/>
        <v>11</v>
      </c>
      <c r="D27" s="132">
        <v>0</v>
      </c>
      <c r="E27" s="132">
        <v>11</v>
      </c>
      <c r="F27" s="132">
        <v>0</v>
      </c>
      <c r="G27" s="132">
        <v>0</v>
      </c>
      <c r="H27" s="236"/>
      <c r="I27" s="100" t="s">
        <v>86</v>
      </c>
      <c r="J27" s="97">
        <v>0</v>
      </c>
      <c r="K27" s="97">
        <f t="shared" si="1"/>
        <v>0</v>
      </c>
      <c r="L27" s="132">
        <v>0</v>
      </c>
      <c r="M27" s="132">
        <v>0</v>
      </c>
      <c r="N27" s="132">
        <v>0</v>
      </c>
      <c r="O27" s="132">
        <v>0</v>
      </c>
    </row>
    <row r="28" spans="1:15" ht="20.25" customHeight="1">
      <c r="A28" s="100" t="s">
        <v>89</v>
      </c>
      <c r="B28" s="97">
        <v>8</v>
      </c>
      <c r="C28" s="97">
        <f t="shared" si="0"/>
        <v>8</v>
      </c>
      <c r="D28" s="132">
        <v>0</v>
      </c>
      <c r="E28" s="132">
        <v>8</v>
      </c>
      <c r="F28" s="132">
        <v>0</v>
      </c>
      <c r="G28" s="132">
        <v>0</v>
      </c>
      <c r="H28" s="236"/>
      <c r="I28" s="100" t="s">
        <v>88</v>
      </c>
      <c r="J28" s="97">
        <v>0</v>
      </c>
      <c r="K28" s="97">
        <f t="shared" si="1"/>
        <v>0</v>
      </c>
      <c r="L28" s="132">
        <v>0</v>
      </c>
      <c r="M28" s="132">
        <v>0</v>
      </c>
      <c r="N28" s="132">
        <v>0</v>
      </c>
      <c r="O28" s="132">
        <v>0</v>
      </c>
    </row>
    <row r="29" spans="1:15" ht="20.25" customHeight="1">
      <c r="A29" s="100" t="s">
        <v>91</v>
      </c>
      <c r="B29" s="97">
        <v>10</v>
      </c>
      <c r="C29" s="97">
        <f t="shared" si="0"/>
        <v>5</v>
      </c>
      <c r="D29" s="132">
        <v>1</v>
      </c>
      <c r="E29" s="132">
        <v>4</v>
      </c>
      <c r="F29" s="132">
        <v>0</v>
      </c>
      <c r="G29" s="132">
        <v>0</v>
      </c>
      <c r="H29" s="236"/>
      <c r="I29" s="100" t="s">
        <v>90</v>
      </c>
      <c r="J29" s="97">
        <v>0</v>
      </c>
      <c r="K29" s="97">
        <f t="shared" si="1"/>
        <v>0</v>
      </c>
      <c r="L29" s="132">
        <v>0</v>
      </c>
      <c r="M29" s="132">
        <v>0</v>
      </c>
      <c r="N29" s="132">
        <v>0</v>
      </c>
      <c r="O29" s="132">
        <v>0</v>
      </c>
    </row>
    <row r="30" spans="1:15" ht="20.25" customHeight="1">
      <c r="A30" s="100" t="s">
        <v>188</v>
      </c>
      <c r="B30" s="97">
        <v>8</v>
      </c>
      <c r="C30" s="97">
        <f t="shared" si="0"/>
        <v>8</v>
      </c>
      <c r="D30" s="132">
        <v>0</v>
      </c>
      <c r="E30" s="132">
        <v>8</v>
      </c>
      <c r="F30" s="132">
        <v>0</v>
      </c>
      <c r="G30" s="132">
        <v>0</v>
      </c>
      <c r="H30" s="236"/>
      <c r="I30" s="100" t="s">
        <v>92</v>
      </c>
      <c r="J30" s="97">
        <v>0</v>
      </c>
      <c r="K30" s="97">
        <f t="shared" si="1"/>
        <v>0</v>
      </c>
      <c r="L30" s="132">
        <v>0</v>
      </c>
      <c r="M30" s="132">
        <v>0</v>
      </c>
      <c r="N30" s="132">
        <v>0</v>
      </c>
      <c r="O30" s="132">
        <v>0</v>
      </c>
    </row>
    <row r="31" spans="1:15" ht="20.25" customHeight="1">
      <c r="A31" s="100" t="s">
        <v>189</v>
      </c>
      <c r="B31" s="97">
        <v>4</v>
      </c>
      <c r="C31" s="97">
        <f t="shared" si="0"/>
        <v>6</v>
      </c>
      <c r="D31" s="132">
        <v>0</v>
      </c>
      <c r="E31" s="132">
        <v>6</v>
      </c>
      <c r="F31" s="132">
        <v>0</v>
      </c>
      <c r="G31" s="132">
        <v>0</v>
      </c>
      <c r="H31" s="236"/>
      <c r="I31" s="100" t="s">
        <v>93</v>
      </c>
      <c r="J31" s="97">
        <v>0</v>
      </c>
      <c r="K31" s="97">
        <f t="shared" si="1"/>
        <v>0</v>
      </c>
      <c r="L31" s="132">
        <v>0</v>
      </c>
      <c r="M31" s="132">
        <v>0</v>
      </c>
      <c r="N31" s="132">
        <v>0</v>
      </c>
      <c r="O31" s="132">
        <v>0</v>
      </c>
    </row>
    <row r="32" spans="1:15" ht="20.25" customHeight="1">
      <c r="A32" s="100" t="s">
        <v>190</v>
      </c>
      <c r="B32" s="97">
        <v>3</v>
      </c>
      <c r="C32" s="97">
        <f t="shared" si="0"/>
        <v>3</v>
      </c>
      <c r="D32" s="132">
        <v>0</v>
      </c>
      <c r="E32" s="132">
        <v>3</v>
      </c>
      <c r="F32" s="132">
        <v>0</v>
      </c>
      <c r="G32" s="132">
        <v>0</v>
      </c>
      <c r="H32" s="236"/>
      <c r="I32" s="100" t="s">
        <v>95</v>
      </c>
      <c r="J32" s="97">
        <v>0</v>
      </c>
      <c r="K32" s="97">
        <f t="shared" si="1"/>
        <v>0</v>
      </c>
      <c r="L32" s="132">
        <v>0</v>
      </c>
      <c r="M32" s="132">
        <v>0</v>
      </c>
      <c r="N32" s="132">
        <v>0</v>
      </c>
      <c r="O32" s="132">
        <v>0</v>
      </c>
    </row>
    <row r="33" spans="1:15" ht="20.25" customHeight="1">
      <c r="A33" s="100" t="s">
        <v>191</v>
      </c>
      <c r="B33" s="97">
        <v>1</v>
      </c>
      <c r="C33" s="97">
        <f t="shared" si="0"/>
        <v>0</v>
      </c>
      <c r="D33" s="132">
        <v>0</v>
      </c>
      <c r="E33" s="132">
        <v>0</v>
      </c>
      <c r="F33" s="132">
        <v>0</v>
      </c>
      <c r="G33" s="132">
        <v>0</v>
      </c>
      <c r="H33" s="236"/>
      <c r="I33" s="100" t="s">
        <v>97</v>
      </c>
      <c r="J33" s="97">
        <v>0</v>
      </c>
      <c r="K33" s="97">
        <f t="shared" si="1"/>
        <v>0</v>
      </c>
      <c r="L33" s="132">
        <v>0</v>
      </c>
      <c r="M33" s="132">
        <v>0</v>
      </c>
      <c r="N33" s="132">
        <v>0</v>
      </c>
      <c r="O33" s="132">
        <v>0</v>
      </c>
    </row>
    <row r="34" spans="1:15" ht="20.25" customHeight="1">
      <c r="A34" s="100" t="s">
        <v>192</v>
      </c>
      <c r="B34" s="97">
        <v>3</v>
      </c>
      <c r="C34" s="97">
        <f t="shared" si="0"/>
        <v>5</v>
      </c>
      <c r="D34" s="132">
        <v>0</v>
      </c>
      <c r="E34" s="132">
        <v>5</v>
      </c>
      <c r="F34" s="132">
        <v>0</v>
      </c>
      <c r="G34" s="132">
        <v>0</v>
      </c>
      <c r="H34" s="236"/>
      <c r="I34" s="100" t="s">
        <v>99</v>
      </c>
      <c r="J34" s="97">
        <v>0</v>
      </c>
      <c r="K34" s="97">
        <f t="shared" si="1"/>
        <v>0</v>
      </c>
      <c r="L34" s="132">
        <v>0</v>
      </c>
      <c r="M34" s="132">
        <v>0</v>
      </c>
      <c r="N34" s="132">
        <v>0</v>
      </c>
      <c r="O34" s="132">
        <v>0</v>
      </c>
    </row>
    <row r="35" spans="1:15" ht="20.25" customHeight="1">
      <c r="A35" s="100" t="s">
        <v>94</v>
      </c>
      <c r="B35" s="97">
        <v>5</v>
      </c>
      <c r="C35" s="97">
        <f t="shared" si="0"/>
        <v>4</v>
      </c>
      <c r="D35" s="132">
        <v>0</v>
      </c>
      <c r="E35" s="132">
        <v>4</v>
      </c>
      <c r="F35" s="132">
        <v>0</v>
      </c>
      <c r="G35" s="132">
        <v>0</v>
      </c>
      <c r="H35" s="236"/>
      <c r="I35" s="90" t="s">
        <v>101</v>
      </c>
      <c r="J35" s="93">
        <v>0</v>
      </c>
      <c r="K35" s="93">
        <f t="shared" si="1"/>
        <v>0</v>
      </c>
      <c r="L35" s="187">
        <v>0</v>
      </c>
      <c r="M35" s="187">
        <v>0</v>
      </c>
      <c r="N35" s="187">
        <v>0</v>
      </c>
      <c r="O35" s="187">
        <v>0</v>
      </c>
    </row>
    <row r="36" spans="1:15" ht="20.25" customHeight="1">
      <c r="A36" s="100" t="s">
        <v>96</v>
      </c>
      <c r="B36" s="97">
        <v>2</v>
      </c>
      <c r="C36" s="97">
        <f t="shared" si="0"/>
        <v>2</v>
      </c>
      <c r="D36" s="132">
        <v>0</v>
      </c>
      <c r="E36" s="132">
        <v>2</v>
      </c>
      <c r="F36" s="132">
        <v>0</v>
      </c>
      <c r="G36" s="132">
        <v>0</v>
      </c>
      <c r="H36" s="236"/>
      <c r="I36" s="92"/>
      <c r="J36" s="92"/>
      <c r="K36" s="92"/>
      <c r="L36" s="92"/>
      <c r="M36" s="92"/>
      <c r="N36" s="92"/>
      <c r="O36" s="92"/>
    </row>
    <row r="37" spans="1:15" ht="20.25" customHeight="1">
      <c r="A37" s="100" t="s">
        <v>98</v>
      </c>
      <c r="B37" s="97">
        <v>0</v>
      </c>
      <c r="C37" s="97">
        <f t="shared" si="0"/>
        <v>0</v>
      </c>
      <c r="D37" s="132">
        <v>0</v>
      </c>
      <c r="E37" s="132">
        <v>0</v>
      </c>
      <c r="F37" s="132">
        <v>0</v>
      </c>
      <c r="G37" s="132">
        <v>0</v>
      </c>
      <c r="H37" s="236"/>
      <c r="I37" s="92"/>
      <c r="J37" s="92"/>
      <c r="K37" s="92"/>
      <c r="L37" s="92"/>
      <c r="M37" s="92"/>
      <c r="N37" s="92"/>
      <c r="O37" s="92"/>
    </row>
    <row r="38" spans="1:15" ht="20.25" customHeight="1">
      <c r="A38" s="100" t="s">
        <v>100</v>
      </c>
      <c r="B38" s="97">
        <v>0</v>
      </c>
      <c r="C38" s="97">
        <f t="shared" si="0"/>
        <v>0</v>
      </c>
      <c r="D38" s="132">
        <v>0</v>
      </c>
      <c r="E38" s="132">
        <v>0</v>
      </c>
      <c r="F38" s="132">
        <v>0</v>
      </c>
      <c r="G38" s="132">
        <v>0</v>
      </c>
      <c r="H38" s="236"/>
      <c r="I38" s="92"/>
      <c r="J38" s="92"/>
      <c r="K38" s="92"/>
      <c r="L38" s="92"/>
      <c r="M38" s="92"/>
      <c r="N38" s="92"/>
      <c r="O38" s="92"/>
    </row>
    <row r="39" spans="1:15" ht="20.25" customHeight="1">
      <c r="A39" s="90" t="s">
        <v>102</v>
      </c>
      <c r="B39" s="93">
        <v>0</v>
      </c>
      <c r="C39" s="93">
        <f t="shared" si="0"/>
        <v>0</v>
      </c>
      <c r="D39" s="187">
        <v>0</v>
      </c>
      <c r="E39" s="187">
        <v>0</v>
      </c>
      <c r="F39" s="187">
        <v>0</v>
      </c>
      <c r="G39" s="187">
        <v>0</v>
      </c>
      <c r="H39" s="236"/>
      <c r="I39" s="92"/>
      <c r="J39" s="92"/>
      <c r="K39" s="92"/>
      <c r="L39" s="92"/>
      <c r="M39" s="92"/>
      <c r="N39" s="92"/>
      <c r="O39" s="92"/>
    </row>
    <row r="40" ht="19.5" customHeight="1">
      <c r="E40" s="101" t="s">
        <v>103</v>
      </c>
    </row>
    <row r="41" spans="4:15" ht="31.5" customHeight="1">
      <c r="D41" s="102"/>
      <c r="E41" s="103"/>
      <c r="F41" s="102"/>
      <c r="G41" s="102"/>
      <c r="H41" s="238"/>
      <c r="L41" s="104"/>
      <c r="M41" s="104"/>
      <c r="N41" s="104"/>
      <c r="O41" s="104"/>
    </row>
    <row r="42" ht="19.5" customHeight="1">
      <c r="E42" s="101" t="s">
        <v>103</v>
      </c>
    </row>
    <row r="43" ht="19.5" customHeight="1">
      <c r="E43" s="101" t="s">
        <v>103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conditionalFormatting sqref="A6:G39 I6:O35">
    <cfRule type="expression" priority="1" dxfId="0" stopIfTrue="1">
      <formula>MOD(ROW(),2)=1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8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Z82"/>
  <sheetViews>
    <sheetView showGridLines="0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2" sqref="C2"/>
    </sheetView>
  </sheetViews>
  <sheetFormatPr defaultColWidth="8.66015625" defaultRowHeight="11.25" customHeight="1"/>
  <cols>
    <col min="1" max="1" width="1.40625" style="5" customWidth="1"/>
    <col min="2" max="2" width="8.66015625" style="5" customWidth="1"/>
    <col min="3" max="23" width="7.58203125" style="5" customWidth="1"/>
    <col min="24" max="24" width="10.66015625" style="5" customWidth="1"/>
    <col min="25" max="25" width="8.66015625" style="5" customWidth="1"/>
    <col min="26" max="26" width="1.40625" style="5" customWidth="1"/>
    <col min="27" max="16384" width="8.66015625" style="5" customWidth="1"/>
  </cols>
  <sheetData>
    <row r="1" spans="1:24" ht="15.75" customHeight="1">
      <c r="A1" s="318" t="s">
        <v>203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21"/>
      <c r="P1" s="21"/>
      <c r="Q1" s="21"/>
      <c r="R1" s="21"/>
      <c r="S1" s="21"/>
      <c r="T1" s="21"/>
      <c r="U1" s="21"/>
      <c r="V1" s="22" t="s">
        <v>185</v>
      </c>
      <c r="W1" s="21"/>
      <c r="X1" s="21"/>
    </row>
    <row r="2" spans="1:24" ht="15.75" customHeight="1">
      <c r="A2" s="20"/>
      <c r="B2" s="20"/>
      <c r="C2" s="20" t="s">
        <v>185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5.75" customHeight="1">
      <c r="A3" s="22" t="s">
        <v>170</v>
      </c>
      <c r="C3" s="161"/>
      <c r="D3" s="161"/>
      <c r="E3" s="161"/>
      <c r="F3" s="23"/>
      <c r="G3" s="23"/>
      <c r="H3" s="23"/>
      <c r="I3" s="23"/>
      <c r="J3" s="23"/>
      <c r="K3" s="23"/>
      <c r="L3" s="23"/>
      <c r="M3" s="15"/>
      <c r="N3" s="23"/>
      <c r="O3" s="23" t="s">
        <v>241</v>
      </c>
      <c r="P3" s="23"/>
      <c r="Q3" s="23"/>
      <c r="R3" s="23"/>
      <c r="S3" s="23"/>
      <c r="T3" s="23"/>
      <c r="U3" s="23"/>
      <c r="V3" s="15"/>
      <c r="W3" s="23"/>
      <c r="X3" s="24"/>
      <c r="Y3" s="1"/>
      <c r="Z3" s="87" t="s">
        <v>0</v>
      </c>
    </row>
    <row r="4" spans="1:26" ht="15.75" customHeight="1">
      <c r="A4" s="290" t="s">
        <v>260</v>
      </c>
      <c r="B4" s="288"/>
      <c r="C4" s="162"/>
      <c r="D4" s="310" t="s">
        <v>3</v>
      </c>
      <c r="E4" s="24"/>
      <c r="F4" s="309" t="s">
        <v>105</v>
      </c>
      <c r="G4" s="310"/>
      <c r="H4" s="311"/>
      <c r="I4" s="309" t="s">
        <v>106</v>
      </c>
      <c r="J4" s="310"/>
      <c r="K4" s="311"/>
      <c r="L4" s="309" t="s">
        <v>107</v>
      </c>
      <c r="M4" s="310"/>
      <c r="N4" s="311"/>
      <c r="O4" s="309" t="s">
        <v>108</v>
      </c>
      <c r="P4" s="310"/>
      <c r="Q4" s="311"/>
      <c r="R4" s="309" t="s">
        <v>109</v>
      </c>
      <c r="S4" s="310"/>
      <c r="T4" s="311"/>
      <c r="U4" s="309" t="s">
        <v>110</v>
      </c>
      <c r="V4" s="310"/>
      <c r="W4" s="311"/>
      <c r="X4" s="322" t="s">
        <v>252</v>
      </c>
      <c r="Y4" s="317" t="s">
        <v>261</v>
      </c>
      <c r="Z4" s="287"/>
    </row>
    <row r="5" spans="1:26" ht="15.75" customHeight="1">
      <c r="A5" s="273"/>
      <c r="B5" s="291"/>
      <c r="C5" s="163"/>
      <c r="D5" s="313"/>
      <c r="E5" s="23"/>
      <c r="F5" s="312"/>
      <c r="G5" s="313"/>
      <c r="H5" s="314"/>
      <c r="I5" s="312"/>
      <c r="J5" s="313"/>
      <c r="K5" s="314"/>
      <c r="L5" s="312"/>
      <c r="M5" s="313"/>
      <c r="N5" s="314"/>
      <c r="O5" s="312"/>
      <c r="P5" s="313"/>
      <c r="Q5" s="314"/>
      <c r="R5" s="312"/>
      <c r="S5" s="313"/>
      <c r="T5" s="314"/>
      <c r="U5" s="312"/>
      <c r="V5" s="313"/>
      <c r="W5" s="314"/>
      <c r="X5" s="323"/>
      <c r="Y5" s="274"/>
      <c r="Z5" s="273"/>
    </row>
    <row r="6" spans="1:26" ht="15.75" customHeight="1">
      <c r="A6" s="273"/>
      <c r="B6" s="291"/>
      <c r="C6" s="315" t="s">
        <v>3</v>
      </c>
      <c r="D6" s="315" t="s">
        <v>1</v>
      </c>
      <c r="E6" s="315" t="s">
        <v>2</v>
      </c>
      <c r="F6" s="315" t="s">
        <v>3</v>
      </c>
      <c r="G6" s="315" t="s">
        <v>1</v>
      </c>
      <c r="H6" s="315" t="s">
        <v>2</v>
      </c>
      <c r="I6" s="315" t="s">
        <v>3</v>
      </c>
      <c r="J6" s="315" t="s">
        <v>1</v>
      </c>
      <c r="K6" s="315" t="s">
        <v>2</v>
      </c>
      <c r="L6" s="315" t="s">
        <v>3</v>
      </c>
      <c r="M6" s="315" t="s">
        <v>1</v>
      </c>
      <c r="N6" s="315" t="s">
        <v>2</v>
      </c>
      <c r="O6" s="315" t="s">
        <v>3</v>
      </c>
      <c r="P6" s="315" t="s">
        <v>1</v>
      </c>
      <c r="Q6" s="315" t="s">
        <v>2</v>
      </c>
      <c r="R6" s="315" t="s">
        <v>3</v>
      </c>
      <c r="S6" s="315" t="s">
        <v>1</v>
      </c>
      <c r="T6" s="315" t="s">
        <v>2</v>
      </c>
      <c r="U6" s="315" t="s">
        <v>3</v>
      </c>
      <c r="V6" s="315" t="s">
        <v>1</v>
      </c>
      <c r="W6" s="315" t="s">
        <v>2</v>
      </c>
      <c r="X6" s="323"/>
      <c r="Y6" s="274"/>
      <c r="Z6" s="273"/>
    </row>
    <row r="7" spans="1:26" ht="15.75" customHeight="1">
      <c r="A7" s="276"/>
      <c r="B7" s="289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24"/>
      <c r="Y7" s="275"/>
      <c r="Z7" s="276"/>
    </row>
    <row r="8" spans="1:26" ht="15.75" customHeight="1">
      <c r="A8" s="1"/>
      <c r="B8" s="26"/>
      <c r="C8" s="162"/>
      <c r="D8" s="81"/>
      <c r="E8" s="81"/>
      <c r="F8" s="24"/>
      <c r="G8" s="81"/>
      <c r="H8" s="81"/>
      <c r="I8" s="24"/>
      <c r="J8" s="81"/>
      <c r="K8" s="81"/>
      <c r="L8" s="24"/>
      <c r="M8" s="81"/>
      <c r="N8" s="81"/>
      <c r="O8" s="24"/>
      <c r="P8" s="81"/>
      <c r="Q8" s="81"/>
      <c r="R8" s="24"/>
      <c r="S8" s="81"/>
      <c r="T8" s="81"/>
      <c r="U8" s="24"/>
      <c r="V8" s="81"/>
      <c r="W8" s="81"/>
      <c r="X8" s="81"/>
      <c r="Y8" s="27"/>
      <c r="Z8" s="28"/>
    </row>
    <row r="9" spans="1:26" ht="15.75" customHeight="1">
      <c r="A9" s="133"/>
      <c r="B9" s="164" t="s">
        <v>283</v>
      </c>
      <c r="C9" s="165">
        <v>119806</v>
      </c>
      <c r="D9" s="166">
        <v>61342</v>
      </c>
      <c r="E9" s="166">
        <v>58464</v>
      </c>
      <c r="F9" s="166">
        <v>19784</v>
      </c>
      <c r="G9" s="166">
        <v>10077</v>
      </c>
      <c r="H9" s="166">
        <v>9707</v>
      </c>
      <c r="I9" s="166">
        <v>20076</v>
      </c>
      <c r="J9" s="166">
        <v>10351</v>
      </c>
      <c r="K9" s="166">
        <v>9725</v>
      </c>
      <c r="L9" s="166">
        <v>19873</v>
      </c>
      <c r="M9" s="166">
        <v>10216</v>
      </c>
      <c r="N9" s="166">
        <v>9657</v>
      </c>
      <c r="O9" s="166">
        <v>19229</v>
      </c>
      <c r="P9" s="166">
        <v>9825</v>
      </c>
      <c r="Q9" s="166">
        <v>9404</v>
      </c>
      <c r="R9" s="166">
        <v>19993</v>
      </c>
      <c r="S9" s="166">
        <v>10225</v>
      </c>
      <c r="T9" s="166">
        <v>9768</v>
      </c>
      <c r="U9" s="166">
        <v>20851</v>
      </c>
      <c r="V9" s="166">
        <v>10648</v>
      </c>
      <c r="W9" s="166">
        <v>10203</v>
      </c>
      <c r="X9" s="166">
        <v>1906</v>
      </c>
      <c r="Y9" s="3" t="s">
        <v>286</v>
      </c>
      <c r="Z9" s="116"/>
    </row>
    <row r="10" spans="1:26" s="167" customFormat="1" ht="15.75" customHeight="1">
      <c r="A10" s="262"/>
      <c r="B10" s="263" t="s">
        <v>288</v>
      </c>
      <c r="C10" s="266">
        <f>SUM(C16,C35,C38,C43,C45,C48,C52,C57,C60,C63,C65)</f>
        <v>118204</v>
      </c>
      <c r="D10" s="267">
        <f aca="true" t="shared" si="0" ref="D10:X10">SUM(D16,D35,D38,D43,D45,D48,D52,D57,D60,D63,D65)</f>
        <v>60532</v>
      </c>
      <c r="E10" s="267">
        <f t="shared" si="0"/>
        <v>57672</v>
      </c>
      <c r="F10" s="267">
        <f t="shared" si="0"/>
        <v>19322</v>
      </c>
      <c r="G10" s="267">
        <f t="shared" si="0"/>
        <v>9859</v>
      </c>
      <c r="H10" s="267">
        <f t="shared" si="0"/>
        <v>9463</v>
      </c>
      <c r="I10" s="267">
        <f t="shared" si="0"/>
        <v>19739</v>
      </c>
      <c r="J10" s="267">
        <f t="shared" si="0"/>
        <v>10069</v>
      </c>
      <c r="K10" s="267">
        <f t="shared" si="0"/>
        <v>9670</v>
      </c>
      <c r="L10" s="267">
        <f t="shared" si="0"/>
        <v>20035</v>
      </c>
      <c r="M10" s="267">
        <f t="shared" si="0"/>
        <v>10324</v>
      </c>
      <c r="N10" s="267">
        <f t="shared" si="0"/>
        <v>9711</v>
      </c>
      <c r="O10" s="267">
        <f t="shared" si="0"/>
        <v>19883</v>
      </c>
      <c r="P10" s="267">
        <f t="shared" si="0"/>
        <v>10223</v>
      </c>
      <c r="Q10" s="267">
        <f t="shared" si="0"/>
        <v>9660</v>
      </c>
      <c r="R10" s="267">
        <f t="shared" si="0"/>
        <v>19249</v>
      </c>
      <c r="S10" s="267">
        <f t="shared" si="0"/>
        <v>9829</v>
      </c>
      <c r="T10" s="267">
        <f t="shared" si="0"/>
        <v>9420</v>
      </c>
      <c r="U10" s="267">
        <f t="shared" si="0"/>
        <v>19976</v>
      </c>
      <c r="V10" s="267">
        <f t="shared" si="0"/>
        <v>10228</v>
      </c>
      <c r="W10" s="267">
        <f t="shared" si="0"/>
        <v>9748</v>
      </c>
      <c r="X10" s="267">
        <f t="shared" si="0"/>
        <v>1908</v>
      </c>
      <c r="Y10" s="218" t="s">
        <v>288</v>
      </c>
      <c r="Z10" s="29"/>
    </row>
    <row r="11" spans="1:26" s="201" customFormat="1" ht="15.75" customHeight="1">
      <c r="A11" s="195"/>
      <c r="B11" s="196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9"/>
      <c r="Z11" s="200"/>
    </row>
    <row r="12" spans="1:26" ht="15.75" customHeight="1">
      <c r="A12" s="1"/>
      <c r="B12" s="2" t="s">
        <v>43</v>
      </c>
      <c r="C12" s="220">
        <f>D12+E12</f>
        <v>723</v>
      </c>
      <c r="D12" s="168">
        <f>SUM(G12,J12,M12,P12,S12,V12)</f>
        <v>361</v>
      </c>
      <c r="E12" s="168">
        <f>SUM(H12,K12,N12,Q12,T12,W12)</f>
        <v>362</v>
      </c>
      <c r="F12" s="168">
        <f>G12+H12</f>
        <v>120</v>
      </c>
      <c r="G12" s="83">
        <v>60</v>
      </c>
      <c r="H12" s="83">
        <v>60</v>
      </c>
      <c r="I12" s="168">
        <v>116</v>
      </c>
      <c r="J12" s="83">
        <v>56</v>
      </c>
      <c r="K12" s="83">
        <v>60</v>
      </c>
      <c r="L12" s="168">
        <v>117</v>
      </c>
      <c r="M12" s="83">
        <v>58</v>
      </c>
      <c r="N12" s="83">
        <v>59</v>
      </c>
      <c r="O12" s="168">
        <v>119</v>
      </c>
      <c r="P12" s="83">
        <v>60</v>
      </c>
      <c r="Q12" s="83">
        <v>59</v>
      </c>
      <c r="R12" s="168">
        <v>117</v>
      </c>
      <c r="S12" s="83">
        <v>58</v>
      </c>
      <c r="T12" s="83">
        <v>59</v>
      </c>
      <c r="U12" s="168">
        <v>134</v>
      </c>
      <c r="V12" s="83">
        <v>69</v>
      </c>
      <c r="W12" s="83">
        <v>65</v>
      </c>
      <c r="X12" s="83">
        <v>0</v>
      </c>
      <c r="Y12" s="3" t="s">
        <v>111</v>
      </c>
      <c r="Z12" s="4"/>
    </row>
    <row r="13" spans="1:26" ht="15.75" customHeight="1">
      <c r="A13" s="1"/>
      <c r="B13" s="2" t="s">
        <v>112</v>
      </c>
      <c r="C13" s="220">
        <f aca="true" t="shared" si="1" ref="C13:C66">D13+E13</f>
        <v>116666</v>
      </c>
      <c r="D13" s="168">
        <f aca="true" t="shared" si="2" ref="D13:D66">SUM(G13,J13,M13,P13,S13,V13)</f>
        <v>59912</v>
      </c>
      <c r="E13" s="168">
        <f aca="true" t="shared" si="3" ref="E13:E66">SUM(H13,K13,N13,Q13,T13,W13)</f>
        <v>56754</v>
      </c>
      <c r="F13" s="168">
        <f aca="true" t="shared" si="4" ref="F13:F66">G13+H13</f>
        <v>19033</v>
      </c>
      <c r="G13" s="83">
        <v>9737</v>
      </c>
      <c r="H13" s="83">
        <v>9296</v>
      </c>
      <c r="I13" s="168">
        <v>19477</v>
      </c>
      <c r="J13" s="83">
        <v>9961</v>
      </c>
      <c r="K13" s="83">
        <v>9516</v>
      </c>
      <c r="L13" s="168">
        <v>19795</v>
      </c>
      <c r="M13" s="83">
        <v>10224</v>
      </c>
      <c r="N13" s="83">
        <v>9571</v>
      </c>
      <c r="O13" s="168">
        <v>19636</v>
      </c>
      <c r="P13" s="83">
        <v>10130</v>
      </c>
      <c r="Q13" s="83">
        <v>9506</v>
      </c>
      <c r="R13" s="168">
        <v>18999</v>
      </c>
      <c r="S13" s="83">
        <v>9740</v>
      </c>
      <c r="T13" s="83">
        <v>9259</v>
      </c>
      <c r="U13" s="168">
        <v>19726</v>
      </c>
      <c r="V13" s="83">
        <v>10120</v>
      </c>
      <c r="W13" s="83">
        <v>9606</v>
      </c>
      <c r="X13" s="83">
        <v>1908</v>
      </c>
      <c r="Y13" s="3" t="s">
        <v>113</v>
      </c>
      <c r="Z13" s="4"/>
    </row>
    <row r="14" spans="1:26" ht="15.75" customHeight="1">
      <c r="A14" s="1"/>
      <c r="B14" s="2" t="s">
        <v>45</v>
      </c>
      <c r="C14" s="220">
        <f t="shared" si="1"/>
        <v>815</v>
      </c>
      <c r="D14" s="168">
        <f t="shared" si="2"/>
        <v>259</v>
      </c>
      <c r="E14" s="168">
        <f t="shared" si="3"/>
        <v>556</v>
      </c>
      <c r="F14" s="168">
        <f t="shared" si="4"/>
        <v>169</v>
      </c>
      <c r="G14" s="83">
        <v>62</v>
      </c>
      <c r="H14" s="83">
        <v>107</v>
      </c>
      <c r="I14" s="168">
        <v>146</v>
      </c>
      <c r="J14" s="83">
        <v>52</v>
      </c>
      <c r="K14" s="83">
        <v>94</v>
      </c>
      <c r="L14" s="168">
        <v>123</v>
      </c>
      <c r="M14" s="83">
        <v>42</v>
      </c>
      <c r="N14" s="83">
        <v>81</v>
      </c>
      <c r="O14" s="168">
        <v>128</v>
      </c>
      <c r="P14" s="83">
        <v>33</v>
      </c>
      <c r="Q14" s="83">
        <v>95</v>
      </c>
      <c r="R14" s="168">
        <v>133</v>
      </c>
      <c r="S14" s="83">
        <v>31</v>
      </c>
      <c r="T14" s="83">
        <v>102</v>
      </c>
      <c r="U14" s="168">
        <v>116</v>
      </c>
      <c r="V14" s="83">
        <v>39</v>
      </c>
      <c r="W14" s="83">
        <v>77</v>
      </c>
      <c r="X14" s="83">
        <v>0</v>
      </c>
      <c r="Y14" s="3" t="s">
        <v>114</v>
      </c>
      <c r="Z14" s="4"/>
    </row>
    <row r="15" spans="1:26" ht="15.75" customHeight="1">
      <c r="A15" s="1"/>
      <c r="B15" s="3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30"/>
      <c r="Z15" s="4"/>
    </row>
    <row r="16" spans="1:26" s="167" customFormat="1" ht="15.75" customHeight="1">
      <c r="A16" s="295" t="s">
        <v>211</v>
      </c>
      <c r="B16" s="320"/>
      <c r="C16" s="257">
        <f t="shared" si="1"/>
        <v>95916</v>
      </c>
      <c r="D16" s="256">
        <f t="shared" si="2"/>
        <v>49076</v>
      </c>
      <c r="E16" s="256">
        <f t="shared" si="3"/>
        <v>46840</v>
      </c>
      <c r="F16" s="256">
        <f t="shared" si="4"/>
        <v>15701</v>
      </c>
      <c r="G16" s="256">
        <f aca="true" t="shared" si="5" ref="G16:X16">SUM(G18:G34)</f>
        <v>8018</v>
      </c>
      <c r="H16" s="256">
        <f t="shared" si="5"/>
        <v>7683</v>
      </c>
      <c r="I16" s="256">
        <f aca="true" t="shared" si="6" ref="I16:I65">J16+K16</f>
        <v>16146</v>
      </c>
      <c r="J16" s="256">
        <f t="shared" si="5"/>
        <v>8197</v>
      </c>
      <c r="K16" s="256">
        <f t="shared" si="5"/>
        <v>7949</v>
      </c>
      <c r="L16" s="256">
        <f aca="true" t="shared" si="7" ref="L16:L65">M16+N16</f>
        <v>16224</v>
      </c>
      <c r="M16" s="256">
        <f t="shared" si="5"/>
        <v>8321</v>
      </c>
      <c r="N16" s="256">
        <f t="shared" si="5"/>
        <v>7903</v>
      </c>
      <c r="O16" s="256">
        <f aca="true" t="shared" si="8" ref="O16:O65">P16+Q16</f>
        <v>16141</v>
      </c>
      <c r="P16" s="256">
        <f t="shared" si="5"/>
        <v>8297</v>
      </c>
      <c r="Q16" s="256">
        <f t="shared" si="5"/>
        <v>7844</v>
      </c>
      <c r="R16" s="256">
        <f aca="true" t="shared" si="9" ref="R16:R65">S16+T16</f>
        <v>15523</v>
      </c>
      <c r="S16" s="256">
        <f t="shared" si="5"/>
        <v>7966</v>
      </c>
      <c r="T16" s="256">
        <f t="shared" si="5"/>
        <v>7557</v>
      </c>
      <c r="U16" s="256">
        <f aca="true" t="shared" si="10" ref="U16:U65">V16+W16</f>
        <v>16181</v>
      </c>
      <c r="V16" s="256">
        <f t="shared" si="5"/>
        <v>8277</v>
      </c>
      <c r="W16" s="256">
        <f t="shared" si="5"/>
        <v>7904</v>
      </c>
      <c r="X16" s="256">
        <f t="shared" si="5"/>
        <v>1514</v>
      </c>
      <c r="Y16" s="297" t="s">
        <v>211</v>
      </c>
      <c r="Z16" s="298"/>
    </row>
    <row r="17" spans="1:26" s="167" customFormat="1" ht="15.75" customHeight="1">
      <c r="A17" s="29"/>
      <c r="B17" s="221" t="s">
        <v>212</v>
      </c>
      <c r="C17" s="257">
        <f t="shared" si="1"/>
        <v>53764</v>
      </c>
      <c r="D17" s="256">
        <f t="shared" si="2"/>
        <v>27432</v>
      </c>
      <c r="E17" s="256">
        <f t="shared" si="3"/>
        <v>26332</v>
      </c>
      <c r="F17" s="256">
        <f t="shared" si="4"/>
        <v>9048</v>
      </c>
      <c r="G17" s="256">
        <f aca="true" t="shared" si="11" ref="G17:X17">SUM(G18:G22)</f>
        <v>4590</v>
      </c>
      <c r="H17" s="256">
        <f t="shared" si="11"/>
        <v>4458</v>
      </c>
      <c r="I17" s="256">
        <f t="shared" si="6"/>
        <v>9254</v>
      </c>
      <c r="J17" s="256">
        <f t="shared" si="11"/>
        <v>4676</v>
      </c>
      <c r="K17" s="256">
        <f t="shared" si="11"/>
        <v>4578</v>
      </c>
      <c r="L17" s="256">
        <f t="shared" si="7"/>
        <v>9064</v>
      </c>
      <c r="M17" s="256">
        <f t="shared" si="11"/>
        <v>4668</v>
      </c>
      <c r="N17" s="256">
        <f t="shared" si="11"/>
        <v>4396</v>
      </c>
      <c r="O17" s="256">
        <f t="shared" si="8"/>
        <v>8997</v>
      </c>
      <c r="P17" s="256">
        <f t="shared" si="11"/>
        <v>4608</v>
      </c>
      <c r="Q17" s="256">
        <f t="shared" si="11"/>
        <v>4389</v>
      </c>
      <c r="R17" s="256">
        <f t="shared" si="9"/>
        <v>8638</v>
      </c>
      <c r="S17" s="256">
        <f t="shared" si="11"/>
        <v>4429</v>
      </c>
      <c r="T17" s="256">
        <f t="shared" si="11"/>
        <v>4209</v>
      </c>
      <c r="U17" s="256">
        <f t="shared" si="10"/>
        <v>8763</v>
      </c>
      <c r="V17" s="256">
        <f t="shared" si="11"/>
        <v>4461</v>
      </c>
      <c r="W17" s="256">
        <f t="shared" si="11"/>
        <v>4302</v>
      </c>
      <c r="X17" s="256">
        <f t="shared" si="11"/>
        <v>752</v>
      </c>
      <c r="Y17" s="219" t="s">
        <v>212</v>
      </c>
      <c r="Z17" s="29"/>
    </row>
    <row r="18" spans="1:26" ht="15.75" customHeight="1">
      <c r="A18" s="32"/>
      <c r="B18" s="33" t="s">
        <v>115</v>
      </c>
      <c r="C18" s="257">
        <f t="shared" si="1"/>
        <v>14020</v>
      </c>
      <c r="D18" s="168">
        <f t="shared" si="2"/>
        <v>7223</v>
      </c>
      <c r="E18" s="168">
        <f t="shared" si="3"/>
        <v>6797</v>
      </c>
      <c r="F18" s="256">
        <f t="shared" si="4"/>
        <v>2345</v>
      </c>
      <c r="G18" s="83">
        <v>1220</v>
      </c>
      <c r="H18" s="83">
        <v>1125</v>
      </c>
      <c r="I18" s="256">
        <f t="shared" si="6"/>
        <v>2380</v>
      </c>
      <c r="J18" s="83">
        <v>1222</v>
      </c>
      <c r="K18" s="83">
        <v>1158</v>
      </c>
      <c r="L18" s="256">
        <f t="shared" si="7"/>
        <v>2377</v>
      </c>
      <c r="M18" s="83">
        <v>1227</v>
      </c>
      <c r="N18" s="83">
        <v>1150</v>
      </c>
      <c r="O18" s="256">
        <f t="shared" si="8"/>
        <v>2402</v>
      </c>
      <c r="P18" s="83">
        <v>1249</v>
      </c>
      <c r="Q18" s="83">
        <v>1153</v>
      </c>
      <c r="R18" s="256">
        <f t="shared" si="9"/>
        <v>2257</v>
      </c>
      <c r="S18" s="83">
        <v>1140</v>
      </c>
      <c r="T18" s="83">
        <v>1117</v>
      </c>
      <c r="U18" s="256">
        <f t="shared" si="10"/>
        <v>2259</v>
      </c>
      <c r="V18" s="83">
        <v>1165</v>
      </c>
      <c r="W18" s="83">
        <v>1094</v>
      </c>
      <c r="X18" s="83">
        <v>205</v>
      </c>
      <c r="Y18" s="3" t="s">
        <v>115</v>
      </c>
      <c r="Z18" s="4"/>
    </row>
    <row r="19" spans="1:26" ht="15.75" customHeight="1">
      <c r="A19" s="32"/>
      <c r="B19" s="33" t="s">
        <v>116</v>
      </c>
      <c r="C19" s="257">
        <f t="shared" si="1"/>
        <v>9536</v>
      </c>
      <c r="D19" s="168">
        <f t="shared" si="2"/>
        <v>4897</v>
      </c>
      <c r="E19" s="168">
        <f t="shared" si="3"/>
        <v>4639</v>
      </c>
      <c r="F19" s="256">
        <f t="shared" si="4"/>
        <v>1643</v>
      </c>
      <c r="G19" s="83">
        <v>861</v>
      </c>
      <c r="H19" s="83">
        <v>782</v>
      </c>
      <c r="I19" s="256">
        <f t="shared" si="6"/>
        <v>1685</v>
      </c>
      <c r="J19" s="83">
        <v>854</v>
      </c>
      <c r="K19" s="83">
        <v>831</v>
      </c>
      <c r="L19" s="256">
        <f t="shared" si="7"/>
        <v>1637</v>
      </c>
      <c r="M19" s="83">
        <v>839</v>
      </c>
      <c r="N19" s="83">
        <v>798</v>
      </c>
      <c r="O19" s="256">
        <f t="shared" si="8"/>
        <v>1537</v>
      </c>
      <c r="P19" s="83">
        <v>769</v>
      </c>
      <c r="Q19" s="83">
        <v>768</v>
      </c>
      <c r="R19" s="256">
        <f t="shared" si="9"/>
        <v>1495</v>
      </c>
      <c r="S19" s="83">
        <v>780</v>
      </c>
      <c r="T19" s="83">
        <v>715</v>
      </c>
      <c r="U19" s="256">
        <f t="shared" si="10"/>
        <v>1539</v>
      </c>
      <c r="V19" s="83">
        <v>794</v>
      </c>
      <c r="W19" s="83">
        <v>745</v>
      </c>
      <c r="X19" s="83">
        <v>160</v>
      </c>
      <c r="Y19" s="3" t="s">
        <v>116</v>
      </c>
      <c r="Z19" s="4"/>
    </row>
    <row r="20" spans="1:26" ht="15.75" customHeight="1">
      <c r="A20" s="32"/>
      <c r="B20" s="33" t="s">
        <v>117</v>
      </c>
      <c r="C20" s="257">
        <f t="shared" si="1"/>
        <v>6814</v>
      </c>
      <c r="D20" s="168">
        <f t="shared" si="2"/>
        <v>3417</v>
      </c>
      <c r="E20" s="168">
        <f t="shared" si="3"/>
        <v>3397</v>
      </c>
      <c r="F20" s="256">
        <f t="shared" si="4"/>
        <v>1149</v>
      </c>
      <c r="G20" s="83">
        <v>565</v>
      </c>
      <c r="H20" s="83">
        <v>584</v>
      </c>
      <c r="I20" s="256">
        <f t="shared" si="6"/>
        <v>1225</v>
      </c>
      <c r="J20" s="83">
        <v>604</v>
      </c>
      <c r="K20" s="83">
        <v>621</v>
      </c>
      <c r="L20" s="256">
        <f t="shared" si="7"/>
        <v>1173</v>
      </c>
      <c r="M20" s="83">
        <v>607</v>
      </c>
      <c r="N20" s="83">
        <v>566</v>
      </c>
      <c r="O20" s="256">
        <f t="shared" si="8"/>
        <v>1138</v>
      </c>
      <c r="P20" s="83">
        <v>584</v>
      </c>
      <c r="Q20" s="83">
        <v>554</v>
      </c>
      <c r="R20" s="256">
        <f t="shared" si="9"/>
        <v>1067</v>
      </c>
      <c r="S20" s="83">
        <v>531</v>
      </c>
      <c r="T20" s="83">
        <v>536</v>
      </c>
      <c r="U20" s="256">
        <f t="shared" si="10"/>
        <v>1062</v>
      </c>
      <c r="V20" s="83">
        <v>526</v>
      </c>
      <c r="W20" s="83">
        <v>536</v>
      </c>
      <c r="X20" s="83">
        <v>74</v>
      </c>
      <c r="Y20" s="3" t="s">
        <v>117</v>
      </c>
      <c r="Z20" s="4"/>
    </row>
    <row r="21" spans="1:26" ht="15.75" customHeight="1">
      <c r="A21" s="32"/>
      <c r="B21" s="33" t="s">
        <v>118</v>
      </c>
      <c r="C21" s="257">
        <f t="shared" si="1"/>
        <v>11777</v>
      </c>
      <c r="D21" s="168">
        <f t="shared" si="2"/>
        <v>6119</v>
      </c>
      <c r="E21" s="168">
        <f t="shared" si="3"/>
        <v>5658</v>
      </c>
      <c r="F21" s="256">
        <f t="shared" si="4"/>
        <v>1991</v>
      </c>
      <c r="G21" s="83">
        <v>1008</v>
      </c>
      <c r="H21" s="83">
        <v>983</v>
      </c>
      <c r="I21" s="256">
        <f t="shared" si="6"/>
        <v>2009</v>
      </c>
      <c r="J21" s="83">
        <v>1041</v>
      </c>
      <c r="K21" s="83">
        <v>968</v>
      </c>
      <c r="L21" s="256">
        <f t="shared" si="7"/>
        <v>1964</v>
      </c>
      <c r="M21" s="83">
        <v>1019</v>
      </c>
      <c r="N21" s="83">
        <v>945</v>
      </c>
      <c r="O21" s="256">
        <f t="shared" si="8"/>
        <v>1973</v>
      </c>
      <c r="P21" s="83">
        <v>1017</v>
      </c>
      <c r="Q21" s="83">
        <v>956</v>
      </c>
      <c r="R21" s="256">
        <f t="shared" si="9"/>
        <v>1897</v>
      </c>
      <c r="S21" s="83">
        <v>1014</v>
      </c>
      <c r="T21" s="83">
        <v>883</v>
      </c>
      <c r="U21" s="256">
        <f t="shared" si="10"/>
        <v>1943</v>
      </c>
      <c r="V21" s="83">
        <v>1020</v>
      </c>
      <c r="W21" s="83">
        <v>923</v>
      </c>
      <c r="X21" s="83">
        <v>173</v>
      </c>
      <c r="Y21" s="3" t="s">
        <v>118</v>
      </c>
      <c r="Z21" s="4"/>
    </row>
    <row r="22" spans="1:26" ht="15.75" customHeight="1">
      <c r="A22" s="32"/>
      <c r="B22" s="33" t="s">
        <v>119</v>
      </c>
      <c r="C22" s="257">
        <f t="shared" si="1"/>
        <v>11617</v>
      </c>
      <c r="D22" s="168">
        <f t="shared" si="2"/>
        <v>5776</v>
      </c>
      <c r="E22" s="168">
        <f t="shared" si="3"/>
        <v>5841</v>
      </c>
      <c r="F22" s="256">
        <f t="shared" si="4"/>
        <v>1920</v>
      </c>
      <c r="G22" s="83">
        <v>936</v>
      </c>
      <c r="H22" s="83">
        <v>984</v>
      </c>
      <c r="I22" s="256">
        <f t="shared" si="6"/>
        <v>1955</v>
      </c>
      <c r="J22" s="83">
        <v>955</v>
      </c>
      <c r="K22" s="83">
        <v>1000</v>
      </c>
      <c r="L22" s="256">
        <f t="shared" si="7"/>
        <v>1913</v>
      </c>
      <c r="M22" s="83">
        <v>976</v>
      </c>
      <c r="N22" s="83">
        <v>937</v>
      </c>
      <c r="O22" s="256">
        <f t="shared" si="8"/>
        <v>1947</v>
      </c>
      <c r="P22" s="83">
        <v>989</v>
      </c>
      <c r="Q22" s="83">
        <v>958</v>
      </c>
      <c r="R22" s="256">
        <f t="shared" si="9"/>
        <v>1922</v>
      </c>
      <c r="S22" s="83">
        <v>964</v>
      </c>
      <c r="T22" s="83">
        <v>958</v>
      </c>
      <c r="U22" s="256">
        <f t="shared" si="10"/>
        <v>1960</v>
      </c>
      <c r="V22" s="83">
        <v>956</v>
      </c>
      <c r="W22" s="83">
        <v>1004</v>
      </c>
      <c r="X22" s="83">
        <v>140</v>
      </c>
      <c r="Y22" s="3" t="s">
        <v>119</v>
      </c>
      <c r="Z22" s="4"/>
    </row>
    <row r="23" spans="1:26" ht="15.75" customHeight="1">
      <c r="A23" s="32"/>
      <c r="B23" s="34" t="s">
        <v>120</v>
      </c>
      <c r="C23" s="257">
        <f t="shared" si="1"/>
        <v>6783</v>
      </c>
      <c r="D23" s="168">
        <f t="shared" si="2"/>
        <v>3459</v>
      </c>
      <c r="E23" s="168">
        <f t="shared" si="3"/>
        <v>3324</v>
      </c>
      <c r="F23" s="256">
        <f t="shared" si="4"/>
        <v>1038</v>
      </c>
      <c r="G23" s="83">
        <v>549</v>
      </c>
      <c r="H23" s="83">
        <v>489</v>
      </c>
      <c r="I23" s="256">
        <f t="shared" si="6"/>
        <v>1117</v>
      </c>
      <c r="J23" s="83">
        <v>564</v>
      </c>
      <c r="K23" s="83">
        <v>553</v>
      </c>
      <c r="L23" s="256">
        <f t="shared" si="7"/>
        <v>1162</v>
      </c>
      <c r="M23" s="83">
        <v>590</v>
      </c>
      <c r="N23" s="83">
        <v>572</v>
      </c>
      <c r="O23" s="256">
        <f t="shared" si="8"/>
        <v>1127</v>
      </c>
      <c r="P23" s="83">
        <v>584</v>
      </c>
      <c r="Q23" s="83">
        <v>543</v>
      </c>
      <c r="R23" s="256">
        <f t="shared" si="9"/>
        <v>1103</v>
      </c>
      <c r="S23" s="83">
        <v>540</v>
      </c>
      <c r="T23" s="83">
        <v>563</v>
      </c>
      <c r="U23" s="256">
        <f t="shared" si="10"/>
        <v>1236</v>
      </c>
      <c r="V23" s="83">
        <v>632</v>
      </c>
      <c r="W23" s="83">
        <v>604</v>
      </c>
      <c r="X23" s="83">
        <v>111</v>
      </c>
      <c r="Y23" s="35" t="s">
        <v>120</v>
      </c>
      <c r="Z23" s="4"/>
    </row>
    <row r="24" spans="1:26" ht="15.75" customHeight="1">
      <c r="A24" s="32"/>
      <c r="B24" s="34" t="s">
        <v>213</v>
      </c>
      <c r="C24" s="257">
        <f t="shared" si="1"/>
        <v>2419</v>
      </c>
      <c r="D24" s="168">
        <f t="shared" si="2"/>
        <v>1237</v>
      </c>
      <c r="E24" s="168">
        <f t="shared" si="3"/>
        <v>1182</v>
      </c>
      <c r="F24" s="256">
        <f t="shared" si="4"/>
        <v>381</v>
      </c>
      <c r="G24" s="83">
        <v>181</v>
      </c>
      <c r="H24" s="83">
        <v>200</v>
      </c>
      <c r="I24" s="256">
        <f t="shared" si="6"/>
        <v>399</v>
      </c>
      <c r="J24" s="83">
        <v>203</v>
      </c>
      <c r="K24" s="83">
        <v>196</v>
      </c>
      <c r="L24" s="256">
        <f t="shared" si="7"/>
        <v>397</v>
      </c>
      <c r="M24" s="83">
        <v>209</v>
      </c>
      <c r="N24" s="83">
        <v>188</v>
      </c>
      <c r="O24" s="256">
        <f t="shared" si="8"/>
        <v>410</v>
      </c>
      <c r="P24" s="83">
        <v>218</v>
      </c>
      <c r="Q24" s="83">
        <v>192</v>
      </c>
      <c r="R24" s="256">
        <f t="shared" si="9"/>
        <v>416</v>
      </c>
      <c r="S24" s="83">
        <v>219</v>
      </c>
      <c r="T24" s="83">
        <v>197</v>
      </c>
      <c r="U24" s="256">
        <f t="shared" si="10"/>
        <v>416</v>
      </c>
      <c r="V24" s="83">
        <v>207</v>
      </c>
      <c r="W24" s="83">
        <v>209</v>
      </c>
      <c r="X24" s="83">
        <v>42</v>
      </c>
      <c r="Y24" s="35" t="s">
        <v>213</v>
      </c>
      <c r="Z24" s="4"/>
    </row>
    <row r="25" spans="1:26" ht="15.75" customHeight="1">
      <c r="A25" s="32"/>
      <c r="B25" s="34" t="s">
        <v>121</v>
      </c>
      <c r="C25" s="257">
        <f t="shared" si="1"/>
        <v>2685</v>
      </c>
      <c r="D25" s="168">
        <f t="shared" si="2"/>
        <v>1372</v>
      </c>
      <c r="E25" s="168">
        <f t="shared" si="3"/>
        <v>1313</v>
      </c>
      <c r="F25" s="256">
        <f t="shared" si="4"/>
        <v>392</v>
      </c>
      <c r="G25" s="83">
        <v>201</v>
      </c>
      <c r="H25" s="83">
        <v>191</v>
      </c>
      <c r="I25" s="256">
        <f t="shared" si="6"/>
        <v>436</v>
      </c>
      <c r="J25" s="83">
        <v>217</v>
      </c>
      <c r="K25" s="83">
        <v>219</v>
      </c>
      <c r="L25" s="256">
        <f t="shared" si="7"/>
        <v>449</v>
      </c>
      <c r="M25" s="83">
        <v>237</v>
      </c>
      <c r="N25" s="83">
        <v>212</v>
      </c>
      <c r="O25" s="256">
        <f t="shared" si="8"/>
        <v>439</v>
      </c>
      <c r="P25" s="83">
        <v>214</v>
      </c>
      <c r="Q25" s="83">
        <v>225</v>
      </c>
      <c r="R25" s="256">
        <f t="shared" si="9"/>
        <v>448</v>
      </c>
      <c r="S25" s="83">
        <v>231</v>
      </c>
      <c r="T25" s="83">
        <v>217</v>
      </c>
      <c r="U25" s="256">
        <f t="shared" si="10"/>
        <v>521</v>
      </c>
      <c r="V25" s="83">
        <v>272</v>
      </c>
      <c r="W25" s="83">
        <v>249</v>
      </c>
      <c r="X25" s="83">
        <v>37</v>
      </c>
      <c r="Y25" s="35" t="s">
        <v>121</v>
      </c>
      <c r="Z25" s="4"/>
    </row>
    <row r="26" spans="1:26" ht="15.75" customHeight="1">
      <c r="A26" s="32"/>
      <c r="B26" s="34" t="s">
        <v>122</v>
      </c>
      <c r="C26" s="257">
        <f t="shared" si="1"/>
        <v>1635</v>
      </c>
      <c r="D26" s="168">
        <f t="shared" si="2"/>
        <v>859</v>
      </c>
      <c r="E26" s="168">
        <f t="shared" si="3"/>
        <v>776</v>
      </c>
      <c r="F26" s="256">
        <f t="shared" si="4"/>
        <v>252</v>
      </c>
      <c r="G26" s="83">
        <v>127</v>
      </c>
      <c r="H26" s="83">
        <v>125</v>
      </c>
      <c r="I26" s="256">
        <f t="shared" si="6"/>
        <v>271</v>
      </c>
      <c r="J26" s="83">
        <v>142</v>
      </c>
      <c r="K26" s="83">
        <v>129</v>
      </c>
      <c r="L26" s="256">
        <f t="shared" si="7"/>
        <v>281</v>
      </c>
      <c r="M26" s="83">
        <v>139</v>
      </c>
      <c r="N26" s="83">
        <v>142</v>
      </c>
      <c r="O26" s="256">
        <f t="shared" si="8"/>
        <v>290</v>
      </c>
      <c r="P26" s="83">
        <v>157</v>
      </c>
      <c r="Q26" s="83">
        <v>133</v>
      </c>
      <c r="R26" s="256">
        <f t="shared" si="9"/>
        <v>245</v>
      </c>
      <c r="S26" s="83">
        <v>133</v>
      </c>
      <c r="T26" s="83">
        <v>112</v>
      </c>
      <c r="U26" s="256">
        <f t="shared" si="10"/>
        <v>296</v>
      </c>
      <c r="V26" s="83">
        <v>161</v>
      </c>
      <c r="W26" s="83">
        <v>135</v>
      </c>
      <c r="X26" s="83">
        <v>36</v>
      </c>
      <c r="Y26" s="35" t="s">
        <v>122</v>
      </c>
      <c r="Z26" s="4"/>
    </row>
    <row r="27" spans="1:26" ht="15.75" customHeight="1">
      <c r="A27" s="32"/>
      <c r="B27" s="34" t="s">
        <v>123</v>
      </c>
      <c r="C27" s="257">
        <f t="shared" si="1"/>
        <v>4891</v>
      </c>
      <c r="D27" s="168">
        <f t="shared" si="2"/>
        <v>2454</v>
      </c>
      <c r="E27" s="168">
        <f t="shared" si="3"/>
        <v>2437</v>
      </c>
      <c r="F27" s="256">
        <f t="shared" si="4"/>
        <v>815</v>
      </c>
      <c r="G27" s="83">
        <v>400</v>
      </c>
      <c r="H27" s="83">
        <v>415</v>
      </c>
      <c r="I27" s="256">
        <f t="shared" si="6"/>
        <v>852</v>
      </c>
      <c r="J27" s="83">
        <v>434</v>
      </c>
      <c r="K27" s="83">
        <v>418</v>
      </c>
      <c r="L27" s="256">
        <f t="shared" si="7"/>
        <v>802</v>
      </c>
      <c r="M27" s="83">
        <v>404</v>
      </c>
      <c r="N27" s="83">
        <v>398</v>
      </c>
      <c r="O27" s="256">
        <f t="shared" si="8"/>
        <v>853</v>
      </c>
      <c r="P27" s="83">
        <v>422</v>
      </c>
      <c r="Q27" s="83">
        <v>431</v>
      </c>
      <c r="R27" s="256">
        <f t="shared" si="9"/>
        <v>783</v>
      </c>
      <c r="S27" s="83">
        <v>393</v>
      </c>
      <c r="T27" s="83">
        <v>390</v>
      </c>
      <c r="U27" s="256">
        <f t="shared" si="10"/>
        <v>786</v>
      </c>
      <c r="V27" s="83">
        <v>401</v>
      </c>
      <c r="W27" s="83">
        <v>385</v>
      </c>
      <c r="X27" s="83">
        <v>61</v>
      </c>
      <c r="Y27" s="35" t="s">
        <v>123</v>
      </c>
      <c r="Z27" s="4"/>
    </row>
    <row r="28" spans="1:26" ht="15.75" customHeight="1">
      <c r="A28" s="32"/>
      <c r="B28" s="34" t="s">
        <v>124</v>
      </c>
      <c r="C28" s="257">
        <f t="shared" si="1"/>
        <v>1534</v>
      </c>
      <c r="D28" s="168">
        <f t="shared" si="2"/>
        <v>764</v>
      </c>
      <c r="E28" s="168">
        <f t="shared" si="3"/>
        <v>770</v>
      </c>
      <c r="F28" s="256">
        <f t="shared" si="4"/>
        <v>240</v>
      </c>
      <c r="G28" s="83">
        <v>105</v>
      </c>
      <c r="H28" s="83">
        <v>135</v>
      </c>
      <c r="I28" s="256">
        <f t="shared" si="6"/>
        <v>260</v>
      </c>
      <c r="J28" s="83">
        <v>128</v>
      </c>
      <c r="K28" s="83">
        <v>132</v>
      </c>
      <c r="L28" s="256">
        <f t="shared" si="7"/>
        <v>288</v>
      </c>
      <c r="M28" s="83">
        <v>142</v>
      </c>
      <c r="N28" s="83">
        <v>146</v>
      </c>
      <c r="O28" s="256">
        <f t="shared" si="8"/>
        <v>246</v>
      </c>
      <c r="P28" s="83">
        <v>126</v>
      </c>
      <c r="Q28" s="83">
        <v>120</v>
      </c>
      <c r="R28" s="256">
        <f t="shared" si="9"/>
        <v>229</v>
      </c>
      <c r="S28" s="83">
        <v>121</v>
      </c>
      <c r="T28" s="83">
        <v>108</v>
      </c>
      <c r="U28" s="256">
        <f t="shared" si="10"/>
        <v>271</v>
      </c>
      <c r="V28" s="83">
        <v>142</v>
      </c>
      <c r="W28" s="83">
        <v>129</v>
      </c>
      <c r="X28" s="83">
        <v>36</v>
      </c>
      <c r="Y28" s="35" t="s">
        <v>124</v>
      </c>
      <c r="Z28" s="4"/>
    </row>
    <row r="29" spans="1:26" ht="15.75" customHeight="1">
      <c r="A29" s="32"/>
      <c r="B29" s="34" t="s">
        <v>125</v>
      </c>
      <c r="C29" s="257">
        <f t="shared" si="1"/>
        <v>3383</v>
      </c>
      <c r="D29" s="168">
        <f t="shared" si="2"/>
        <v>1765</v>
      </c>
      <c r="E29" s="168">
        <f t="shared" si="3"/>
        <v>1618</v>
      </c>
      <c r="F29" s="256">
        <f t="shared" si="4"/>
        <v>521</v>
      </c>
      <c r="G29" s="83">
        <v>279</v>
      </c>
      <c r="H29" s="83">
        <v>242</v>
      </c>
      <c r="I29" s="256">
        <f t="shared" si="6"/>
        <v>555</v>
      </c>
      <c r="J29" s="83">
        <v>301</v>
      </c>
      <c r="K29" s="83">
        <v>254</v>
      </c>
      <c r="L29" s="256">
        <f t="shared" si="7"/>
        <v>551</v>
      </c>
      <c r="M29" s="83">
        <v>262</v>
      </c>
      <c r="N29" s="83">
        <v>289</v>
      </c>
      <c r="O29" s="256">
        <f t="shared" si="8"/>
        <v>608</v>
      </c>
      <c r="P29" s="83">
        <v>317</v>
      </c>
      <c r="Q29" s="83">
        <v>291</v>
      </c>
      <c r="R29" s="256">
        <f t="shared" si="9"/>
        <v>561</v>
      </c>
      <c r="S29" s="83">
        <v>309</v>
      </c>
      <c r="T29" s="83">
        <v>252</v>
      </c>
      <c r="U29" s="256">
        <f t="shared" si="10"/>
        <v>587</v>
      </c>
      <c r="V29" s="83">
        <v>297</v>
      </c>
      <c r="W29" s="83">
        <v>290</v>
      </c>
      <c r="X29" s="83">
        <v>72</v>
      </c>
      <c r="Y29" s="35" t="s">
        <v>125</v>
      </c>
      <c r="Z29" s="4"/>
    </row>
    <row r="30" spans="1:26" ht="15.75" customHeight="1">
      <c r="A30" s="32"/>
      <c r="B30" s="34" t="s">
        <v>126</v>
      </c>
      <c r="C30" s="257">
        <f t="shared" si="1"/>
        <v>2673</v>
      </c>
      <c r="D30" s="168">
        <f t="shared" si="2"/>
        <v>1392</v>
      </c>
      <c r="E30" s="168">
        <f t="shared" si="3"/>
        <v>1281</v>
      </c>
      <c r="F30" s="256">
        <f t="shared" si="4"/>
        <v>436</v>
      </c>
      <c r="G30" s="83">
        <v>236</v>
      </c>
      <c r="H30" s="83">
        <v>200</v>
      </c>
      <c r="I30" s="256">
        <f t="shared" si="6"/>
        <v>424</v>
      </c>
      <c r="J30" s="83">
        <v>224</v>
      </c>
      <c r="K30" s="83">
        <v>200</v>
      </c>
      <c r="L30" s="256">
        <f t="shared" si="7"/>
        <v>470</v>
      </c>
      <c r="M30" s="83">
        <v>236</v>
      </c>
      <c r="N30" s="83">
        <v>234</v>
      </c>
      <c r="O30" s="256">
        <f t="shared" si="8"/>
        <v>455</v>
      </c>
      <c r="P30" s="83">
        <v>245</v>
      </c>
      <c r="Q30" s="83">
        <v>210</v>
      </c>
      <c r="R30" s="256">
        <f t="shared" si="9"/>
        <v>437</v>
      </c>
      <c r="S30" s="83">
        <v>227</v>
      </c>
      <c r="T30" s="83">
        <v>210</v>
      </c>
      <c r="U30" s="256">
        <f t="shared" si="10"/>
        <v>451</v>
      </c>
      <c r="V30" s="83">
        <v>224</v>
      </c>
      <c r="W30" s="83">
        <v>227</v>
      </c>
      <c r="X30" s="83">
        <v>59</v>
      </c>
      <c r="Y30" s="35" t="s">
        <v>126</v>
      </c>
      <c r="Z30" s="4"/>
    </row>
    <row r="31" spans="1:26" ht="15.75" customHeight="1">
      <c r="A31" s="32"/>
      <c r="B31" s="36" t="s">
        <v>159</v>
      </c>
      <c r="C31" s="257">
        <f t="shared" si="1"/>
        <v>3991</v>
      </c>
      <c r="D31" s="168">
        <f t="shared" si="2"/>
        <v>2110</v>
      </c>
      <c r="E31" s="168">
        <f t="shared" si="3"/>
        <v>1881</v>
      </c>
      <c r="F31" s="256">
        <f t="shared" si="4"/>
        <v>640</v>
      </c>
      <c r="G31" s="83">
        <v>340</v>
      </c>
      <c r="H31" s="83">
        <v>300</v>
      </c>
      <c r="I31" s="256">
        <f t="shared" si="6"/>
        <v>643</v>
      </c>
      <c r="J31" s="83">
        <v>325</v>
      </c>
      <c r="K31" s="83">
        <v>318</v>
      </c>
      <c r="L31" s="256">
        <f t="shared" si="7"/>
        <v>666</v>
      </c>
      <c r="M31" s="83">
        <v>368</v>
      </c>
      <c r="N31" s="83">
        <v>298</v>
      </c>
      <c r="O31" s="256">
        <f t="shared" si="8"/>
        <v>668</v>
      </c>
      <c r="P31" s="83">
        <v>356</v>
      </c>
      <c r="Q31" s="83">
        <v>312</v>
      </c>
      <c r="R31" s="256">
        <f t="shared" si="9"/>
        <v>650</v>
      </c>
      <c r="S31" s="83">
        <v>342</v>
      </c>
      <c r="T31" s="83">
        <v>308</v>
      </c>
      <c r="U31" s="256">
        <f t="shared" si="10"/>
        <v>724</v>
      </c>
      <c r="V31" s="83">
        <v>379</v>
      </c>
      <c r="W31" s="83">
        <v>345</v>
      </c>
      <c r="X31" s="83">
        <v>82</v>
      </c>
      <c r="Y31" s="35" t="s">
        <v>182</v>
      </c>
      <c r="Z31" s="4"/>
    </row>
    <row r="32" spans="1:26" ht="15.75" customHeight="1">
      <c r="A32" s="32"/>
      <c r="B32" s="36" t="s">
        <v>160</v>
      </c>
      <c r="C32" s="257">
        <f t="shared" si="1"/>
        <v>3025</v>
      </c>
      <c r="D32" s="168">
        <f t="shared" si="2"/>
        <v>1594</v>
      </c>
      <c r="E32" s="168">
        <f t="shared" si="3"/>
        <v>1431</v>
      </c>
      <c r="F32" s="256">
        <f t="shared" si="4"/>
        <v>456</v>
      </c>
      <c r="G32" s="83">
        <v>248</v>
      </c>
      <c r="H32" s="83">
        <v>208</v>
      </c>
      <c r="I32" s="256">
        <f t="shared" si="6"/>
        <v>492</v>
      </c>
      <c r="J32" s="83">
        <v>259</v>
      </c>
      <c r="K32" s="83">
        <v>233</v>
      </c>
      <c r="L32" s="256">
        <f t="shared" si="7"/>
        <v>523</v>
      </c>
      <c r="M32" s="83">
        <v>272</v>
      </c>
      <c r="N32" s="83">
        <v>251</v>
      </c>
      <c r="O32" s="256">
        <f t="shared" si="8"/>
        <v>517</v>
      </c>
      <c r="P32" s="83">
        <v>271</v>
      </c>
      <c r="Q32" s="83">
        <v>246</v>
      </c>
      <c r="R32" s="256">
        <f t="shared" si="9"/>
        <v>504</v>
      </c>
      <c r="S32" s="83">
        <v>260</v>
      </c>
      <c r="T32" s="83">
        <v>244</v>
      </c>
      <c r="U32" s="256">
        <f t="shared" si="10"/>
        <v>533</v>
      </c>
      <c r="V32" s="83">
        <v>284</v>
      </c>
      <c r="W32" s="83">
        <v>249</v>
      </c>
      <c r="X32" s="83">
        <v>61</v>
      </c>
      <c r="Y32" s="35" t="s">
        <v>183</v>
      </c>
      <c r="Z32" s="4"/>
    </row>
    <row r="33" spans="1:26" ht="15.75" customHeight="1">
      <c r="A33" s="32"/>
      <c r="B33" s="36" t="s">
        <v>161</v>
      </c>
      <c r="C33" s="257">
        <f t="shared" si="1"/>
        <v>2146</v>
      </c>
      <c r="D33" s="168">
        <f t="shared" si="2"/>
        <v>1115</v>
      </c>
      <c r="E33" s="168">
        <f t="shared" si="3"/>
        <v>1031</v>
      </c>
      <c r="F33" s="256">
        <f t="shared" si="4"/>
        <v>358</v>
      </c>
      <c r="G33" s="83">
        <v>186</v>
      </c>
      <c r="H33" s="83">
        <v>172</v>
      </c>
      <c r="I33" s="256">
        <f t="shared" si="6"/>
        <v>321</v>
      </c>
      <c r="J33" s="83">
        <v>167</v>
      </c>
      <c r="K33" s="83">
        <v>154</v>
      </c>
      <c r="L33" s="256">
        <f t="shared" si="7"/>
        <v>380</v>
      </c>
      <c r="M33" s="83">
        <v>203</v>
      </c>
      <c r="N33" s="83">
        <v>177</v>
      </c>
      <c r="O33" s="256">
        <f t="shared" si="8"/>
        <v>360</v>
      </c>
      <c r="P33" s="83">
        <v>186</v>
      </c>
      <c r="Q33" s="83">
        <v>174</v>
      </c>
      <c r="R33" s="256">
        <f t="shared" si="9"/>
        <v>361</v>
      </c>
      <c r="S33" s="83">
        <v>183</v>
      </c>
      <c r="T33" s="83">
        <v>178</v>
      </c>
      <c r="U33" s="256">
        <f t="shared" si="10"/>
        <v>366</v>
      </c>
      <c r="V33" s="83">
        <v>190</v>
      </c>
      <c r="W33" s="83">
        <v>176</v>
      </c>
      <c r="X33" s="83">
        <v>47</v>
      </c>
      <c r="Y33" s="35" t="s">
        <v>184</v>
      </c>
      <c r="Z33" s="4"/>
    </row>
    <row r="34" spans="1:26" ht="15.75" customHeight="1">
      <c r="A34" s="32"/>
      <c r="B34" s="36" t="s">
        <v>221</v>
      </c>
      <c r="C34" s="257">
        <f t="shared" si="1"/>
        <v>6987</v>
      </c>
      <c r="D34" s="168">
        <f t="shared" si="2"/>
        <v>3523</v>
      </c>
      <c r="E34" s="168">
        <f t="shared" si="3"/>
        <v>3464</v>
      </c>
      <c r="F34" s="256">
        <f t="shared" si="4"/>
        <v>1124</v>
      </c>
      <c r="G34" s="83">
        <v>576</v>
      </c>
      <c r="H34" s="83">
        <v>548</v>
      </c>
      <c r="I34" s="256">
        <f t="shared" si="6"/>
        <v>1122</v>
      </c>
      <c r="J34" s="83">
        <v>557</v>
      </c>
      <c r="K34" s="83">
        <v>565</v>
      </c>
      <c r="L34" s="256">
        <f t="shared" si="7"/>
        <v>1191</v>
      </c>
      <c r="M34" s="83">
        <v>591</v>
      </c>
      <c r="N34" s="83">
        <v>600</v>
      </c>
      <c r="O34" s="256">
        <f t="shared" si="8"/>
        <v>1171</v>
      </c>
      <c r="P34" s="83">
        <v>593</v>
      </c>
      <c r="Q34" s="83">
        <v>578</v>
      </c>
      <c r="R34" s="256">
        <f t="shared" si="9"/>
        <v>1148</v>
      </c>
      <c r="S34" s="83">
        <v>579</v>
      </c>
      <c r="T34" s="83">
        <v>569</v>
      </c>
      <c r="U34" s="256">
        <f t="shared" si="10"/>
        <v>1231</v>
      </c>
      <c r="V34" s="83">
        <v>627</v>
      </c>
      <c r="W34" s="83">
        <v>604</v>
      </c>
      <c r="X34" s="83">
        <v>118</v>
      </c>
      <c r="Y34" s="35" t="s">
        <v>221</v>
      </c>
      <c r="Z34" s="4"/>
    </row>
    <row r="35" spans="1:26" s="167" customFormat="1" ht="15.75" customHeight="1">
      <c r="A35" s="301" t="s">
        <v>229</v>
      </c>
      <c r="B35" s="302"/>
      <c r="C35" s="257">
        <f t="shared" si="1"/>
        <v>607</v>
      </c>
      <c r="D35" s="256">
        <f t="shared" si="2"/>
        <v>305</v>
      </c>
      <c r="E35" s="256">
        <f t="shared" si="3"/>
        <v>302</v>
      </c>
      <c r="F35" s="256">
        <f t="shared" si="4"/>
        <v>77</v>
      </c>
      <c r="G35" s="256">
        <f aca="true" t="shared" si="12" ref="G35:W35">SUM(G36:G37)</f>
        <v>36</v>
      </c>
      <c r="H35" s="256">
        <f t="shared" si="12"/>
        <v>41</v>
      </c>
      <c r="I35" s="256">
        <f t="shared" si="6"/>
        <v>108</v>
      </c>
      <c r="J35" s="256">
        <f t="shared" si="12"/>
        <v>59</v>
      </c>
      <c r="K35" s="256">
        <f t="shared" si="12"/>
        <v>49</v>
      </c>
      <c r="L35" s="256">
        <f t="shared" si="7"/>
        <v>108</v>
      </c>
      <c r="M35" s="256">
        <f t="shared" si="12"/>
        <v>53</v>
      </c>
      <c r="N35" s="256">
        <f t="shared" si="12"/>
        <v>55</v>
      </c>
      <c r="O35" s="256">
        <f t="shared" si="8"/>
        <v>92</v>
      </c>
      <c r="P35" s="256">
        <f t="shared" si="12"/>
        <v>44</v>
      </c>
      <c r="Q35" s="256">
        <f t="shared" si="12"/>
        <v>48</v>
      </c>
      <c r="R35" s="256">
        <f t="shared" si="9"/>
        <v>109</v>
      </c>
      <c r="S35" s="256">
        <f t="shared" si="12"/>
        <v>52</v>
      </c>
      <c r="T35" s="256">
        <f t="shared" si="12"/>
        <v>57</v>
      </c>
      <c r="U35" s="256">
        <f t="shared" si="10"/>
        <v>113</v>
      </c>
      <c r="V35" s="256">
        <f t="shared" si="12"/>
        <v>61</v>
      </c>
      <c r="W35" s="256">
        <f t="shared" si="12"/>
        <v>52</v>
      </c>
      <c r="X35" s="256">
        <f>SUM(X36:X37)</f>
        <v>15</v>
      </c>
      <c r="Y35" s="297" t="s">
        <v>229</v>
      </c>
      <c r="Z35" s="321"/>
    </row>
    <row r="36" spans="1:26" ht="15.75" customHeight="1">
      <c r="A36" s="32"/>
      <c r="B36" s="34" t="s">
        <v>127</v>
      </c>
      <c r="C36" s="257">
        <f t="shared" si="1"/>
        <v>567</v>
      </c>
      <c r="D36" s="168">
        <f t="shared" si="2"/>
        <v>289</v>
      </c>
      <c r="E36" s="168">
        <f t="shared" si="3"/>
        <v>278</v>
      </c>
      <c r="F36" s="256">
        <f t="shared" si="4"/>
        <v>74</v>
      </c>
      <c r="G36" s="83">
        <v>34</v>
      </c>
      <c r="H36" s="83">
        <v>40</v>
      </c>
      <c r="I36" s="256">
        <f t="shared" si="6"/>
        <v>97</v>
      </c>
      <c r="J36" s="83">
        <v>52</v>
      </c>
      <c r="K36" s="83">
        <v>45</v>
      </c>
      <c r="L36" s="256">
        <f t="shared" si="7"/>
        <v>100</v>
      </c>
      <c r="M36" s="83">
        <v>49</v>
      </c>
      <c r="N36" s="83">
        <v>51</v>
      </c>
      <c r="O36" s="256">
        <f t="shared" si="8"/>
        <v>85</v>
      </c>
      <c r="P36" s="83">
        <v>43</v>
      </c>
      <c r="Q36" s="83">
        <v>42</v>
      </c>
      <c r="R36" s="256">
        <f t="shared" si="9"/>
        <v>103</v>
      </c>
      <c r="S36" s="83">
        <v>51</v>
      </c>
      <c r="T36" s="83">
        <v>52</v>
      </c>
      <c r="U36" s="256">
        <f t="shared" si="10"/>
        <v>108</v>
      </c>
      <c r="V36" s="83">
        <v>60</v>
      </c>
      <c r="W36" s="83">
        <v>48</v>
      </c>
      <c r="X36" s="83">
        <v>13</v>
      </c>
      <c r="Y36" s="35" t="s">
        <v>127</v>
      </c>
      <c r="Z36" s="4"/>
    </row>
    <row r="37" spans="1:26" ht="15.75" customHeight="1">
      <c r="A37" s="32"/>
      <c r="B37" s="34" t="s">
        <v>128</v>
      </c>
      <c r="C37" s="257">
        <f t="shared" si="1"/>
        <v>40</v>
      </c>
      <c r="D37" s="168">
        <f t="shared" si="2"/>
        <v>16</v>
      </c>
      <c r="E37" s="168">
        <f t="shared" si="3"/>
        <v>24</v>
      </c>
      <c r="F37" s="256">
        <f t="shared" si="4"/>
        <v>3</v>
      </c>
      <c r="G37" s="83">
        <v>2</v>
      </c>
      <c r="H37" s="83">
        <v>1</v>
      </c>
      <c r="I37" s="256">
        <f t="shared" si="6"/>
        <v>11</v>
      </c>
      <c r="J37" s="83">
        <v>7</v>
      </c>
      <c r="K37" s="83">
        <v>4</v>
      </c>
      <c r="L37" s="256">
        <f t="shared" si="7"/>
        <v>8</v>
      </c>
      <c r="M37" s="83">
        <v>4</v>
      </c>
      <c r="N37" s="83">
        <v>4</v>
      </c>
      <c r="O37" s="256">
        <f t="shared" si="8"/>
        <v>7</v>
      </c>
      <c r="P37" s="83">
        <v>1</v>
      </c>
      <c r="Q37" s="83">
        <v>6</v>
      </c>
      <c r="R37" s="256">
        <f t="shared" si="9"/>
        <v>6</v>
      </c>
      <c r="S37" s="83">
        <v>1</v>
      </c>
      <c r="T37" s="83">
        <v>5</v>
      </c>
      <c r="U37" s="256">
        <f t="shared" si="10"/>
        <v>5</v>
      </c>
      <c r="V37" s="83">
        <v>1</v>
      </c>
      <c r="W37" s="83">
        <v>4</v>
      </c>
      <c r="X37" s="83">
        <v>2</v>
      </c>
      <c r="Y37" s="35" t="s">
        <v>128</v>
      </c>
      <c r="Z37" s="4"/>
    </row>
    <row r="38" spans="1:26" s="167" customFormat="1" ht="15.75" customHeight="1">
      <c r="A38" s="295" t="s">
        <v>230</v>
      </c>
      <c r="B38" s="296"/>
      <c r="C38" s="257">
        <f t="shared" si="1"/>
        <v>4204</v>
      </c>
      <c r="D38" s="256">
        <f t="shared" si="2"/>
        <v>2146</v>
      </c>
      <c r="E38" s="256">
        <f t="shared" si="3"/>
        <v>2058</v>
      </c>
      <c r="F38" s="256">
        <f t="shared" si="4"/>
        <v>701</v>
      </c>
      <c r="G38" s="256">
        <f aca="true" t="shared" si="13" ref="G38:X38">SUM(G39:G42)</f>
        <v>362</v>
      </c>
      <c r="H38" s="256">
        <f t="shared" si="13"/>
        <v>339</v>
      </c>
      <c r="I38" s="256">
        <f t="shared" si="6"/>
        <v>690</v>
      </c>
      <c r="J38" s="256">
        <f t="shared" si="13"/>
        <v>361</v>
      </c>
      <c r="K38" s="256">
        <f t="shared" si="13"/>
        <v>329</v>
      </c>
      <c r="L38" s="256">
        <f t="shared" si="7"/>
        <v>770</v>
      </c>
      <c r="M38" s="256">
        <f t="shared" si="13"/>
        <v>394</v>
      </c>
      <c r="N38" s="256">
        <f t="shared" si="13"/>
        <v>376</v>
      </c>
      <c r="O38" s="256">
        <f t="shared" si="8"/>
        <v>692</v>
      </c>
      <c r="P38" s="256">
        <f t="shared" si="13"/>
        <v>350</v>
      </c>
      <c r="Q38" s="256">
        <f t="shared" si="13"/>
        <v>342</v>
      </c>
      <c r="R38" s="256">
        <f t="shared" si="9"/>
        <v>684</v>
      </c>
      <c r="S38" s="256">
        <f t="shared" si="13"/>
        <v>351</v>
      </c>
      <c r="T38" s="256">
        <f t="shared" si="13"/>
        <v>333</v>
      </c>
      <c r="U38" s="256">
        <f t="shared" si="10"/>
        <v>667</v>
      </c>
      <c r="V38" s="256">
        <f t="shared" si="13"/>
        <v>328</v>
      </c>
      <c r="W38" s="256">
        <f t="shared" si="13"/>
        <v>339</v>
      </c>
      <c r="X38" s="256">
        <f t="shared" si="13"/>
        <v>76</v>
      </c>
      <c r="Y38" s="297" t="s">
        <v>230</v>
      </c>
      <c r="Z38" s="321"/>
    </row>
    <row r="39" spans="1:26" ht="15.75" customHeight="1">
      <c r="A39" s="32"/>
      <c r="B39" s="34" t="s">
        <v>146</v>
      </c>
      <c r="C39" s="257">
        <f t="shared" si="1"/>
        <v>1332</v>
      </c>
      <c r="D39" s="168">
        <f t="shared" si="2"/>
        <v>673</v>
      </c>
      <c r="E39" s="168">
        <f t="shared" si="3"/>
        <v>659</v>
      </c>
      <c r="F39" s="256">
        <f t="shared" si="4"/>
        <v>227</v>
      </c>
      <c r="G39" s="83">
        <v>120</v>
      </c>
      <c r="H39" s="83">
        <v>107</v>
      </c>
      <c r="I39" s="256">
        <f t="shared" si="6"/>
        <v>206</v>
      </c>
      <c r="J39" s="83">
        <v>103</v>
      </c>
      <c r="K39" s="83">
        <v>103</v>
      </c>
      <c r="L39" s="256">
        <f t="shared" si="7"/>
        <v>236</v>
      </c>
      <c r="M39" s="83">
        <v>133</v>
      </c>
      <c r="N39" s="83">
        <v>103</v>
      </c>
      <c r="O39" s="256">
        <f t="shared" si="8"/>
        <v>223</v>
      </c>
      <c r="P39" s="83">
        <v>111</v>
      </c>
      <c r="Q39" s="83">
        <v>112</v>
      </c>
      <c r="R39" s="256">
        <f t="shared" si="9"/>
        <v>214</v>
      </c>
      <c r="S39" s="83">
        <v>105</v>
      </c>
      <c r="T39" s="83">
        <v>109</v>
      </c>
      <c r="U39" s="256">
        <f t="shared" si="10"/>
        <v>226</v>
      </c>
      <c r="V39" s="83">
        <v>101</v>
      </c>
      <c r="W39" s="83">
        <v>125</v>
      </c>
      <c r="X39" s="83">
        <v>20</v>
      </c>
      <c r="Y39" s="35" t="s">
        <v>145</v>
      </c>
      <c r="Z39" s="4"/>
    </row>
    <row r="40" spans="1:26" ht="15.75" customHeight="1">
      <c r="A40" s="32"/>
      <c r="B40" s="34" t="s">
        <v>148</v>
      </c>
      <c r="C40" s="257">
        <f t="shared" si="1"/>
        <v>507</v>
      </c>
      <c r="D40" s="168">
        <f t="shared" si="2"/>
        <v>253</v>
      </c>
      <c r="E40" s="168">
        <f t="shared" si="3"/>
        <v>254</v>
      </c>
      <c r="F40" s="256">
        <f t="shared" si="4"/>
        <v>80</v>
      </c>
      <c r="G40" s="83">
        <v>43</v>
      </c>
      <c r="H40" s="83">
        <v>37</v>
      </c>
      <c r="I40" s="256">
        <f t="shared" si="6"/>
        <v>85</v>
      </c>
      <c r="J40" s="83">
        <v>43</v>
      </c>
      <c r="K40" s="83">
        <v>42</v>
      </c>
      <c r="L40" s="256">
        <f t="shared" si="7"/>
        <v>110</v>
      </c>
      <c r="M40" s="83">
        <v>57</v>
      </c>
      <c r="N40" s="83">
        <v>53</v>
      </c>
      <c r="O40" s="256">
        <f t="shared" si="8"/>
        <v>81</v>
      </c>
      <c r="P40" s="83">
        <v>43</v>
      </c>
      <c r="Q40" s="83">
        <v>38</v>
      </c>
      <c r="R40" s="256">
        <f t="shared" si="9"/>
        <v>76</v>
      </c>
      <c r="S40" s="83">
        <v>38</v>
      </c>
      <c r="T40" s="83">
        <v>38</v>
      </c>
      <c r="U40" s="256">
        <f t="shared" si="10"/>
        <v>75</v>
      </c>
      <c r="V40" s="83">
        <v>29</v>
      </c>
      <c r="W40" s="83">
        <v>46</v>
      </c>
      <c r="X40" s="83">
        <v>9</v>
      </c>
      <c r="Y40" s="35" t="s">
        <v>147</v>
      </c>
      <c r="Z40" s="4"/>
    </row>
    <row r="41" spans="1:26" ht="15.75" customHeight="1">
      <c r="A41" s="32"/>
      <c r="B41" s="34" t="s">
        <v>150</v>
      </c>
      <c r="C41" s="257">
        <f t="shared" si="1"/>
        <v>1990</v>
      </c>
      <c r="D41" s="168">
        <f t="shared" si="2"/>
        <v>1011</v>
      </c>
      <c r="E41" s="168">
        <f t="shared" si="3"/>
        <v>979</v>
      </c>
      <c r="F41" s="256">
        <f t="shared" si="4"/>
        <v>341</v>
      </c>
      <c r="G41" s="83">
        <v>170</v>
      </c>
      <c r="H41" s="83">
        <v>171</v>
      </c>
      <c r="I41" s="256">
        <f t="shared" si="6"/>
        <v>342</v>
      </c>
      <c r="J41" s="83">
        <v>185</v>
      </c>
      <c r="K41" s="83">
        <v>157</v>
      </c>
      <c r="L41" s="256">
        <f t="shared" si="7"/>
        <v>353</v>
      </c>
      <c r="M41" s="83">
        <v>168</v>
      </c>
      <c r="N41" s="83">
        <v>185</v>
      </c>
      <c r="O41" s="256">
        <f t="shared" si="8"/>
        <v>325</v>
      </c>
      <c r="P41" s="83">
        <v>159</v>
      </c>
      <c r="Q41" s="83">
        <v>166</v>
      </c>
      <c r="R41" s="256">
        <f t="shared" si="9"/>
        <v>323</v>
      </c>
      <c r="S41" s="83">
        <v>171</v>
      </c>
      <c r="T41" s="83">
        <v>152</v>
      </c>
      <c r="U41" s="256">
        <f t="shared" si="10"/>
        <v>306</v>
      </c>
      <c r="V41" s="83">
        <v>158</v>
      </c>
      <c r="W41" s="83">
        <v>148</v>
      </c>
      <c r="X41" s="83">
        <v>41</v>
      </c>
      <c r="Y41" s="35" t="s">
        <v>149</v>
      </c>
      <c r="Z41" s="4"/>
    </row>
    <row r="42" spans="1:26" ht="15.75" customHeight="1">
      <c r="A42" s="32"/>
      <c r="B42" s="34" t="s">
        <v>152</v>
      </c>
      <c r="C42" s="257">
        <f t="shared" si="1"/>
        <v>375</v>
      </c>
      <c r="D42" s="168">
        <f t="shared" si="2"/>
        <v>209</v>
      </c>
      <c r="E42" s="168">
        <f t="shared" si="3"/>
        <v>166</v>
      </c>
      <c r="F42" s="256">
        <f t="shared" si="4"/>
        <v>53</v>
      </c>
      <c r="G42" s="83">
        <v>29</v>
      </c>
      <c r="H42" s="83">
        <v>24</v>
      </c>
      <c r="I42" s="256">
        <f t="shared" si="6"/>
        <v>57</v>
      </c>
      <c r="J42" s="83">
        <v>30</v>
      </c>
      <c r="K42" s="83">
        <v>27</v>
      </c>
      <c r="L42" s="256">
        <f t="shared" si="7"/>
        <v>71</v>
      </c>
      <c r="M42" s="83">
        <v>36</v>
      </c>
      <c r="N42" s="83">
        <v>35</v>
      </c>
      <c r="O42" s="256">
        <f t="shared" si="8"/>
        <v>63</v>
      </c>
      <c r="P42" s="83">
        <v>37</v>
      </c>
      <c r="Q42" s="83">
        <v>26</v>
      </c>
      <c r="R42" s="256">
        <f t="shared" si="9"/>
        <v>71</v>
      </c>
      <c r="S42" s="83">
        <v>37</v>
      </c>
      <c r="T42" s="83">
        <v>34</v>
      </c>
      <c r="U42" s="256">
        <f t="shared" si="10"/>
        <v>60</v>
      </c>
      <c r="V42" s="83">
        <v>40</v>
      </c>
      <c r="W42" s="83">
        <v>20</v>
      </c>
      <c r="X42" s="83">
        <v>6</v>
      </c>
      <c r="Y42" s="35" t="s">
        <v>151</v>
      </c>
      <c r="Z42" s="4"/>
    </row>
    <row r="43" spans="1:26" s="167" customFormat="1" ht="15.75" customHeight="1">
      <c r="A43" s="295" t="s">
        <v>231</v>
      </c>
      <c r="B43" s="296"/>
      <c r="C43" s="257">
        <f t="shared" si="1"/>
        <v>573</v>
      </c>
      <c r="D43" s="256">
        <f t="shared" si="2"/>
        <v>312</v>
      </c>
      <c r="E43" s="256">
        <f t="shared" si="3"/>
        <v>261</v>
      </c>
      <c r="F43" s="256">
        <f t="shared" si="4"/>
        <v>102</v>
      </c>
      <c r="G43" s="256">
        <f aca="true" t="shared" si="14" ref="G43:X43">G44</f>
        <v>57</v>
      </c>
      <c r="H43" s="256">
        <f t="shared" si="14"/>
        <v>45</v>
      </c>
      <c r="I43" s="256">
        <f>J43+K43</f>
        <v>92</v>
      </c>
      <c r="J43" s="256">
        <f>J44</f>
        <v>47</v>
      </c>
      <c r="K43" s="256">
        <f t="shared" si="14"/>
        <v>45</v>
      </c>
      <c r="L43" s="256">
        <f t="shared" si="7"/>
        <v>94</v>
      </c>
      <c r="M43" s="256">
        <f t="shared" si="14"/>
        <v>48</v>
      </c>
      <c r="N43" s="256">
        <f t="shared" si="14"/>
        <v>46</v>
      </c>
      <c r="O43" s="256">
        <f t="shared" si="8"/>
        <v>79</v>
      </c>
      <c r="P43" s="256">
        <f t="shared" si="14"/>
        <v>45</v>
      </c>
      <c r="Q43" s="256">
        <f t="shared" si="14"/>
        <v>34</v>
      </c>
      <c r="R43" s="256">
        <f t="shared" si="9"/>
        <v>99</v>
      </c>
      <c r="S43" s="256">
        <f t="shared" si="14"/>
        <v>54</v>
      </c>
      <c r="T43" s="256">
        <f t="shared" si="14"/>
        <v>45</v>
      </c>
      <c r="U43" s="256">
        <f t="shared" si="10"/>
        <v>107</v>
      </c>
      <c r="V43" s="256">
        <f t="shared" si="14"/>
        <v>61</v>
      </c>
      <c r="W43" s="256">
        <f t="shared" si="14"/>
        <v>46</v>
      </c>
      <c r="X43" s="256">
        <f t="shared" si="14"/>
        <v>13</v>
      </c>
      <c r="Y43" s="300" t="s">
        <v>129</v>
      </c>
      <c r="Z43" s="325"/>
    </row>
    <row r="44" spans="1:26" ht="15.75" customHeight="1">
      <c r="A44" s="32"/>
      <c r="B44" s="34" t="s">
        <v>130</v>
      </c>
      <c r="C44" s="257">
        <f t="shared" si="1"/>
        <v>573</v>
      </c>
      <c r="D44" s="168">
        <f t="shared" si="2"/>
        <v>312</v>
      </c>
      <c r="E44" s="168">
        <f t="shared" si="3"/>
        <v>261</v>
      </c>
      <c r="F44" s="256">
        <f t="shared" si="4"/>
        <v>102</v>
      </c>
      <c r="G44" s="83">
        <v>57</v>
      </c>
      <c r="H44" s="83">
        <v>45</v>
      </c>
      <c r="I44" s="256">
        <v>92</v>
      </c>
      <c r="J44" s="83">
        <v>47</v>
      </c>
      <c r="K44" s="83">
        <v>45</v>
      </c>
      <c r="L44" s="256">
        <v>94</v>
      </c>
      <c r="M44" s="83">
        <v>48</v>
      </c>
      <c r="N44" s="83">
        <v>46</v>
      </c>
      <c r="O44" s="256">
        <v>79</v>
      </c>
      <c r="P44" s="83">
        <v>45</v>
      </c>
      <c r="Q44" s="83">
        <v>34</v>
      </c>
      <c r="R44" s="256">
        <v>99</v>
      </c>
      <c r="S44" s="83">
        <v>54</v>
      </c>
      <c r="T44" s="83">
        <v>45</v>
      </c>
      <c r="U44" s="256">
        <v>107</v>
      </c>
      <c r="V44" s="83">
        <v>61</v>
      </c>
      <c r="W44" s="83">
        <v>46</v>
      </c>
      <c r="X44" s="83">
        <v>13</v>
      </c>
      <c r="Y44" s="35" t="s">
        <v>130</v>
      </c>
      <c r="Z44" s="4"/>
    </row>
    <row r="45" spans="1:26" s="167" customFormat="1" ht="15.75" customHeight="1">
      <c r="A45" s="295" t="s">
        <v>232</v>
      </c>
      <c r="B45" s="296"/>
      <c r="C45" s="257">
        <f t="shared" si="1"/>
        <v>2241</v>
      </c>
      <c r="D45" s="256">
        <f t="shared" si="2"/>
        <v>1107</v>
      </c>
      <c r="E45" s="256">
        <f t="shared" si="3"/>
        <v>1134</v>
      </c>
      <c r="F45" s="256">
        <f t="shared" si="4"/>
        <v>355</v>
      </c>
      <c r="G45" s="256">
        <f aca="true" t="shared" si="15" ref="G45:X45">SUM(G46:G47)</f>
        <v>171</v>
      </c>
      <c r="H45" s="256">
        <f t="shared" si="15"/>
        <v>184</v>
      </c>
      <c r="I45" s="256">
        <f t="shared" si="6"/>
        <v>356</v>
      </c>
      <c r="J45" s="256">
        <f>SUM(J46:J47)</f>
        <v>188</v>
      </c>
      <c r="K45" s="256">
        <f t="shared" si="15"/>
        <v>168</v>
      </c>
      <c r="L45" s="256">
        <f t="shared" si="7"/>
        <v>376</v>
      </c>
      <c r="M45" s="256">
        <f t="shared" si="15"/>
        <v>196</v>
      </c>
      <c r="N45" s="256">
        <f t="shared" si="15"/>
        <v>180</v>
      </c>
      <c r="O45" s="256">
        <f t="shared" si="8"/>
        <v>391</v>
      </c>
      <c r="P45" s="256">
        <f t="shared" si="15"/>
        <v>190</v>
      </c>
      <c r="Q45" s="256">
        <f t="shared" si="15"/>
        <v>201</v>
      </c>
      <c r="R45" s="256">
        <f t="shared" si="9"/>
        <v>364</v>
      </c>
      <c r="S45" s="256">
        <f t="shared" si="15"/>
        <v>165</v>
      </c>
      <c r="T45" s="256">
        <f t="shared" si="15"/>
        <v>199</v>
      </c>
      <c r="U45" s="256">
        <f t="shared" si="10"/>
        <v>399</v>
      </c>
      <c r="V45" s="256">
        <f t="shared" si="15"/>
        <v>197</v>
      </c>
      <c r="W45" s="256">
        <f t="shared" si="15"/>
        <v>202</v>
      </c>
      <c r="X45" s="256">
        <f t="shared" si="15"/>
        <v>36</v>
      </c>
      <c r="Y45" s="297" t="s">
        <v>232</v>
      </c>
      <c r="Z45" s="321"/>
    </row>
    <row r="46" spans="1:26" ht="15.75" customHeight="1">
      <c r="A46" s="32"/>
      <c r="B46" s="34" t="s">
        <v>131</v>
      </c>
      <c r="C46" s="257">
        <f t="shared" si="1"/>
        <v>1765</v>
      </c>
      <c r="D46" s="168">
        <f t="shared" si="2"/>
        <v>860</v>
      </c>
      <c r="E46" s="168">
        <f t="shared" si="3"/>
        <v>905</v>
      </c>
      <c r="F46" s="256">
        <f t="shared" si="4"/>
        <v>287</v>
      </c>
      <c r="G46" s="83">
        <v>138</v>
      </c>
      <c r="H46" s="83">
        <v>149</v>
      </c>
      <c r="I46" s="256">
        <v>293</v>
      </c>
      <c r="J46" s="83">
        <v>145</v>
      </c>
      <c r="K46" s="83">
        <v>148</v>
      </c>
      <c r="L46" s="256">
        <v>287</v>
      </c>
      <c r="M46" s="83">
        <v>147</v>
      </c>
      <c r="N46" s="83">
        <v>140</v>
      </c>
      <c r="O46" s="256">
        <v>296</v>
      </c>
      <c r="P46" s="83">
        <v>137</v>
      </c>
      <c r="Q46" s="83">
        <v>159</v>
      </c>
      <c r="R46" s="256">
        <v>293</v>
      </c>
      <c r="S46" s="83">
        <v>138</v>
      </c>
      <c r="T46" s="83">
        <v>155</v>
      </c>
      <c r="U46" s="256">
        <v>309</v>
      </c>
      <c r="V46" s="83">
        <v>155</v>
      </c>
      <c r="W46" s="83">
        <v>154</v>
      </c>
      <c r="X46" s="83">
        <v>27</v>
      </c>
      <c r="Y46" s="35" t="s">
        <v>131</v>
      </c>
      <c r="Z46" s="4"/>
    </row>
    <row r="47" spans="1:26" ht="15.75" customHeight="1">
      <c r="A47" s="32"/>
      <c r="B47" s="34" t="s">
        <v>132</v>
      </c>
      <c r="C47" s="257">
        <f t="shared" si="1"/>
        <v>476</v>
      </c>
      <c r="D47" s="168">
        <f t="shared" si="2"/>
        <v>247</v>
      </c>
      <c r="E47" s="168">
        <f t="shared" si="3"/>
        <v>229</v>
      </c>
      <c r="F47" s="256">
        <f t="shared" si="4"/>
        <v>68</v>
      </c>
      <c r="G47" s="83">
        <v>33</v>
      </c>
      <c r="H47" s="83">
        <v>35</v>
      </c>
      <c r="I47" s="256">
        <v>63</v>
      </c>
      <c r="J47" s="83">
        <v>43</v>
      </c>
      <c r="K47" s="83">
        <v>20</v>
      </c>
      <c r="L47" s="256">
        <v>89</v>
      </c>
      <c r="M47" s="83">
        <v>49</v>
      </c>
      <c r="N47" s="83">
        <v>40</v>
      </c>
      <c r="O47" s="256">
        <v>95</v>
      </c>
      <c r="P47" s="83">
        <v>53</v>
      </c>
      <c r="Q47" s="83">
        <v>42</v>
      </c>
      <c r="R47" s="256">
        <v>71</v>
      </c>
      <c r="S47" s="83">
        <v>27</v>
      </c>
      <c r="T47" s="83">
        <v>44</v>
      </c>
      <c r="U47" s="256">
        <v>90</v>
      </c>
      <c r="V47" s="83">
        <v>42</v>
      </c>
      <c r="W47" s="83">
        <v>48</v>
      </c>
      <c r="X47" s="83">
        <v>9</v>
      </c>
      <c r="Y47" s="35" t="s">
        <v>132</v>
      </c>
      <c r="Z47" s="4"/>
    </row>
    <row r="48" spans="1:26" s="167" customFormat="1" ht="15.75" customHeight="1">
      <c r="A48" s="295" t="s">
        <v>233</v>
      </c>
      <c r="B48" s="296"/>
      <c r="C48" s="257">
        <f t="shared" si="1"/>
        <v>3909</v>
      </c>
      <c r="D48" s="256">
        <f t="shared" si="2"/>
        <v>2055</v>
      </c>
      <c r="E48" s="256">
        <f t="shared" si="3"/>
        <v>1854</v>
      </c>
      <c r="F48" s="256">
        <f t="shared" si="4"/>
        <v>613</v>
      </c>
      <c r="G48" s="256">
        <f aca="true" t="shared" si="16" ref="G48:X48">SUM(G49:G51)</f>
        <v>322</v>
      </c>
      <c r="H48" s="256">
        <f t="shared" si="16"/>
        <v>291</v>
      </c>
      <c r="I48" s="256">
        <f t="shared" si="6"/>
        <v>643</v>
      </c>
      <c r="J48" s="256">
        <f t="shared" si="16"/>
        <v>326</v>
      </c>
      <c r="K48" s="256">
        <f t="shared" si="16"/>
        <v>317</v>
      </c>
      <c r="L48" s="256">
        <f t="shared" si="7"/>
        <v>660</v>
      </c>
      <c r="M48" s="256">
        <f t="shared" si="16"/>
        <v>349</v>
      </c>
      <c r="N48" s="256">
        <f t="shared" si="16"/>
        <v>311</v>
      </c>
      <c r="O48" s="256">
        <f t="shared" si="8"/>
        <v>628</v>
      </c>
      <c r="P48" s="256">
        <f t="shared" si="16"/>
        <v>323</v>
      </c>
      <c r="Q48" s="256">
        <f t="shared" si="16"/>
        <v>305</v>
      </c>
      <c r="R48" s="256">
        <f t="shared" si="9"/>
        <v>691</v>
      </c>
      <c r="S48" s="256">
        <f t="shared" si="16"/>
        <v>358</v>
      </c>
      <c r="T48" s="256">
        <f t="shared" si="16"/>
        <v>333</v>
      </c>
      <c r="U48" s="256">
        <f t="shared" si="10"/>
        <v>674</v>
      </c>
      <c r="V48" s="256">
        <f t="shared" si="16"/>
        <v>377</v>
      </c>
      <c r="W48" s="256">
        <f t="shared" si="16"/>
        <v>297</v>
      </c>
      <c r="X48" s="256">
        <f t="shared" si="16"/>
        <v>82</v>
      </c>
      <c r="Y48" s="297" t="s">
        <v>233</v>
      </c>
      <c r="Z48" s="321"/>
    </row>
    <row r="49" spans="1:26" ht="15.75" customHeight="1">
      <c r="A49" s="32"/>
      <c r="B49" s="34" t="s">
        <v>133</v>
      </c>
      <c r="C49" s="257">
        <f t="shared" si="1"/>
        <v>580</v>
      </c>
      <c r="D49" s="168">
        <f t="shared" si="2"/>
        <v>310</v>
      </c>
      <c r="E49" s="168">
        <f t="shared" si="3"/>
        <v>270</v>
      </c>
      <c r="F49" s="256">
        <f t="shared" si="4"/>
        <v>94</v>
      </c>
      <c r="G49" s="83">
        <v>50</v>
      </c>
      <c r="H49" s="83">
        <v>44</v>
      </c>
      <c r="I49" s="256">
        <v>97</v>
      </c>
      <c r="J49" s="83">
        <v>48</v>
      </c>
      <c r="K49" s="83">
        <v>49</v>
      </c>
      <c r="L49" s="256">
        <v>91</v>
      </c>
      <c r="M49" s="83">
        <v>47</v>
      </c>
      <c r="N49" s="83">
        <v>44</v>
      </c>
      <c r="O49" s="256">
        <v>91</v>
      </c>
      <c r="P49" s="83">
        <v>52</v>
      </c>
      <c r="Q49" s="83">
        <v>39</v>
      </c>
      <c r="R49" s="256">
        <v>94</v>
      </c>
      <c r="S49" s="83">
        <v>55</v>
      </c>
      <c r="T49" s="83">
        <v>39</v>
      </c>
      <c r="U49" s="256">
        <v>113</v>
      </c>
      <c r="V49" s="83">
        <v>58</v>
      </c>
      <c r="W49" s="83">
        <v>55</v>
      </c>
      <c r="X49" s="83">
        <v>15</v>
      </c>
      <c r="Y49" s="35" t="s">
        <v>133</v>
      </c>
      <c r="Z49" s="4"/>
    </row>
    <row r="50" spans="1:26" ht="15.75" customHeight="1">
      <c r="A50" s="32"/>
      <c r="B50" s="34" t="s">
        <v>134</v>
      </c>
      <c r="C50" s="257">
        <f t="shared" si="1"/>
        <v>987</v>
      </c>
      <c r="D50" s="168">
        <f t="shared" si="2"/>
        <v>516</v>
      </c>
      <c r="E50" s="168">
        <f t="shared" si="3"/>
        <v>471</v>
      </c>
      <c r="F50" s="256">
        <f t="shared" si="4"/>
        <v>149</v>
      </c>
      <c r="G50" s="83">
        <v>74</v>
      </c>
      <c r="H50" s="83">
        <v>75</v>
      </c>
      <c r="I50" s="256">
        <v>161</v>
      </c>
      <c r="J50" s="83">
        <v>87</v>
      </c>
      <c r="K50" s="83">
        <v>74</v>
      </c>
      <c r="L50" s="256">
        <v>164</v>
      </c>
      <c r="M50" s="83">
        <v>86</v>
      </c>
      <c r="N50" s="83">
        <v>78</v>
      </c>
      <c r="O50" s="256">
        <v>158</v>
      </c>
      <c r="P50" s="83">
        <v>86</v>
      </c>
      <c r="Q50" s="83">
        <v>72</v>
      </c>
      <c r="R50" s="256">
        <v>180</v>
      </c>
      <c r="S50" s="83">
        <v>91</v>
      </c>
      <c r="T50" s="83">
        <v>89</v>
      </c>
      <c r="U50" s="256">
        <v>175</v>
      </c>
      <c r="V50" s="83">
        <v>92</v>
      </c>
      <c r="W50" s="83">
        <v>83</v>
      </c>
      <c r="X50" s="83">
        <v>18</v>
      </c>
      <c r="Y50" s="35" t="s">
        <v>134</v>
      </c>
      <c r="Z50" s="4"/>
    </row>
    <row r="51" spans="1:26" ht="15.75" customHeight="1">
      <c r="A51" s="32"/>
      <c r="B51" s="34" t="s">
        <v>135</v>
      </c>
      <c r="C51" s="257">
        <f t="shared" si="1"/>
        <v>2342</v>
      </c>
      <c r="D51" s="168">
        <f t="shared" si="2"/>
        <v>1229</v>
      </c>
      <c r="E51" s="168">
        <f t="shared" si="3"/>
        <v>1113</v>
      </c>
      <c r="F51" s="256">
        <f t="shared" si="4"/>
        <v>370</v>
      </c>
      <c r="G51" s="83">
        <v>198</v>
      </c>
      <c r="H51" s="83">
        <v>172</v>
      </c>
      <c r="I51" s="256">
        <v>385</v>
      </c>
      <c r="J51" s="83">
        <v>191</v>
      </c>
      <c r="K51" s="83">
        <v>194</v>
      </c>
      <c r="L51" s="256">
        <v>405</v>
      </c>
      <c r="M51" s="83">
        <v>216</v>
      </c>
      <c r="N51" s="83">
        <v>189</v>
      </c>
      <c r="O51" s="256">
        <v>379</v>
      </c>
      <c r="P51" s="83">
        <v>185</v>
      </c>
      <c r="Q51" s="83">
        <v>194</v>
      </c>
      <c r="R51" s="256">
        <v>417</v>
      </c>
      <c r="S51" s="83">
        <v>212</v>
      </c>
      <c r="T51" s="83">
        <v>205</v>
      </c>
      <c r="U51" s="256">
        <v>386</v>
      </c>
      <c r="V51" s="83">
        <v>227</v>
      </c>
      <c r="W51" s="83">
        <v>159</v>
      </c>
      <c r="X51" s="83">
        <v>49</v>
      </c>
      <c r="Y51" s="35" t="s">
        <v>135</v>
      </c>
      <c r="Z51" s="4"/>
    </row>
    <row r="52" spans="1:26" s="167" customFormat="1" ht="15.75" customHeight="1">
      <c r="A52" s="295" t="s">
        <v>234</v>
      </c>
      <c r="B52" s="296"/>
      <c r="C52" s="257">
        <f t="shared" si="1"/>
        <v>6581</v>
      </c>
      <c r="D52" s="256">
        <f t="shared" si="2"/>
        <v>3383</v>
      </c>
      <c r="E52" s="256">
        <f t="shared" si="3"/>
        <v>3198</v>
      </c>
      <c r="F52" s="256">
        <f t="shared" si="4"/>
        <v>1132</v>
      </c>
      <c r="G52" s="256">
        <f aca="true" t="shared" si="17" ref="G52:X52">SUM(G53:G56)</f>
        <v>570</v>
      </c>
      <c r="H52" s="256">
        <f t="shared" si="17"/>
        <v>562</v>
      </c>
      <c r="I52" s="256">
        <f t="shared" si="6"/>
        <v>1065</v>
      </c>
      <c r="J52" s="256">
        <f t="shared" si="17"/>
        <v>559</v>
      </c>
      <c r="K52" s="256">
        <f>SUM(K53:K56)</f>
        <v>506</v>
      </c>
      <c r="L52" s="256">
        <f t="shared" si="7"/>
        <v>1104</v>
      </c>
      <c r="M52" s="256">
        <f t="shared" si="17"/>
        <v>597</v>
      </c>
      <c r="N52" s="256">
        <f t="shared" si="17"/>
        <v>507</v>
      </c>
      <c r="O52" s="256">
        <f t="shared" si="8"/>
        <v>1132</v>
      </c>
      <c r="P52" s="256">
        <f t="shared" si="17"/>
        <v>605</v>
      </c>
      <c r="Q52" s="256">
        <f t="shared" si="17"/>
        <v>527</v>
      </c>
      <c r="R52" s="256">
        <f t="shared" si="9"/>
        <v>1058</v>
      </c>
      <c r="S52" s="256">
        <f t="shared" si="17"/>
        <v>516</v>
      </c>
      <c r="T52" s="256">
        <f t="shared" si="17"/>
        <v>542</v>
      </c>
      <c r="U52" s="256">
        <f t="shared" si="10"/>
        <v>1090</v>
      </c>
      <c r="V52" s="256">
        <f t="shared" si="17"/>
        <v>536</v>
      </c>
      <c r="W52" s="256">
        <f t="shared" si="17"/>
        <v>554</v>
      </c>
      <c r="X52" s="256">
        <f t="shared" si="17"/>
        <v>97</v>
      </c>
      <c r="Y52" s="297" t="s">
        <v>234</v>
      </c>
      <c r="Z52" s="321"/>
    </row>
    <row r="53" spans="1:26" ht="15.75" customHeight="1">
      <c r="A53" s="32"/>
      <c r="B53" s="34" t="s">
        <v>136</v>
      </c>
      <c r="C53" s="257">
        <f t="shared" si="1"/>
        <v>1703</v>
      </c>
      <c r="D53" s="168">
        <f t="shared" si="2"/>
        <v>893</v>
      </c>
      <c r="E53" s="168">
        <f t="shared" si="3"/>
        <v>810</v>
      </c>
      <c r="F53" s="256">
        <f t="shared" si="4"/>
        <v>304</v>
      </c>
      <c r="G53" s="83">
        <v>156</v>
      </c>
      <c r="H53" s="83">
        <v>148</v>
      </c>
      <c r="I53" s="256">
        <v>299</v>
      </c>
      <c r="J53" s="83">
        <v>161</v>
      </c>
      <c r="K53" s="83">
        <v>138</v>
      </c>
      <c r="L53" s="256">
        <v>283</v>
      </c>
      <c r="M53" s="83">
        <v>164</v>
      </c>
      <c r="N53" s="83">
        <v>119</v>
      </c>
      <c r="O53" s="256">
        <v>305</v>
      </c>
      <c r="P53" s="83">
        <v>154</v>
      </c>
      <c r="Q53" s="83">
        <v>151</v>
      </c>
      <c r="R53" s="256">
        <v>257</v>
      </c>
      <c r="S53" s="83">
        <v>123</v>
      </c>
      <c r="T53" s="83">
        <v>134</v>
      </c>
      <c r="U53" s="256">
        <v>255</v>
      </c>
      <c r="V53" s="83">
        <v>135</v>
      </c>
      <c r="W53" s="83">
        <v>120</v>
      </c>
      <c r="X53" s="83">
        <v>37</v>
      </c>
      <c r="Y53" s="35" t="s">
        <v>136</v>
      </c>
      <c r="Z53" s="4"/>
    </row>
    <row r="54" spans="1:26" ht="15.75" customHeight="1">
      <c r="A54" s="32"/>
      <c r="B54" s="34" t="s">
        <v>137</v>
      </c>
      <c r="C54" s="257">
        <f t="shared" si="1"/>
        <v>403</v>
      </c>
      <c r="D54" s="168">
        <f t="shared" si="2"/>
        <v>225</v>
      </c>
      <c r="E54" s="168">
        <f t="shared" si="3"/>
        <v>178</v>
      </c>
      <c r="F54" s="256">
        <f t="shared" si="4"/>
        <v>67</v>
      </c>
      <c r="G54" s="83">
        <v>37</v>
      </c>
      <c r="H54" s="83">
        <v>30</v>
      </c>
      <c r="I54" s="256">
        <v>68</v>
      </c>
      <c r="J54" s="83">
        <v>36</v>
      </c>
      <c r="K54" s="83">
        <v>32</v>
      </c>
      <c r="L54" s="256">
        <v>68</v>
      </c>
      <c r="M54" s="83">
        <v>42</v>
      </c>
      <c r="N54" s="83">
        <v>26</v>
      </c>
      <c r="O54" s="256">
        <v>69</v>
      </c>
      <c r="P54" s="83">
        <v>37</v>
      </c>
      <c r="Q54" s="83">
        <v>32</v>
      </c>
      <c r="R54" s="256">
        <v>67</v>
      </c>
      <c r="S54" s="83">
        <v>42</v>
      </c>
      <c r="T54" s="83">
        <v>25</v>
      </c>
      <c r="U54" s="256">
        <v>64</v>
      </c>
      <c r="V54" s="83">
        <v>31</v>
      </c>
      <c r="W54" s="83">
        <v>33</v>
      </c>
      <c r="X54" s="83">
        <v>10</v>
      </c>
      <c r="Y54" s="35" t="s">
        <v>137</v>
      </c>
      <c r="Z54" s="4"/>
    </row>
    <row r="55" spans="1:26" ht="15.75" customHeight="1">
      <c r="A55" s="32"/>
      <c r="B55" s="34" t="s">
        <v>138</v>
      </c>
      <c r="C55" s="257">
        <f t="shared" si="1"/>
        <v>4148</v>
      </c>
      <c r="D55" s="168">
        <f t="shared" si="2"/>
        <v>2089</v>
      </c>
      <c r="E55" s="168">
        <f t="shared" si="3"/>
        <v>2059</v>
      </c>
      <c r="F55" s="256">
        <f t="shared" si="4"/>
        <v>707</v>
      </c>
      <c r="G55" s="83">
        <v>345</v>
      </c>
      <c r="H55" s="83">
        <v>362</v>
      </c>
      <c r="I55" s="256">
        <v>649</v>
      </c>
      <c r="J55" s="83">
        <v>330</v>
      </c>
      <c r="K55" s="83">
        <v>319</v>
      </c>
      <c r="L55" s="256">
        <v>686</v>
      </c>
      <c r="M55" s="83">
        <v>356</v>
      </c>
      <c r="N55" s="83">
        <v>330</v>
      </c>
      <c r="O55" s="256">
        <v>715</v>
      </c>
      <c r="P55" s="83">
        <v>388</v>
      </c>
      <c r="Q55" s="83">
        <v>327</v>
      </c>
      <c r="R55" s="256">
        <v>674</v>
      </c>
      <c r="S55" s="83">
        <v>324</v>
      </c>
      <c r="T55" s="83">
        <v>350</v>
      </c>
      <c r="U55" s="256">
        <v>717</v>
      </c>
      <c r="V55" s="83">
        <v>346</v>
      </c>
      <c r="W55" s="83">
        <v>371</v>
      </c>
      <c r="X55" s="83">
        <v>46</v>
      </c>
      <c r="Y55" s="35" t="s">
        <v>138</v>
      </c>
      <c r="Z55" s="4"/>
    </row>
    <row r="56" spans="1:26" ht="15.75" customHeight="1">
      <c r="A56" s="32"/>
      <c r="B56" s="34" t="s">
        <v>139</v>
      </c>
      <c r="C56" s="257">
        <f t="shared" si="1"/>
        <v>327</v>
      </c>
      <c r="D56" s="168">
        <f t="shared" si="2"/>
        <v>176</v>
      </c>
      <c r="E56" s="168">
        <f t="shared" si="3"/>
        <v>151</v>
      </c>
      <c r="F56" s="256">
        <f t="shared" si="4"/>
        <v>54</v>
      </c>
      <c r="G56" s="83">
        <v>32</v>
      </c>
      <c r="H56" s="83">
        <v>22</v>
      </c>
      <c r="I56" s="256">
        <v>49</v>
      </c>
      <c r="J56" s="83">
        <v>32</v>
      </c>
      <c r="K56" s="83">
        <v>17</v>
      </c>
      <c r="L56" s="256">
        <v>67</v>
      </c>
      <c r="M56" s="83">
        <v>35</v>
      </c>
      <c r="N56" s="83">
        <v>32</v>
      </c>
      <c r="O56" s="256">
        <v>43</v>
      </c>
      <c r="P56" s="83">
        <v>26</v>
      </c>
      <c r="Q56" s="83">
        <v>17</v>
      </c>
      <c r="R56" s="256">
        <v>60</v>
      </c>
      <c r="S56" s="83">
        <v>27</v>
      </c>
      <c r="T56" s="83">
        <v>33</v>
      </c>
      <c r="U56" s="256">
        <v>54</v>
      </c>
      <c r="V56" s="83">
        <v>24</v>
      </c>
      <c r="W56" s="83">
        <v>30</v>
      </c>
      <c r="X56" s="83">
        <v>4</v>
      </c>
      <c r="Y56" s="35" t="s">
        <v>139</v>
      </c>
      <c r="Z56" s="4"/>
    </row>
    <row r="57" spans="1:26" s="169" customFormat="1" ht="15.75" customHeight="1">
      <c r="A57" s="295" t="s">
        <v>235</v>
      </c>
      <c r="B57" s="296"/>
      <c r="C57" s="257">
        <f t="shared" si="1"/>
        <v>1527</v>
      </c>
      <c r="D57" s="256">
        <f t="shared" si="2"/>
        <v>772</v>
      </c>
      <c r="E57" s="256">
        <f t="shared" si="3"/>
        <v>755</v>
      </c>
      <c r="F57" s="256">
        <f t="shared" si="4"/>
        <v>242</v>
      </c>
      <c r="G57" s="256">
        <f aca="true" t="shared" si="18" ref="G57:X57">SUM(G58:G59)</f>
        <v>124</v>
      </c>
      <c r="H57" s="256">
        <f t="shared" si="18"/>
        <v>118</v>
      </c>
      <c r="I57" s="256">
        <f t="shared" si="6"/>
        <v>222</v>
      </c>
      <c r="J57" s="256">
        <f t="shared" si="18"/>
        <v>108</v>
      </c>
      <c r="K57" s="256">
        <f t="shared" si="18"/>
        <v>114</v>
      </c>
      <c r="L57" s="256">
        <f t="shared" si="7"/>
        <v>266</v>
      </c>
      <c r="M57" s="256">
        <f t="shared" si="18"/>
        <v>136</v>
      </c>
      <c r="N57" s="256">
        <f t="shared" si="18"/>
        <v>130</v>
      </c>
      <c r="O57" s="256">
        <f t="shared" si="8"/>
        <v>263</v>
      </c>
      <c r="P57" s="256">
        <f t="shared" si="18"/>
        <v>134</v>
      </c>
      <c r="Q57" s="256">
        <f t="shared" si="18"/>
        <v>129</v>
      </c>
      <c r="R57" s="256">
        <f t="shared" si="9"/>
        <v>256</v>
      </c>
      <c r="S57" s="256">
        <f t="shared" si="18"/>
        <v>129</v>
      </c>
      <c r="T57" s="256">
        <f t="shared" si="18"/>
        <v>127</v>
      </c>
      <c r="U57" s="256">
        <f t="shared" si="10"/>
        <v>278</v>
      </c>
      <c r="V57" s="256">
        <f t="shared" si="18"/>
        <v>141</v>
      </c>
      <c r="W57" s="256">
        <f t="shared" si="18"/>
        <v>137</v>
      </c>
      <c r="X57" s="256">
        <f t="shared" si="18"/>
        <v>32</v>
      </c>
      <c r="Y57" s="297" t="s">
        <v>235</v>
      </c>
      <c r="Z57" s="321"/>
    </row>
    <row r="58" spans="1:26" ht="15.75" customHeight="1">
      <c r="A58" s="32"/>
      <c r="B58" s="34" t="s">
        <v>140</v>
      </c>
      <c r="C58" s="257">
        <f t="shared" si="1"/>
        <v>400</v>
      </c>
      <c r="D58" s="168">
        <f t="shared" si="2"/>
        <v>205</v>
      </c>
      <c r="E58" s="168">
        <f t="shared" si="3"/>
        <v>195</v>
      </c>
      <c r="F58" s="256">
        <f t="shared" si="4"/>
        <v>62</v>
      </c>
      <c r="G58" s="83">
        <v>32</v>
      </c>
      <c r="H58" s="83">
        <v>30</v>
      </c>
      <c r="I58" s="256">
        <v>66</v>
      </c>
      <c r="J58" s="83">
        <v>34</v>
      </c>
      <c r="K58" s="83">
        <v>32</v>
      </c>
      <c r="L58" s="256">
        <v>53</v>
      </c>
      <c r="M58" s="83">
        <v>26</v>
      </c>
      <c r="N58" s="83">
        <v>27</v>
      </c>
      <c r="O58" s="256">
        <v>68</v>
      </c>
      <c r="P58" s="83">
        <v>36</v>
      </c>
      <c r="Q58" s="83">
        <v>32</v>
      </c>
      <c r="R58" s="256">
        <v>76</v>
      </c>
      <c r="S58" s="83">
        <v>35</v>
      </c>
      <c r="T58" s="83">
        <v>41</v>
      </c>
      <c r="U58" s="256">
        <v>75</v>
      </c>
      <c r="V58" s="83">
        <v>42</v>
      </c>
      <c r="W58" s="83">
        <v>33</v>
      </c>
      <c r="X58" s="83">
        <v>4</v>
      </c>
      <c r="Y58" s="35" t="s">
        <v>140</v>
      </c>
      <c r="Z58" s="4"/>
    </row>
    <row r="59" spans="1:26" s="1" customFormat="1" ht="15.75" customHeight="1">
      <c r="A59" s="32"/>
      <c r="B59" s="34" t="s">
        <v>154</v>
      </c>
      <c r="C59" s="257">
        <f t="shared" si="1"/>
        <v>1127</v>
      </c>
      <c r="D59" s="168">
        <f t="shared" si="2"/>
        <v>567</v>
      </c>
      <c r="E59" s="168">
        <f t="shared" si="3"/>
        <v>560</v>
      </c>
      <c r="F59" s="256">
        <f t="shared" si="4"/>
        <v>180</v>
      </c>
      <c r="G59" s="83">
        <v>92</v>
      </c>
      <c r="H59" s="83">
        <v>88</v>
      </c>
      <c r="I59" s="256">
        <v>156</v>
      </c>
      <c r="J59" s="83">
        <v>74</v>
      </c>
      <c r="K59" s="83">
        <v>82</v>
      </c>
      <c r="L59" s="256">
        <v>213</v>
      </c>
      <c r="M59" s="83">
        <v>110</v>
      </c>
      <c r="N59" s="83">
        <v>103</v>
      </c>
      <c r="O59" s="256">
        <v>195</v>
      </c>
      <c r="P59" s="83">
        <v>98</v>
      </c>
      <c r="Q59" s="83">
        <v>97</v>
      </c>
      <c r="R59" s="256">
        <v>180</v>
      </c>
      <c r="S59" s="83">
        <v>94</v>
      </c>
      <c r="T59" s="83">
        <v>86</v>
      </c>
      <c r="U59" s="256">
        <v>203</v>
      </c>
      <c r="V59" s="83">
        <v>99</v>
      </c>
      <c r="W59" s="83">
        <v>104</v>
      </c>
      <c r="X59" s="83">
        <v>28</v>
      </c>
      <c r="Y59" s="35" t="s">
        <v>154</v>
      </c>
      <c r="Z59" s="4"/>
    </row>
    <row r="60" spans="1:26" s="167" customFormat="1" ht="15.75" customHeight="1">
      <c r="A60" s="295" t="s">
        <v>236</v>
      </c>
      <c r="B60" s="319"/>
      <c r="C60" s="257">
        <f t="shared" si="1"/>
        <v>1872</v>
      </c>
      <c r="D60" s="256">
        <f t="shared" si="2"/>
        <v>968</v>
      </c>
      <c r="E60" s="256">
        <f t="shared" si="3"/>
        <v>904</v>
      </c>
      <c r="F60" s="256">
        <f t="shared" si="4"/>
        <v>287</v>
      </c>
      <c r="G60" s="256">
        <f aca="true" t="shared" si="19" ref="G60:X60">SUM(G61:G62)</f>
        <v>145</v>
      </c>
      <c r="H60" s="256">
        <f t="shared" si="19"/>
        <v>142</v>
      </c>
      <c r="I60" s="256">
        <f t="shared" si="6"/>
        <v>309</v>
      </c>
      <c r="J60" s="256">
        <f t="shared" si="19"/>
        <v>161</v>
      </c>
      <c r="K60" s="256">
        <f t="shared" si="19"/>
        <v>148</v>
      </c>
      <c r="L60" s="256">
        <f t="shared" si="7"/>
        <v>303</v>
      </c>
      <c r="M60" s="256">
        <f t="shared" si="19"/>
        <v>152</v>
      </c>
      <c r="N60" s="256">
        <f t="shared" si="19"/>
        <v>151</v>
      </c>
      <c r="O60" s="256">
        <f t="shared" si="8"/>
        <v>328</v>
      </c>
      <c r="P60" s="256">
        <f t="shared" si="19"/>
        <v>163</v>
      </c>
      <c r="Q60" s="256">
        <f t="shared" si="19"/>
        <v>165</v>
      </c>
      <c r="R60" s="256">
        <f t="shared" si="9"/>
        <v>332</v>
      </c>
      <c r="S60" s="256">
        <f t="shared" si="19"/>
        <v>173</v>
      </c>
      <c r="T60" s="256">
        <f t="shared" si="19"/>
        <v>159</v>
      </c>
      <c r="U60" s="256">
        <f t="shared" si="10"/>
        <v>313</v>
      </c>
      <c r="V60" s="256">
        <f t="shared" si="19"/>
        <v>174</v>
      </c>
      <c r="W60" s="256">
        <f t="shared" si="19"/>
        <v>139</v>
      </c>
      <c r="X60" s="256">
        <f t="shared" si="19"/>
        <v>30</v>
      </c>
      <c r="Y60" s="297" t="s">
        <v>236</v>
      </c>
      <c r="Z60" s="303"/>
    </row>
    <row r="61" spans="1:26" ht="15.75" customHeight="1">
      <c r="A61" s="37"/>
      <c r="B61" s="34" t="s">
        <v>141</v>
      </c>
      <c r="C61" s="257">
        <f t="shared" si="1"/>
        <v>711</v>
      </c>
      <c r="D61" s="168">
        <f t="shared" si="2"/>
        <v>360</v>
      </c>
      <c r="E61" s="168">
        <f t="shared" si="3"/>
        <v>351</v>
      </c>
      <c r="F61" s="256">
        <f t="shared" si="4"/>
        <v>102</v>
      </c>
      <c r="G61" s="83">
        <v>50</v>
      </c>
      <c r="H61" s="83">
        <v>52</v>
      </c>
      <c r="I61" s="256">
        <v>106</v>
      </c>
      <c r="J61" s="83">
        <v>52</v>
      </c>
      <c r="K61" s="83">
        <v>54</v>
      </c>
      <c r="L61" s="256">
        <v>119</v>
      </c>
      <c r="M61" s="83">
        <v>55</v>
      </c>
      <c r="N61" s="83">
        <v>64</v>
      </c>
      <c r="O61" s="256">
        <v>132</v>
      </c>
      <c r="P61" s="83">
        <v>64</v>
      </c>
      <c r="Q61" s="83">
        <v>68</v>
      </c>
      <c r="R61" s="256">
        <v>129</v>
      </c>
      <c r="S61" s="83">
        <v>67</v>
      </c>
      <c r="T61" s="83">
        <v>62</v>
      </c>
      <c r="U61" s="256">
        <v>123</v>
      </c>
      <c r="V61" s="83">
        <v>72</v>
      </c>
      <c r="W61" s="83">
        <v>51</v>
      </c>
      <c r="X61" s="83">
        <v>10</v>
      </c>
      <c r="Y61" s="35" t="s">
        <v>141</v>
      </c>
      <c r="Z61" s="4"/>
    </row>
    <row r="62" spans="1:26" ht="15.75" customHeight="1">
      <c r="A62" s="37"/>
      <c r="B62" s="34" t="s">
        <v>222</v>
      </c>
      <c r="C62" s="257">
        <f t="shared" si="1"/>
        <v>1161</v>
      </c>
      <c r="D62" s="168">
        <f t="shared" si="2"/>
        <v>608</v>
      </c>
      <c r="E62" s="168">
        <f t="shared" si="3"/>
        <v>553</v>
      </c>
      <c r="F62" s="256">
        <f t="shared" si="4"/>
        <v>185</v>
      </c>
      <c r="G62" s="83">
        <v>95</v>
      </c>
      <c r="H62" s="83">
        <v>90</v>
      </c>
      <c r="I62" s="256">
        <v>203</v>
      </c>
      <c r="J62" s="83">
        <v>109</v>
      </c>
      <c r="K62" s="83">
        <v>94</v>
      </c>
      <c r="L62" s="256">
        <v>184</v>
      </c>
      <c r="M62" s="83">
        <v>97</v>
      </c>
      <c r="N62" s="83">
        <v>87</v>
      </c>
      <c r="O62" s="256">
        <v>196</v>
      </c>
      <c r="P62" s="83">
        <v>99</v>
      </c>
      <c r="Q62" s="83">
        <v>97</v>
      </c>
      <c r="R62" s="256">
        <v>203</v>
      </c>
      <c r="S62" s="83">
        <v>106</v>
      </c>
      <c r="T62" s="83">
        <v>97</v>
      </c>
      <c r="U62" s="256">
        <v>190</v>
      </c>
      <c r="V62" s="83">
        <v>102</v>
      </c>
      <c r="W62" s="83">
        <v>88</v>
      </c>
      <c r="X62" s="83">
        <v>20</v>
      </c>
      <c r="Y62" s="35" t="s">
        <v>222</v>
      </c>
      <c r="Z62" s="4"/>
    </row>
    <row r="63" spans="1:26" s="167" customFormat="1" ht="15.75" customHeight="1">
      <c r="A63" s="295" t="s">
        <v>237</v>
      </c>
      <c r="B63" s="296"/>
      <c r="C63" s="257">
        <f t="shared" si="1"/>
        <v>216</v>
      </c>
      <c r="D63" s="256">
        <f t="shared" si="2"/>
        <v>112</v>
      </c>
      <c r="E63" s="256">
        <f t="shared" si="3"/>
        <v>104</v>
      </c>
      <c r="F63" s="256">
        <f t="shared" si="4"/>
        <v>36</v>
      </c>
      <c r="G63" s="256">
        <f aca="true" t="shared" si="20" ref="G63:X63">G64</f>
        <v>16</v>
      </c>
      <c r="H63" s="256">
        <f t="shared" si="20"/>
        <v>20</v>
      </c>
      <c r="I63" s="256">
        <f t="shared" si="6"/>
        <v>32</v>
      </c>
      <c r="J63" s="256">
        <f t="shared" si="20"/>
        <v>19</v>
      </c>
      <c r="K63" s="256">
        <f t="shared" si="20"/>
        <v>13</v>
      </c>
      <c r="L63" s="256">
        <f t="shared" si="7"/>
        <v>36</v>
      </c>
      <c r="M63" s="256">
        <f t="shared" si="20"/>
        <v>20</v>
      </c>
      <c r="N63" s="256">
        <f>N64</f>
        <v>16</v>
      </c>
      <c r="O63" s="256">
        <f t="shared" si="8"/>
        <v>33</v>
      </c>
      <c r="P63" s="256">
        <f t="shared" si="20"/>
        <v>17</v>
      </c>
      <c r="Q63" s="256">
        <f t="shared" si="20"/>
        <v>16</v>
      </c>
      <c r="R63" s="256">
        <f t="shared" si="9"/>
        <v>31</v>
      </c>
      <c r="S63" s="256">
        <f t="shared" si="20"/>
        <v>18</v>
      </c>
      <c r="T63" s="256">
        <f t="shared" si="20"/>
        <v>13</v>
      </c>
      <c r="U63" s="256">
        <f t="shared" si="10"/>
        <v>48</v>
      </c>
      <c r="V63" s="256">
        <f t="shared" si="20"/>
        <v>22</v>
      </c>
      <c r="W63" s="256">
        <f t="shared" si="20"/>
        <v>26</v>
      </c>
      <c r="X63" s="256">
        <f t="shared" si="20"/>
        <v>2</v>
      </c>
      <c r="Y63" s="297" t="s">
        <v>237</v>
      </c>
      <c r="Z63" s="321"/>
    </row>
    <row r="64" spans="1:26" ht="15.75" customHeight="1">
      <c r="A64" s="37"/>
      <c r="B64" s="34" t="s">
        <v>142</v>
      </c>
      <c r="C64" s="257">
        <f t="shared" si="1"/>
        <v>216</v>
      </c>
      <c r="D64" s="168">
        <f t="shared" si="2"/>
        <v>112</v>
      </c>
      <c r="E64" s="168">
        <f t="shared" si="3"/>
        <v>104</v>
      </c>
      <c r="F64" s="256">
        <f t="shared" si="4"/>
        <v>36</v>
      </c>
      <c r="G64" s="83">
        <v>16</v>
      </c>
      <c r="H64" s="83">
        <v>20</v>
      </c>
      <c r="I64" s="256">
        <v>32</v>
      </c>
      <c r="J64" s="83">
        <v>19</v>
      </c>
      <c r="K64" s="83">
        <v>13</v>
      </c>
      <c r="L64" s="256">
        <v>36</v>
      </c>
      <c r="M64" s="83">
        <v>20</v>
      </c>
      <c r="N64" s="83">
        <v>16</v>
      </c>
      <c r="O64" s="256">
        <v>33</v>
      </c>
      <c r="P64" s="83">
        <v>17</v>
      </c>
      <c r="Q64" s="83">
        <v>16</v>
      </c>
      <c r="R64" s="256">
        <v>31</v>
      </c>
      <c r="S64" s="83">
        <v>18</v>
      </c>
      <c r="T64" s="83">
        <v>13</v>
      </c>
      <c r="U64" s="256">
        <v>48</v>
      </c>
      <c r="V64" s="83">
        <v>22</v>
      </c>
      <c r="W64" s="83">
        <v>26</v>
      </c>
      <c r="X64" s="83">
        <v>2</v>
      </c>
      <c r="Y64" s="35" t="s">
        <v>142</v>
      </c>
      <c r="Z64" s="4"/>
    </row>
    <row r="65" spans="1:26" s="169" customFormat="1" ht="15.75" customHeight="1">
      <c r="A65" s="295" t="s">
        <v>238</v>
      </c>
      <c r="B65" s="319"/>
      <c r="C65" s="257">
        <f t="shared" si="1"/>
        <v>558</v>
      </c>
      <c r="D65" s="256">
        <f t="shared" si="2"/>
        <v>296</v>
      </c>
      <c r="E65" s="256">
        <f t="shared" si="3"/>
        <v>262</v>
      </c>
      <c r="F65" s="256">
        <f t="shared" si="4"/>
        <v>76</v>
      </c>
      <c r="G65" s="256">
        <f aca="true" t="shared" si="21" ref="G65:X65">G66</f>
        <v>38</v>
      </c>
      <c r="H65" s="256">
        <f>H66</f>
        <v>38</v>
      </c>
      <c r="I65" s="256">
        <f t="shared" si="6"/>
        <v>76</v>
      </c>
      <c r="J65" s="256">
        <f t="shared" si="21"/>
        <v>44</v>
      </c>
      <c r="K65" s="256">
        <f t="shared" si="21"/>
        <v>32</v>
      </c>
      <c r="L65" s="256">
        <f t="shared" si="7"/>
        <v>94</v>
      </c>
      <c r="M65" s="256">
        <f t="shared" si="21"/>
        <v>58</v>
      </c>
      <c r="N65" s="256">
        <f t="shared" si="21"/>
        <v>36</v>
      </c>
      <c r="O65" s="256">
        <f t="shared" si="8"/>
        <v>104</v>
      </c>
      <c r="P65" s="256">
        <f t="shared" si="21"/>
        <v>55</v>
      </c>
      <c r="Q65" s="256">
        <f t="shared" si="21"/>
        <v>49</v>
      </c>
      <c r="R65" s="256">
        <f t="shared" si="9"/>
        <v>102</v>
      </c>
      <c r="S65" s="256">
        <f t="shared" si="21"/>
        <v>47</v>
      </c>
      <c r="T65" s="256">
        <f t="shared" si="21"/>
        <v>55</v>
      </c>
      <c r="U65" s="256">
        <f t="shared" si="10"/>
        <v>106</v>
      </c>
      <c r="V65" s="256">
        <f t="shared" si="21"/>
        <v>54</v>
      </c>
      <c r="W65" s="256">
        <f t="shared" si="21"/>
        <v>52</v>
      </c>
      <c r="X65" s="256">
        <f t="shared" si="21"/>
        <v>11</v>
      </c>
      <c r="Y65" s="297" t="s">
        <v>238</v>
      </c>
      <c r="Z65" s="303"/>
    </row>
    <row r="66" spans="1:26" s="1" customFormat="1" ht="15.75" customHeight="1">
      <c r="A66" s="37"/>
      <c r="B66" s="34" t="s">
        <v>223</v>
      </c>
      <c r="C66" s="257">
        <f t="shared" si="1"/>
        <v>558</v>
      </c>
      <c r="D66" s="168">
        <f t="shared" si="2"/>
        <v>296</v>
      </c>
      <c r="E66" s="168">
        <f t="shared" si="3"/>
        <v>262</v>
      </c>
      <c r="F66" s="256">
        <f t="shared" si="4"/>
        <v>76</v>
      </c>
      <c r="G66" s="83">
        <v>38</v>
      </c>
      <c r="H66" s="83">
        <v>38</v>
      </c>
      <c r="I66" s="256">
        <v>76</v>
      </c>
      <c r="J66" s="83">
        <v>44</v>
      </c>
      <c r="K66" s="83">
        <v>32</v>
      </c>
      <c r="L66" s="256">
        <v>94</v>
      </c>
      <c r="M66" s="83">
        <v>58</v>
      </c>
      <c r="N66" s="83">
        <v>36</v>
      </c>
      <c r="O66" s="256">
        <v>104</v>
      </c>
      <c r="P66" s="83">
        <v>55</v>
      </c>
      <c r="Q66" s="83">
        <v>49</v>
      </c>
      <c r="R66" s="256">
        <v>102</v>
      </c>
      <c r="S66" s="83">
        <v>47</v>
      </c>
      <c r="T66" s="83">
        <v>55</v>
      </c>
      <c r="U66" s="256">
        <v>106</v>
      </c>
      <c r="V66" s="83">
        <v>54</v>
      </c>
      <c r="W66" s="83">
        <v>52</v>
      </c>
      <c r="X66" s="83">
        <v>11</v>
      </c>
      <c r="Y66" s="35" t="s">
        <v>223</v>
      </c>
      <c r="Z66" s="4"/>
    </row>
    <row r="67" spans="1:26" s="1" customFormat="1" ht="15.75" customHeight="1">
      <c r="A67" s="15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7"/>
      <c r="Z67" s="15"/>
    </row>
    <row r="68" spans="2:24" ht="11.25" customHeight="1">
      <c r="B68" s="133"/>
      <c r="C68" s="133"/>
      <c r="D68" s="133"/>
      <c r="E68" s="133"/>
      <c r="F68" s="133"/>
      <c r="G68" s="133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2:7" ht="11.25" customHeight="1">
      <c r="B69" s="133"/>
      <c r="C69" s="133"/>
      <c r="D69" s="133"/>
      <c r="E69" s="133"/>
      <c r="F69" s="1"/>
      <c r="G69" s="1"/>
    </row>
    <row r="70" spans="2:5" ht="11.25" customHeight="1">
      <c r="B70" s="82"/>
      <c r="C70" s="82"/>
      <c r="D70" s="82"/>
      <c r="E70" s="82"/>
    </row>
    <row r="71" spans="2:5" ht="11.25" customHeight="1">
      <c r="B71" s="82"/>
      <c r="C71" s="82"/>
      <c r="D71" s="82"/>
      <c r="E71" s="82"/>
    </row>
    <row r="72" spans="2:5" ht="11.25" customHeight="1">
      <c r="B72" s="82"/>
      <c r="C72" s="82"/>
      <c r="D72" s="82"/>
      <c r="E72" s="82"/>
    </row>
    <row r="73" spans="2:5" ht="11.25" customHeight="1">
      <c r="B73" s="82"/>
      <c r="C73" s="82"/>
      <c r="D73" s="82"/>
      <c r="E73" s="82"/>
    </row>
    <row r="74" spans="2:5" ht="11.25" customHeight="1">
      <c r="B74" s="82"/>
      <c r="C74" s="82"/>
      <c r="D74" s="82"/>
      <c r="E74" s="82"/>
    </row>
    <row r="75" spans="2:5" ht="11.25" customHeight="1">
      <c r="B75" s="82"/>
      <c r="C75" s="82"/>
      <c r="D75" s="82"/>
      <c r="E75" s="82"/>
    </row>
    <row r="76" spans="2:5" ht="11.25" customHeight="1">
      <c r="B76" s="82"/>
      <c r="C76" s="82"/>
      <c r="D76" s="82"/>
      <c r="E76" s="82"/>
    </row>
    <row r="77" spans="2:5" ht="11.25" customHeight="1">
      <c r="B77" s="82"/>
      <c r="C77" s="82"/>
      <c r="D77" s="82"/>
      <c r="E77" s="82"/>
    </row>
    <row r="78" spans="2:5" ht="11.25" customHeight="1">
      <c r="B78" s="82"/>
      <c r="C78" s="82"/>
      <c r="D78" s="82"/>
      <c r="E78" s="82"/>
    </row>
    <row r="79" spans="2:5" ht="11.25" customHeight="1">
      <c r="B79" s="82"/>
      <c r="C79" s="82"/>
      <c r="D79" s="82"/>
      <c r="E79" s="82"/>
    </row>
    <row r="80" spans="2:5" ht="11.25" customHeight="1">
      <c r="B80" s="82"/>
      <c r="C80" s="82"/>
      <c r="D80" s="82"/>
      <c r="E80" s="82"/>
    </row>
    <row r="81" spans="2:5" ht="11.25" customHeight="1">
      <c r="B81" s="82"/>
      <c r="C81" s="82"/>
      <c r="D81" s="82"/>
      <c r="E81" s="82"/>
    </row>
    <row r="82" spans="2:5" ht="11.25" customHeight="1">
      <c r="B82" s="82"/>
      <c r="C82" s="82"/>
      <c r="D82" s="82"/>
      <c r="E82" s="82"/>
    </row>
  </sheetData>
  <sheetProtection/>
  <mergeCells count="54">
    <mergeCell ref="X4:X7"/>
    <mergeCell ref="Y63:Z63"/>
    <mergeCell ref="Y52:Z52"/>
    <mergeCell ref="Y16:Z16"/>
    <mergeCell ref="Y35:Z35"/>
    <mergeCell ref="Y38:Z38"/>
    <mergeCell ref="Y43:Z43"/>
    <mergeCell ref="Y45:Z45"/>
    <mergeCell ref="Y48:Z48"/>
    <mergeCell ref="A38:B38"/>
    <mergeCell ref="A43:B43"/>
    <mergeCell ref="A65:B65"/>
    <mergeCell ref="Y65:Z65"/>
    <mergeCell ref="Y57:Z57"/>
    <mergeCell ref="Y60:Z60"/>
    <mergeCell ref="A63:B63"/>
    <mergeCell ref="A4:B7"/>
    <mergeCell ref="Y4:Z7"/>
    <mergeCell ref="A1:N1"/>
    <mergeCell ref="A60:B60"/>
    <mergeCell ref="A45:B45"/>
    <mergeCell ref="A48:B48"/>
    <mergeCell ref="A52:B52"/>
    <mergeCell ref="A57:B57"/>
    <mergeCell ref="A16:B16"/>
    <mergeCell ref="A35:B35"/>
    <mergeCell ref="C6:C7"/>
    <mergeCell ref="D6:D7"/>
    <mergeCell ref="E6:E7"/>
    <mergeCell ref="D4:D5"/>
    <mergeCell ref="F4:H5"/>
    <mergeCell ref="I4:K5"/>
    <mergeCell ref="L4:N5"/>
    <mergeCell ref="O4:Q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R4:T5"/>
    <mergeCell ref="R6:R7"/>
    <mergeCell ref="S6:S7"/>
    <mergeCell ref="T6:T7"/>
    <mergeCell ref="U6:U7"/>
    <mergeCell ref="U4:W5"/>
  </mergeCells>
  <conditionalFormatting sqref="A8:Z67">
    <cfRule type="expression" priority="1" dxfId="1" stopIfTrue="1">
      <formula>MOD(ROW(),2)=0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Z78"/>
  <sheetViews>
    <sheetView showGridLines="0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2" sqref="C2"/>
    </sheetView>
  </sheetViews>
  <sheetFormatPr defaultColWidth="8.66015625" defaultRowHeight="11.25" customHeight="1"/>
  <cols>
    <col min="1" max="1" width="1.40625" style="5" customWidth="1"/>
    <col min="2" max="2" width="8.66015625" style="5" customWidth="1"/>
    <col min="3" max="23" width="7.58203125" style="5" customWidth="1"/>
    <col min="24" max="24" width="10.66015625" style="5" customWidth="1"/>
    <col min="25" max="25" width="8.66015625" style="5" customWidth="1"/>
    <col min="26" max="26" width="1.40625" style="5" customWidth="1"/>
    <col min="27" max="16384" width="8.66015625" style="5" customWidth="1"/>
  </cols>
  <sheetData>
    <row r="1" spans="1:24" ht="16.5" customHeight="1">
      <c r="A1" s="318" t="s">
        <v>205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21"/>
      <c r="P1" s="21"/>
      <c r="Q1" s="21"/>
      <c r="R1" s="21"/>
      <c r="S1" s="21"/>
      <c r="T1" s="21"/>
      <c r="U1" s="21"/>
      <c r="V1" s="22" t="s">
        <v>185</v>
      </c>
      <c r="W1" s="21"/>
      <c r="X1" s="21"/>
    </row>
    <row r="2" spans="1:24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6.5" customHeight="1">
      <c r="A3" s="22" t="s">
        <v>204</v>
      </c>
      <c r="C3" s="161"/>
      <c r="D3" s="161"/>
      <c r="E3" s="161"/>
      <c r="F3" s="23"/>
      <c r="G3" s="23"/>
      <c r="H3" s="23"/>
      <c r="I3" s="23"/>
      <c r="J3" s="23"/>
      <c r="K3" s="23"/>
      <c r="L3" s="23"/>
      <c r="M3" s="15"/>
      <c r="N3" s="23"/>
      <c r="O3" s="23" t="s">
        <v>241</v>
      </c>
      <c r="P3" s="23"/>
      <c r="Q3" s="23"/>
      <c r="R3" s="23"/>
      <c r="S3" s="23"/>
      <c r="T3" s="23"/>
      <c r="U3" s="23"/>
      <c r="V3" s="15"/>
      <c r="W3" s="23"/>
      <c r="X3" s="24"/>
      <c r="Y3" s="1"/>
      <c r="Z3" s="25" t="s">
        <v>0</v>
      </c>
    </row>
    <row r="4" spans="1:26" ht="16.5" customHeight="1">
      <c r="A4" s="290" t="s">
        <v>260</v>
      </c>
      <c r="B4" s="288"/>
      <c r="C4" s="162"/>
      <c r="D4" s="310" t="s">
        <v>3</v>
      </c>
      <c r="E4" s="24"/>
      <c r="F4" s="309" t="s">
        <v>105</v>
      </c>
      <c r="G4" s="310"/>
      <c r="H4" s="311"/>
      <c r="I4" s="309" t="s">
        <v>106</v>
      </c>
      <c r="J4" s="310"/>
      <c r="K4" s="311"/>
      <c r="L4" s="309" t="s">
        <v>107</v>
      </c>
      <c r="M4" s="310"/>
      <c r="N4" s="311"/>
      <c r="O4" s="309" t="s">
        <v>108</v>
      </c>
      <c r="P4" s="310"/>
      <c r="Q4" s="311"/>
      <c r="R4" s="309" t="s">
        <v>109</v>
      </c>
      <c r="S4" s="310"/>
      <c r="T4" s="311"/>
      <c r="U4" s="309" t="s">
        <v>110</v>
      </c>
      <c r="V4" s="310"/>
      <c r="W4" s="311"/>
      <c r="X4" s="322" t="s">
        <v>252</v>
      </c>
      <c r="Y4" s="317" t="s">
        <v>261</v>
      </c>
      <c r="Z4" s="287"/>
    </row>
    <row r="5" spans="1:26" ht="16.5" customHeight="1">
      <c r="A5" s="273"/>
      <c r="B5" s="291"/>
      <c r="C5" s="163"/>
      <c r="D5" s="313"/>
      <c r="E5" s="23"/>
      <c r="F5" s="312"/>
      <c r="G5" s="313"/>
      <c r="H5" s="314"/>
      <c r="I5" s="312"/>
      <c r="J5" s="313"/>
      <c r="K5" s="314"/>
      <c r="L5" s="312"/>
      <c r="M5" s="313"/>
      <c r="N5" s="314"/>
      <c r="O5" s="312"/>
      <c r="P5" s="313"/>
      <c r="Q5" s="314"/>
      <c r="R5" s="312"/>
      <c r="S5" s="313"/>
      <c r="T5" s="314"/>
      <c r="U5" s="312"/>
      <c r="V5" s="313"/>
      <c r="W5" s="314"/>
      <c r="X5" s="323"/>
      <c r="Y5" s="274"/>
      <c r="Z5" s="273"/>
    </row>
    <row r="6" spans="1:26" ht="16.5" customHeight="1">
      <c r="A6" s="273"/>
      <c r="B6" s="291"/>
      <c r="C6" s="315" t="s">
        <v>3</v>
      </c>
      <c r="D6" s="315" t="s">
        <v>1</v>
      </c>
      <c r="E6" s="315" t="s">
        <v>2</v>
      </c>
      <c r="F6" s="315" t="s">
        <v>3</v>
      </c>
      <c r="G6" s="315" t="s">
        <v>1</v>
      </c>
      <c r="H6" s="315" t="s">
        <v>2</v>
      </c>
      <c r="I6" s="315" t="s">
        <v>3</v>
      </c>
      <c r="J6" s="315" t="s">
        <v>1</v>
      </c>
      <c r="K6" s="315" t="s">
        <v>2</v>
      </c>
      <c r="L6" s="315" t="s">
        <v>3</v>
      </c>
      <c r="M6" s="315" t="s">
        <v>1</v>
      </c>
      <c r="N6" s="315" t="s">
        <v>2</v>
      </c>
      <c r="O6" s="315" t="s">
        <v>3</v>
      </c>
      <c r="P6" s="315" t="s">
        <v>1</v>
      </c>
      <c r="Q6" s="315" t="s">
        <v>2</v>
      </c>
      <c r="R6" s="315" t="s">
        <v>3</v>
      </c>
      <c r="S6" s="315" t="s">
        <v>1</v>
      </c>
      <c r="T6" s="315" t="s">
        <v>2</v>
      </c>
      <c r="U6" s="315" t="s">
        <v>3</v>
      </c>
      <c r="V6" s="315" t="s">
        <v>1</v>
      </c>
      <c r="W6" s="315" t="s">
        <v>2</v>
      </c>
      <c r="X6" s="323"/>
      <c r="Y6" s="274"/>
      <c r="Z6" s="273"/>
    </row>
    <row r="7" spans="1:26" ht="16.5" customHeight="1">
      <c r="A7" s="276"/>
      <c r="B7" s="289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24"/>
      <c r="Y7" s="275"/>
      <c r="Z7" s="276"/>
    </row>
    <row r="8" spans="1:26" ht="13.5" customHeight="1">
      <c r="A8" s="1"/>
      <c r="B8" s="26"/>
      <c r="C8" s="162"/>
      <c r="D8" s="81"/>
      <c r="E8" s="81"/>
      <c r="F8" s="24"/>
      <c r="G8" s="81"/>
      <c r="H8" s="81"/>
      <c r="I8" s="24"/>
      <c r="J8" s="81"/>
      <c r="K8" s="81"/>
      <c r="L8" s="24"/>
      <c r="M8" s="81"/>
      <c r="N8" s="81"/>
      <c r="O8" s="24"/>
      <c r="P8" s="81"/>
      <c r="Q8" s="81"/>
      <c r="R8" s="24"/>
      <c r="S8" s="81"/>
      <c r="T8" s="81"/>
      <c r="U8" s="24"/>
      <c r="V8" s="81"/>
      <c r="W8" s="81"/>
      <c r="X8" s="81"/>
      <c r="Y8" s="27"/>
      <c r="Z8" s="28"/>
    </row>
    <row r="9" spans="1:26" ht="15.75" customHeight="1">
      <c r="A9" s="133"/>
      <c r="B9" s="164" t="s">
        <v>286</v>
      </c>
      <c r="C9" s="165">
        <v>118296</v>
      </c>
      <c r="D9" s="166">
        <v>60739</v>
      </c>
      <c r="E9" s="166">
        <v>57557</v>
      </c>
      <c r="F9" s="166">
        <v>19520</v>
      </c>
      <c r="G9" s="166">
        <v>9965</v>
      </c>
      <c r="H9" s="166">
        <v>9555</v>
      </c>
      <c r="I9" s="166">
        <v>19834</v>
      </c>
      <c r="J9" s="166">
        <v>10250</v>
      </c>
      <c r="K9" s="166">
        <v>9584</v>
      </c>
      <c r="L9" s="166">
        <v>19629</v>
      </c>
      <c r="M9" s="166">
        <v>10125</v>
      </c>
      <c r="N9" s="166">
        <v>9504</v>
      </c>
      <c r="O9" s="166">
        <v>18980</v>
      </c>
      <c r="P9" s="166">
        <v>9738</v>
      </c>
      <c r="Q9" s="166">
        <v>9242</v>
      </c>
      <c r="R9" s="166">
        <v>19736</v>
      </c>
      <c r="S9" s="166">
        <v>10115</v>
      </c>
      <c r="T9" s="166">
        <v>9621</v>
      </c>
      <c r="U9" s="166">
        <v>20597</v>
      </c>
      <c r="V9" s="166">
        <v>10546</v>
      </c>
      <c r="W9" s="166">
        <v>10051</v>
      </c>
      <c r="X9" s="166">
        <v>1906</v>
      </c>
      <c r="Y9" s="3" t="s">
        <v>286</v>
      </c>
      <c r="Z9" s="116"/>
    </row>
    <row r="10" spans="1:26" s="167" customFormat="1" ht="16.5" customHeight="1">
      <c r="A10" s="262"/>
      <c r="B10" s="263" t="s">
        <v>288</v>
      </c>
      <c r="C10" s="266">
        <f>SUM(C12,C31,C34,C39,C41,C44,C48,C53,C56,C59,C61)</f>
        <v>116666</v>
      </c>
      <c r="D10" s="267">
        <f aca="true" t="shared" si="0" ref="D10:X10">SUM(D12,D31,D34,D39,D41,D44,D48,D53,D56,D59,D61)</f>
        <v>59912</v>
      </c>
      <c r="E10" s="267">
        <f t="shared" si="0"/>
        <v>56754</v>
      </c>
      <c r="F10" s="267">
        <f t="shared" si="0"/>
        <v>19033</v>
      </c>
      <c r="G10" s="267">
        <f t="shared" si="0"/>
        <v>9737</v>
      </c>
      <c r="H10" s="267">
        <f t="shared" si="0"/>
        <v>9296</v>
      </c>
      <c r="I10" s="267">
        <f t="shared" si="0"/>
        <v>19477</v>
      </c>
      <c r="J10" s="267">
        <f t="shared" si="0"/>
        <v>9961</v>
      </c>
      <c r="K10" s="267">
        <f t="shared" si="0"/>
        <v>9516</v>
      </c>
      <c r="L10" s="267">
        <f t="shared" si="0"/>
        <v>19795</v>
      </c>
      <c r="M10" s="267">
        <f t="shared" si="0"/>
        <v>10224</v>
      </c>
      <c r="N10" s="267">
        <f t="shared" si="0"/>
        <v>9571</v>
      </c>
      <c r="O10" s="267">
        <f t="shared" si="0"/>
        <v>19636</v>
      </c>
      <c r="P10" s="267">
        <f t="shared" si="0"/>
        <v>10130</v>
      </c>
      <c r="Q10" s="267">
        <f t="shared" si="0"/>
        <v>9506</v>
      </c>
      <c r="R10" s="267">
        <f t="shared" si="0"/>
        <v>18999</v>
      </c>
      <c r="S10" s="267">
        <f t="shared" si="0"/>
        <v>9740</v>
      </c>
      <c r="T10" s="267">
        <f t="shared" si="0"/>
        <v>9259</v>
      </c>
      <c r="U10" s="267">
        <f t="shared" si="0"/>
        <v>19726</v>
      </c>
      <c r="V10" s="267">
        <f t="shared" si="0"/>
        <v>10120</v>
      </c>
      <c r="W10" s="267">
        <f t="shared" si="0"/>
        <v>9606</v>
      </c>
      <c r="X10" s="267">
        <f t="shared" si="0"/>
        <v>1908</v>
      </c>
      <c r="Y10" s="218" t="s">
        <v>287</v>
      </c>
      <c r="Z10" s="29"/>
    </row>
    <row r="11" spans="1:26" s="201" customFormat="1" ht="13.5" customHeight="1">
      <c r="A11" s="195"/>
      <c r="B11" s="196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9"/>
      <c r="Z11" s="200"/>
    </row>
    <row r="12" spans="1:26" s="167" customFormat="1" ht="19.5" customHeight="1">
      <c r="A12" s="295" t="s">
        <v>242</v>
      </c>
      <c r="B12" s="320"/>
      <c r="C12" s="255">
        <f>D12+E12</f>
        <v>94400</v>
      </c>
      <c r="D12" s="256">
        <f>SUM(G12,J12,M12,P12,S12,V12)</f>
        <v>48468</v>
      </c>
      <c r="E12" s="256">
        <f>SUM(H12,K12,N12,Q12,T12,W12)</f>
        <v>45932</v>
      </c>
      <c r="F12" s="256">
        <f>G12+H12</f>
        <v>15417</v>
      </c>
      <c r="G12" s="256">
        <f aca="true" t="shared" si="1" ref="G12:X12">SUM(G14:G30)</f>
        <v>7899</v>
      </c>
      <c r="H12" s="256">
        <f t="shared" si="1"/>
        <v>7518</v>
      </c>
      <c r="I12" s="256">
        <f>J12+K12</f>
        <v>15887</v>
      </c>
      <c r="J12" s="256">
        <f t="shared" si="1"/>
        <v>8091</v>
      </c>
      <c r="K12" s="256">
        <f t="shared" si="1"/>
        <v>7796</v>
      </c>
      <c r="L12" s="256">
        <f>M12+N12</f>
        <v>15987</v>
      </c>
      <c r="M12" s="256">
        <f t="shared" si="1"/>
        <v>8221</v>
      </c>
      <c r="N12" s="256">
        <f t="shared" si="1"/>
        <v>7766</v>
      </c>
      <c r="O12" s="256">
        <f>P12+Q12</f>
        <v>15898</v>
      </c>
      <c r="P12" s="256">
        <f t="shared" si="1"/>
        <v>8206</v>
      </c>
      <c r="Q12" s="256">
        <f t="shared" si="1"/>
        <v>7692</v>
      </c>
      <c r="R12" s="256">
        <f>S12+T12</f>
        <v>15277</v>
      </c>
      <c r="S12" s="256">
        <f t="shared" si="1"/>
        <v>7880</v>
      </c>
      <c r="T12" s="256">
        <f t="shared" si="1"/>
        <v>7397</v>
      </c>
      <c r="U12" s="256">
        <f>V12+W12</f>
        <v>15934</v>
      </c>
      <c r="V12" s="256">
        <f t="shared" si="1"/>
        <v>8171</v>
      </c>
      <c r="W12" s="256">
        <f t="shared" si="1"/>
        <v>7763</v>
      </c>
      <c r="X12" s="256">
        <f t="shared" si="1"/>
        <v>1514</v>
      </c>
      <c r="Y12" s="297" t="s">
        <v>242</v>
      </c>
      <c r="Z12" s="298"/>
    </row>
    <row r="13" spans="1:26" s="167" customFormat="1" ht="16.5" customHeight="1">
      <c r="A13" s="29"/>
      <c r="B13" s="221" t="s">
        <v>243</v>
      </c>
      <c r="C13" s="255">
        <f aca="true" t="shared" si="2" ref="C13:C62">D13+E13</f>
        <v>52248</v>
      </c>
      <c r="D13" s="256">
        <f aca="true" t="shared" si="3" ref="D13:D62">SUM(G13,J13,M13,P13,S13,V13)</f>
        <v>26824</v>
      </c>
      <c r="E13" s="256">
        <f aca="true" t="shared" si="4" ref="E13:E62">SUM(H13,K13,N13,Q13,T13,W13)</f>
        <v>25424</v>
      </c>
      <c r="F13" s="256">
        <f aca="true" t="shared" si="5" ref="F13:F62">G13+H13</f>
        <v>8764</v>
      </c>
      <c r="G13" s="256">
        <f aca="true" t="shared" si="6" ref="G13:X13">SUM(G14:G18)</f>
        <v>4471</v>
      </c>
      <c r="H13" s="256">
        <f t="shared" si="6"/>
        <v>4293</v>
      </c>
      <c r="I13" s="256">
        <f>J13+K13</f>
        <v>8995</v>
      </c>
      <c r="J13" s="256">
        <f t="shared" si="6"/>
        <v>4570</v>
      </c>
      <c r="K13" s="256">
        <f t="shared" si="6"/>
        <v>4425</v>
      </c>
      <c r="L13" s="256">
        <f>M13+N13</f>
        <v>8827</v>
      </c>
      <c r="M13" s="256">
        <f t="shared" si="6"/>
        <v>4568</v>
      </c>
      <c r="N13" s="256">
        <f t="shared" si="6"/>
        <v>4259</v>
      </c>
      <c r="O13" s="256">
        <f>P13+Q13</f>
        <v>8754</v>
      </c>
      <c r="P13" s="256">
        <f t="shared" si="6"/>
        <v>4517</v>
      </c>
      <c r="Q13" s="256">
        <f t="shared" si="6"/>
        <v>4237</v>
      </c>
      <c r="R13" s="256">
        <f>S13+T13</f>
        <v>8392</v>
      </c>
      <c r="S13" s="256">
        <f t="shared" si="6"/>
        <v>4343</v>
      </c>
      <c r="T13" s="256">
        <f t="shared" si="6"/>
        <v>4049</v>
      </c>
      <c r="U13" s="256">
        <f>V13+W13</f>
        <v>8516</v>
      </c>
      <c r="V13" s="256">
        <f t="shared" si="6"/>
        <v>4355</v>
      </c>
      <c r="W13" s="256">
        <f t="shared" si="6"/>
        <v>4161</v>
      </c>
      <c r="X13" s="256">
        <f t="shared" si="6"/>
        <v>752</v>
      </c>
      <c r="Y13" s="219" t="s">
        <v>243</v>
      </c>
      <c r="Z13" s="29"/>
    </row>
    <row r="14" spans="1:26" ht="16.5" customHeight="1">
      <c r="A14" s="32"/>
      <c r="B14" s="33" t="s">
        <v>115</v>
      </c>
      <c r="C14" s="255">
        <f t="shared" si="2"/>
        <v>13088</v>
      </c>
      <c r="D14" s="168">
        <f t="shared" si="3"/>
        <v>6745</v>
      </c>
      <c r="E14" s="168">
        <f t="shared" si="4"/>
        <v>6343</v>
      </c>
      <c r="F14" s="256">
        <f t="shared" si="5"/>
        <v>2183</v>
      </c>
      <c r="G14" s="83">
        <v>1137</v>
      </c>
      <c r="H14" s="83">
        <v>1046</v>
      </c>
      <c r="I14" s="256">
        <v>2224</v>
      </c>
      <c r="J14" s="83">
        <v>1140</v>
      </c>
      <c r="K14" s="83">
        <v>1084</v>
      </c>
      <c r="L14" s="256">
        <v>2221</v>
      </c>
      <c r="M14" s="83">
        <v>1148</v>
      </c>
      <c r="N14" s="83">
        <v>1073</v>
      </c>
      <c r="O14" s="256">
        <v>2252</v>
      </c>
      <c r="P14" s="83">
        <v>1175</v>
      </c>
      <c r="Q14" s="83">
        <v>1077</v>
      </c>
      <c r="R14" s="256">
        <v>2109</v>
      </c>
      <c r="S14" s="83">
        <v>1066</v>
      </c>
      <c r="T14" s="83">
        <v>1043</v>
      </c>
      <c r="U14" s="256">
        <v>2099</v>
      </c>
      <c r="V14" s="83">
        <v>1079</v>
      </c>
      <c r="W14" s="83">
        <v>1020</v>
      </c>
      <c r="X14" s="83">
        <v>205</v>
      </c>
      <c r="Y14" s="3" t="s">
        <v>115</v>
      </c>
      <c r="Z14" s="4"/>
    </row>
    <row r="15" spans="1:26" ht="16.5" customHeight="1">
      <c r="A15" s="32"/>
      <c r="B15" s="33" t="s">
        <v>116</v>
      </c>
      <c r="C15" s="255">
        <f t="shared" si="2"/>
        <v>9536</v>
      </c>
      <c r="D15" s="168">
        <f t="shared" si="3"/>
        <v>4897</v>
      </c>
      <c r="E15" s="168">
        <f t="shared" si="4"/>
        <v>4639</v>
      </c>
      <c r="F15" s="256">
        <f t="shared" si="5"/>
        <v>1643</v>
      </c>
      <c r="G15" s="83">
        <v>861</v>
      </c>
      <c r="H15" s="83">
        <v>782</v>
      </c>
      <c r="I15" s="256">
        <v>1685</v>
      </c>
      <c r="J15" s="83">
        <v>854</v>
      </c>
      <c r="K15" s="83">
        <v>831</v>
      </c>
      <c r="L15" s="256">
        <v>1637</v>
      </c>
      <c r="M15" s="83">
        <v>839</v>
      </c>
      <c r="N15" s="83">
        <v>798</v>
      </c>
      <c r="O15" s="256">
        <v>1537</v>
      </c>
      <c r="P15" s="83">
        <v>769</v>
      </c>
      <c r="Q15" s="83">
        <v>768</v>
      </c>
      <c r="R15" s="256">
        <v>1495</v>
      </c>
      <c r="S15" s="83">
        <v>780</v>
      </c>
      <c r="T15" s="83">
        <v>715</v>
      </c>
      <c r="U15" s="256">
        <v>1539</v>
      </c>
      <c r="V15" s="83">
        <v>794</v>
      </c>
      <c r="W15" s="83">
        <v>745</v>
      </c>
      <c r="X15" s="83">
        <v>160</v>
      </c>
      <c r="Y15" s="3" t="s">
        <v>116</v>
      </c>
      <c r="Z15" s="4"/>
    </row>
    <row r="16" spans="1:26" ht="16.5" customHeight="1">
      <c r="A16" s="32"/>
      <c r="B16" s="33" t="s">
        <v>117</v>
      </c>
      <c r="C16" s="255">
        <f t="shared" si="2"/>
        <v>6546</v>
      </c>
      <c r="D16" s="168">
        <f t="shared" si="3"/>
        <v>3307</v>
      </c>
      <c r="E16" s="168">
        <f t="shared" si="4"/>
        <v>3239</v>
      </c>
      <c r="F16" s="256">
        <f t="shared" si="5"/>
        <v>1108</v>
      </c>
      <c r="G16" s="83">
        <v>549</v>
      </c>
      <c r="H16" s="83">
        <v>559</v>
      </c>
      <c r="I16" s="256">
        <v>1167</v>
      </c>
      <c r="J16" s="83">
        <v>580</v>
      </c>
      <c r="K16" s="83">
        <v>587</v>
      </c>
      <c r="L16" s="256">
        <v>1131</v>
      </c>
      <c r="M16" s="83">
        <v>586</v>
      </c>
      <c r="N16" s="83">
        <v>545</v>
      </c>
      <c r="O16" s="256">
        <v>1091</v>
      </c>
      <c r="P16" s="83">
        <v>567</v>
      </c>
      <c r="Q16" s="83">
        <v>524</v>
      </c>
      <c r="R16" s="256">
        <v>1026</v>
      </c>
      <c r="S16" s="83">
        <v>519</v>
      </c>
      <c r="T16" s="83">
        <v>507</v>
      </c>
      <c r="U16" s="256">
        <v>1023</v>
      </c>
      <c r="V16" s="83">
        <v>506</v>
      </c>
      <c r="W16" s="83">
        <v>517</v>
      </c>
      <c r="X16" s="83">
        <v>74</v>
      </c>
      <c r="Y16" s="3" t="s">
        <v>117</v>
      </c>
      <c r="Z16" s="4"/>
    </row>
    <row r="17" spans="1:26" ht="16.5" customHeight="1">
      <c r="A17" s="32"/>
      <c r="B17" s="33" t="s">
        <v>118</v>
      </c>
      <c r="C17" s="255">
        <f t="shared" si="2"/>
        <v>11777</v>
      </c>
      <c r="D17" s="168">
        <f t="shared" si="3"/>
        <v>6119</v>
      </c>
      <c r="E17" s="168">
        <f t="shared" si="4"/>
        <v>5658</v>
      </c>
      <c r="F17" s="256">
        <f t="shared" si="5"/>
        <v>1991</v>
      </c>
      <c r="G17" s="83">
        <v>1008</v>
      </c>
      <c r="H17" s="83">
        <v>983</v>
      </c>
      <c r="I17" s="256">
        <v>2009</v>
      </c>
      <c r="J17" s="83">
        <v>1041</v>
      </c>
      <c r="K17" s="83">
        <v>968</v>
      </c>
      <c r="L17" s="256">
        <v>1964</v>
      </c>
      <c r="M17" s="83">
        <v>1019</v>
      </c>
      <c r="N17" s="83">
        <v>945</v>
      </c>
      <c r="O17" s="256">
        <v>1973</v>
      </c>
      <c r="P17" s="83">
        <v>1017</v>
      </c>
      <c r="Q17" s="83">
        <v>956</v>
      </c>
      <c r="R17" s="256">
        <v>1897</v>
      </c>
      <c r="S17" s="83">
        <v>1014</v>
      </c>
      <c r="T17" s="83">
        <v>883</v>
      </c>
      <c r="U17" s="256">
        <v>1943</v>
      </c>
      <c r="V17" s="83">
        <v>1020</v>
      </c>
      <c r="W17" s="83">
        <v>923</v>
      </c>
      <c r="X17" s="83">
        <v>173</v>
      </c>
      <c r="Y17" s="3" t="s">
        <v>118</v>
      </c>
      <c r="Z17" s="4"/>
    </row>
    <row r="18" spans="1:26" ht="16.5" customHeight="1">
      <c r="A18" s="32"/>
      <c r="B18" s="33" t="s">
        <v>119</v>
      </c>
      <c r="C18" s="255">
        <f t="shared" si="2"/>
        <v>11301</v>
      </c>
      <c r="D18" s="168">
        <f t="shared" si="3"/>
        <v>5756</v>
      </c>
      <c r="E18" s="168">
        <f t="shared" si="4"/>
        <v>5545</v>
      </c>
      <c r="F18" s="256">
        <f t="shared" si="5"/>
        <v>1839</v>
      </c>
      <c r="G18" s="83">
        <v>916</v>
      </c>
      <c r="H18" s="83">
        <v>923</v>
      </c>
      <c r="I18" s="256">
        <v>1910</v>
      </c>
      <c r="J18" s="83">
        <v>955</v>
      </c>
      <c r="K18" s="83">
        <v>955</v>
      </c>
      <c r="L18" s="256">
        <v>1874</v>
      </c>
      <c r="M18" s="83">
        <v>976</v>
      </c>
      <c r="N18" s="83">
        <v>898</v>
      </c>
      <c r="O18" s="256">
        <v>1901</v>
      </c>
      <c r="P18" s="83">
        <v>989</v>
      </c>
      <c r="Q18" s="83">
        <v>912</v>
      </c>
      <c r="R18" s="256">
        <v>1865</v>
      </c>
      <c r="S18" s="83">
        <v>964</v>
      </c>
      <c r="T18" s="83">
        <v>901</v>
      </c>
      <c r="U18" s="256">
        <v>1912</v>
      </c>
      <c r="V18" s="83">
        <v>956</v>
      </c>
      <c r="W18" s="83">
        <v>956</v>
      </c>
      <c r="X18" s="83">
        <v>140</v>
      </c>
      <c r="Y18" s="3" t="s">
        <v>119</v>
      </c>
      <c r="Z18" s="4"/>
    </row>
    <row r="19" spans="1:26" ht="16.5" customHeight="1">
      <c r="A19" s="32"/>
      <c r="B19" s="34" t="s">
        <v>120</v>
      </c>
      <c r="C19" s="255">
        <f t="shared" si="2"/>
        <v>6783</v>
      </c>
      <c r="D19" s="168">
        <f t="shared" si="3"/>
        <v>3459</v>
      </c>
      <c r="E19" s="168">
        <f t="shared" si="4"/>
        <v>3324</v>
      </c>
      <c r="F19" s="256">
        <f t="shared" si="5"/>
        <v>1038</v>
      </c>
      <c r="G19" s="83">
        <v>549</v>
      </c>
      <c r="H19" s="83">
        <v>489</v>
      </c>
      <c r="I19" s="256">
        <v>1117</v>
      </c>
      <c r="J19" s="83">
        <v>564</v>
      </c>
      <c r="K19" s="83">
        <v>553</v>
      </c>
      <c r="L19" s="256">
        <v>1162</v>
      </c>
      <c r="M19" s="83">
        <v>590</v>
      </c>
      <c r="N19" s="83">
        <v>572</v>
      </c>
      <c r="O19" s="256">
        <v>1127</v>
      </c>
      <c r="P19" s="83">
        <v>584</v>
      </c>
      <c r="Q19" s="83">
        <v>543</v>
      </c>
      <c r="R19" s="256">
        <v>1103</v>
      </c>
      <c r="S19" s="83">
        <v>540</v>
      </c>
      <c r="T19" s="83">
        <v>563</v>
      </c>
      <c r="U19" s="256">
        <v>1236</v>
      </c>
      <c r="V19" s="83">
        <v>632</v>
      </c>
      <c r="W19" s="83">
        <v>604</v>
      </c>
      <c r="X19" s="83">
        <v>111</v>
      </c>
      <c r="Y19" s="35" t="s">
        <v>120</v>
      </c>
      <c r="Z19" s="4"/>
    </row>
    <row r="20" spans="1:26" ht="16.5" customHeight="1">
      <c r="A20" s="32"/>
      <c r="B20" s="34" t="s">
        <v>213</v>
      </c>
      <c r="C20" s="255">
        <f t="shared" si="2"/>
        <v>2419</v>
      </c>
      <c r="D20" s="168">
        <f t="shared" si="3"/>
        <v>1237</v>
      </c>
      <c r="E20" s="168">
        <f t="shared" si="4"/>
        <v>1182</v>
      </c>
      <c r="F20" s="256">
        <f t="shared" si="5"/>
        <v>381</v>
      </c>
      <c r="G20" s="83">
        <v>181</v>
      </c>
      <c r="H20" s="83">
        <v>200</v>
      </c>
      <c r="I20" s="256">
        <v>399</v>
      </c>
      <c r="J20" s="83">
        <v>203</v>
      </c>
      <c r="K20" s="83">
        <v>196</v>
      </c>
      <c r="L20" s="256">
        <v>397</v>
      </c>
      <c r="M20" s="83">
        <v>209</v>
      </c>
      <c r="N20" s="83">
        <v>188</v>
      </c>
      <c r="O20" s="256">
        <v>410</v>
      </c>
      <c r="P20" s="83">
        <v>218</v>
      </c>
      <c r="Q20" s="83">
        <v>192</v>
      </c>
      <c r="R20" s="256">
        <v>416</v>
      </c>
      <c r="S20" s="83">
        <v>219</v>
      </c>
      <c r="T20" s="83">
        <v>197</v>
      </c>
      <c r="U20" s="256">
        <v>416</v>
      </c>
      <c r="V20" s="83">
        <v>207</v>
      </c>
      <c r="W20" s="83">
        <v>209</v>
      </c>
      <c r="X20" s="83">
        <v>42</v>
      </c>
      <c r="Y20" s="35" t="s">
        <v>213</v>
      </c>
      <c r="Z20" s="4"/>
    </row>
    <row r="21" spans="1:26" ht="16.5" customHeight="1">
      <c r="A21" s="32"/>
      <c r="B21" s="34" t="s">
        <v>121</v>
      </c>
      <c r="C21" s="255">
        <f t="shared" si="2"/>
        <v>2685</v>
      </c>
      <c r="D21" s="168">
        <f t="shared" si="3"/>
        <v>1372</v>
      </c>
      <c r="E21" s="168">
        <f t="shared" si="4"/>
        <v>1313</v>
      </c>
      <c r="F21" s="256">
        <f t="shared" si="5"/>
        <v>392</v>
      </c>
      <c r="G21" s="83">
        <v>201</v>
      </c>
      <c r="H21" s="83">
        <v>191</v>
      </c>
      <c r="I21" s="256">
        <v>436</v>
      </c>
      <c r="J21" s="83">
        <v>217</v>
      </c>
      <c r="K21" s="83">
        <v>219</v>
      </c>
      <c r="L21" s="256">
        <v>449</v>
      </c>
      <c r="M21" s="83">
        <v>237</v>
      </c>
      <c r="N21" s="83">
        <v>212</v>
      </c>
      <c r="O21" s="256">
        <v>439</v>
      </c>
      <c r="P21" s="83">
        <v>214</v>
      </c>
      <c r="Q21" s="83">
        <v>225</v>
      </c>
      <c r="R21" s="256">
        <v>448</v>
      </c>
      <c r="S21" s="83">
        <v>231</v>
      </c>
      <c r="T21" s="83">
        <v>217</v>
      </c>
      <c r="U21" s="256">
        <v>521</v>
      </c>
      <c r="V21" s="83">
        <v>272</v>
      </c>
      <c r="W21" s="83">
        <v>249</v>
      </c>
      <c r="X21" s="83">
        <v>37</v>
      </c>
      <c r="Y21" s="35" t="s">
        <v>121</v>
      </c>
      <c r="Z21" s="4"/>
    </row>
    <row r="22" spans="1:26" ht="16.5" customHeight="1">
      <c r="A22" s="32"/>
      <c r="B22" s="34" t="s">
        <v>122</v>
      </c>
      <c r="C22" s="255">
        <f t="shared" si="2"/>
        <v>1635</v>
      </c>
      <c r="D22" s="168">
        <f t="shared" si="3"/>
        <v>859</v>
      </c>
      <c r="E22" s="168">
        <f t="shared" si="4"/>
        <v>776</v>
      </c>
      <c r="F22" s="256">
        <f t="shared" si="5"/>
        <v>252</v>
      </c>
      <c r="G22" s="83">
        <v>127</v>
      </c>
      <c r="H22" s="83">
        <v>125</v>
      </c>
      <c r="I22" s="256">
        <v>271</v>
      </c>
      <c r="J22" s="83">
        <v>142</v>
      </c>
      <c r="K22" s="83">
        <v>129</v>
      </c>
      <c r="L22" s="256">
        <v>281</v>
      </c>
      <c r="M22" s="83">
        <v>139</v>
      </c>
      <c r="N22" s="83">
        <v>142</v>
      </c>
      <c r="O22" s="256">
        <v>290</v>
      </c>
      <c r="P22" s="83">
        <v>157</v>
      </c>
      <c r="Q22" s="83">
        <v>133</v>
      </c>
      <c r="R22" s="256">
        <v>245</v>
      </c>
      <c r="S22" s="83">
        <v>133</v>
      </c>
      <c r="T22" s="83">
        <v>112</v>
      </c>
      <c r="U22" s="256">
        <v>296</v>
      </c>
      <c r="V22" s="83">
        <v>161</v>
      </c>
      <c r="W22" s="83">
        <v>135</v>
      </c>
      <c r="X22" s="83">
        <v>36</v>
      </c>
      <c r="Y22" s="35" t="s">
        <v>122</v>
      </c>
      <c r="Z22" s="4"/>
    </row>
    <row r="23" spans="1:26" ht="16.5" customHeight="1">
      <c r="A23" s="32"/>
      <c r="B23" s="34" t="s">
        <v>123</v>
      </c>
      <c r="C23" s="255">
        <f t="shared" si="2"/>
        <v>4891</v>
      </c>
      <c r="D23" s="168">
        <f t="shared" si="3"/>
        <v>2454</v>
      </c>
      <c r="E23" s="168">
        <f t="shared" si="4"/>
        <v>2437</v>
      </c>
      <c r="F23" s="256">
        <f t="shared" si="5"/>
        <v>815</v>
      </c>
      <c r="G23" s="83">
        <v>400</v>
      </c>
      <c r="H23" s="83">
        <v>415</v>
      </c>
      <c r="I23" s="256">
        <v>852</v>
      </c>
      <c r="J23" s="83">
        <v>434</v>
      </c>
      <c r="K23" s="83">
        <v>418</v>
      </c>
      <c r="L23" s="256">
        <v>802</v>
      </c>
      <c r="M23" s="83">
        <v>404</v>
      </c>
      <c r="N23" s="83">
        <v>398</v>
      </c>
      <c r="O23" s="256">
        <v>853</v>
      </c>
      <c r="P23" s="83">
        <v>422</v>
      </c>
      <c r="Q23" s="83">
        <v>431</v>
      </c>
      <c r="R23" s="256">
        <v>783</v>
      </c>
      <c r="S23" s="83">
        <v>393</v>
      </c>
      <c r="T23" s="83">
        <v>390</v>
      </c>
      <c r="U23" s="256">
        <v>786</v>
      </c>
      <c r="V23" s="83">
        <v>401</v>
      </c>
      <c r="W23" s="83">
        <v>385</v>
      </c>
      <c r="X23" s="83">
        <v>61</v>
      </c>
      <c r="Y23" s="35" t="s">
        <v>123</v>
      </c>
      <c r="Z23" s="4"/>
    </row>
    <row r="24" spans="1:26" ht="16.5" customHeight="1">
      <c r="A24" s="32"/>
      <c r="B24" s="34" t="s">
        <v>124</v>
      </c>
      <c r="C24" s="255">
        <f t="shared" si="2"/>
        <v>1534</v>
      </c>
      <c r="D24" s="168">
        <f t="shared" si="3"/>
        <v>764</v>
      </c>
      <c r="E24" s="168">
        <f t="shared" si="4"/>
        <v>770</v>
      </c>
      <c r="F24" s="256">
        <f t="shared" si="5"/>
        <v>240</v>
      </c>
      <c r="G24" s="83">
        <v>105</v>
      </c>
      <c r="H24" s="83">
        <v>135</v>
      </c>
      <c r="I24" s="256">
        <v>260</v>
      </c>
      <c r="J24" s="83">
        <v>128</v>
      </c>
      <c r="K24" s="83">
        <v>132</v>
      </c>
      <c r="L24" s="256">
        <v>288</v>
      </c>
      <c r="M24" s="83">
        <v>142</v>
      </c>
      <c r="N24" s="83">
        <v>146</v>
      </c>
      <c r="O24" s="256">
        <v>246</v>
      </c>
      <c r="P24" s="83">
        <v>126</v>
      </c>
      <c r="Q24" s="83">
        <v>120</v>
      </c>
      <c r="R24" s="256">
        <v>229</v>
      </c>
      <c r="S24" s="83">
        <v>121</v>
      </c>
      <c r="T24" s="83">
        <v>108</v>
      </c>
      <c r="U24" s="256">
        <v>271</v>
      </c>
      <c r="V24" s="83">
        <v>142</v>
      </c>
      <c r="W24" s="83">
        <v>129</v>
      </c>
      <c r="X24" s="83">
        <v>36</v>
      </c>
      <c r="Y24" s="35" t="s">
        <v>124</v>
      </c>
      <c r="Z24" s="4"/>
    </row>
    <row r="25" spans="1:26" ht="16.5" customHeight="1">
      <c r="A25" s="32"/>
      <c r="B25" s="34" t="s">
        <v>125</v>
      </c>
      <c r="C25" s="255">
        <f t="shared" si="2"/>
        <v>3383</v>
      </c>
      <c r="D25" s="168">
        <f t="shared" si="3"/>
        <v>1765</v>
      </c>
      <c r="E25" s="168">
        <f t="shared" si="4"/>
        <v>1618</v>
      </c>
      <c r="F25" s="256">
        <f t="shared" si="5"/>
        <v>521</v>
      </c>
      <c r="G25" s="83">
        <v>279</v>
      </c>
      <c r="H25" s="83">
        <v>242</v>
      </c>
      <c r="I25" s="256">
        <v>555</v>
      </c>
      <c r="J25" s="83">
        <v>301</v>
      </c>
      <c r="K25" s="83">
        <v>254</v>
      </c>
      <c r="L25" s="256">
        <v>551</v>
      </c>
      <c r="M25" s="83">
        <v>262</v>
      </c>
      <c r="N25" s="83">
        <v>289</v>
      </c>
      <c r="O25" s="256">
        <v>608</v>
      </c>
      <c r="P25" s="83">
        <v>317</v>
      </c>
      <c r="Q25" s="83">
        <v>291</v>
      </c>
      <c r="R25" s="256">
        <v>561</v>
      </c>
      <c r="S25" s="83">
        <v>309</v>
      </c>
      <c r="T25" s="83">
        <v>252</v>
      </c>
      <c r="U25" s="256">
        <v>587</v>
      </c>
      <c r="V25" s="83">
        <v>297</v>
      </c>
      <c r="W25" s="83">
        <v>290</v>
      </c>
      <c r="X25" s="83">
        <v>72</v>
      </c>
      <c r="Y25" s="35" t="s">
        <v>125</v>
      </c>
      <c r="Z25" s="4"/>
    </row>
    <row r="26" spans="1:26" ht="16.5" customHeight="1">
      <c r="A26" s="32"/>
      <c r="B26" s="34" t="s">
        <v>126</v>
      </c>
      <c r="C26" s="255">
        <f t="shared" si="2"/>
        <v>2673</v>
      </c>
      <c r="D26" s="168">
        <f t="shared" si="3"/>
        <v>1392</v>
      </c>
      <c r="E26" s="168">
        <f t="shared" si="4"/>
        <v>1281</v>
      </c>
      <c r="F26" s="256">
        <f t="shared" si="5"/>
        <v>436</v>
      </c>
      <c r="G26" s="83">
        <v>236</v>
      </c>
      <c r="H26" s="83">
        <v>200</v>
      </c>
      <c r="I26" s="256">
        <v>424</v>
      </c>
      <c r="J26" s="83">
        <v>224</v>
      </c>
      <c r="K26" s="83">
        <v>200</v>
      </c>
      <c r="L26" s="256">
        <v>470</v>
      </c>
      <c r="M26" s="83">
        <v>236</v>
      </c>
      <c r="N26" s="83">
        <v>234</v>
      </c>
      <c r="O26" s="256">
        <v>455</v>
      </c>
      <c r="P26" s="83">
        <v>245</v>
      </c>
      <c r="Q26" s="83">
        <v>210</v>
      </c>
      <c r="R26" s="256">
        <v>437</v>
      </c>
      <c r="S26" s="83">
        <v>227</v>
      </c>
      <c r="T26" s="83">
        <v>210</v>
      </c>
      <c r="U26" s="256">
        <v>451</v>
      </c>
      <c r="V26" s="83">
        <v>224</v>
      </c>
      <c r="W26" s="83">
        <v>227</v>
      </c>
      <c r="X26" s="83">
        <v>59</v>
      </c>
      <c r="Y26" s="35" t="s">
        <v>126</v>
      </c>
      <c r="Z26" s="4"/>
    </row>
    <row r="27" spans="1:26" ht="16.5" customHeight="1">
      <c r="A27" s="32"/>
      <c r="B27" s="36" t="s">
        <v>159</v>
      </c>
      <c r="C27" s="255">
        <f t="shared" si="2"/>
        <v>3991</v>
      </c>
      <c r="D27" s="168">
        <f t="shared" si="3"/>
        <v>2110</v>
      </c>
      <c r="E27" s="168">
        <f t="shared" si="4"/>
        <v>1881</v>
      </c>
      <c r="F27" s="256">
        <f t="shared" si="5"/>
        <v>640</v>
      </c>
      <c r="G27" s="83">
        <v>340</v>
      </c>
      <c r="H27" s="83">
        <v>300</v>
      </c>
      <c r="I27" s="256">
        <v>643</v>
      </c>
      <c r="J27" s="83">
        <v>325</v>
      </c>
      <c r="K27" s="83">
        <v>318</v>
      </c>
      <c r="L27" s="256">
        <v>666</v>
      </c>
      <c r="M27" s="83">
        <v>368</v>
      </c>
      <c r="N27" s="83">
        <v>298</v>
      </c>
      <c r="O27" s="256">
        <v>668</v>
      </c>
      <c r="P27" s="83">
        <v>356</v>
      </c>
      <c r="Q27" s="83">
        <v>312</v>
      </c>
      <c r="R27" s="256">
        <v>650</v>
      </c>
      <c r="S27" s="83">
        <v>342</v>
      </c>
      <c r="T27" s="83">
        <v>308</v>
      </c>
      <c r="U27" s="256">
        <v>724</v>
      </c>
      <c r="V27" s="83">
        <v>379</v>
      </c>
      <c r="W27" s="83">
        <v>345</v>
      </c>
      <c r="X27" s="83">
        <v>82</v>
      </c>
      <c r="Y27" s="35" t="s">
        <v>182</v>
      </c>
      <c r="Z27" s="4"/>
    </row>
    <row r="28" spans="1:26" ht="16.5" customHeight="1">
      <c r="A28" s="32"/>
      <c r="B28" s="36" t="s">
        <v>160</v>
      </c>
      <c r="C28" s="255">
        <f t="shared" si="2"/>
        <v>3025</v>
      </c>
      <c r="D28" s="168">
        <f t="shared" si="3"/>
        <v>1594</v>
      </c>
      <c r="E28" s="168">
        <f t="shared" si="4"/>
        <v>1431</v>
      </c>
      <c r="F28" s="256">
        <f t="shared" si="5"/>
        <v>456</v>
      </c>
      <c r="G28" s="83">
        <v>248</v>
      </c>
      <c r="H28" s="83">
        <v>208</v>
      </c>
      <c r="I28" s="256">
        <v>492</v>
      </c>
      <c r="J28" s="83">
        <v>259</v>
      </c>
      <c r="K28" s="83">
        <v>233</v>
      </c>
      <c r="L28" s="256">
        <v>523</v>
      </c>
      <c r="M28" s="83">
        <v>272</v>
      </c>
      <c r="N28" s="83">
        <v>251</v>
      </c>
      <c r="O28" s="256">
        <v>517</v>
      </c>
      <c r="P28" s="83">
        <v>271</v>
      </c>
      <c r="Q28" s="83">
        <v>246</v>
      </c>
      <c r="R28" s="256">
        <v>504</v>
      </c>
      <c r="S28" s="83">
        <v>260</v>
      </c>
      <c r="T28" s="83">
        <v>244</v>
      </c>
      <c r="U28" s="256">
        <v>533</v>
      </c>
      <c r="V28" s="83">
        <v>284</v>
      </c>
      <c r="W28" s="83">
        <v>249</v>
      </c>
      <c r="X28" s="83">
        <v>61</v>
      </c>
      <c r="Y28" s="35" t="s">
        <v>183</v>
      </c>
      <c r="Z28" s="4"/>
    </row>
    <row r="29" spans="1:26" ht="16.5" customHeight="1">
      <c r="A29" s="32"/>
      <c r="B29" s="36" t="s">
        <v>161</v>
      </c>
      <c r="C29" s="255">
        <f t="shared" si="2"/>
        <v>2146</v>
      </c>
      <c r="D29" s="168">
        <f t="shared" si="3"/>
        <v>1115</v>
      </c>
      <c r="E29" s="168">
        <f t="shared" si="4"/>
        <v>1031</v>
      </c>
      <c r="F29" s="256">
        <f t="shared" si="5"/>
        <v>358</v>
      </c>
      <c r="G29" s="83">
        <v>186</v>
      </c>
      <c r="H29" s="83">
        <v>172</v>
      </c>
      <c r="I29" s="256">
        <v>321</v>
      </c>
      <c r="J29" s="83">
        <v>167</v>
      </c>
      <c r="K29" s="83">
        <v>154</v>
      </c>
      <c r="L29" s="256">
        <v>380</v>
      </c>
      <c r="M29" s="83">
        <v>203</v>
      </c>
      <c r="N29" s="83">
        <v>177</v>
      </c>
      <c r="O29" s="256">
        <v>360</v>
      </c>
      <c r="P29" s="83">
        <v>186</v>
      </c>
      <c r="Q29" s="83">
        <v>174</v>
      </c>
      <c r="R29" s="256">
        <v>361</v>
      </c>
      <c r="S29" s="83">
        <v>183</v>
      </c>
      <c r="T29" s="83">
        <v>178</v>
      </c>
      <c r="U29" s="256">
        <v>366</v>
      </c>
      <c r="V29" s="83">
        <v>190</v>
      </c>
      <c r="W29" s="83">
        <v>176</v>
      </c>
      <c r="X29" s="83">
        <v>47</v>
      </c>
      <c r="Y29" s="35" t="s">
        <v>184</v>
      </c>
      <c r="Z29" s="4"/>
    </row>
    <row r="30" spans="1:26" ht="16.5" customHeight="1">
      <c r="A30" s="32"/>
      <c r="B30" s="36" t="s">
        <v>221</v>
      </c>
      <c r="C30" s="255">
        <f t="shared" si="2"/>
        <v>6987</v>
      </c>
      <c r="D30" s="168">
        <f t="shared" si="3"/>
        <v>3523</v>
      </c>
      <c r="E30" s="168">
        <f t="shared" si="4"/>
        <v>3464</v>
      </c>
      <c r="F30" s="256">
        <f t="shared" si="5"/>
        <v>1124</v>
      </c>
      <c r="G30" s="83">
        <v>576</v>
      </c>
      <c r="H30" s="83">
        <v>548</v>
      </c>
      <c r="I30" s="256">
        <v>1122</v>
      </c>
      <c r="J30" s="83">
        <v>557</v>
      </c>
      <c r="K30" s="83">
        <v>565</v>
      </c>
      <c r="L30" s="256">
        <v>1191</v>
      </c>
      <c r="M30" s="83">
        <v>591</v>
      </c>
      <c r="N30" s="83">
        <v>600</v>
      </c>
      <c r="O30" s="256">
        <v>1171</v>
      </c>
      <c r="P30" s="83">
        <v>593</v>
      </c>
      <c r="Q30" s="83">
        <v>578</v>
      </c>
      <c r="R30" s="256">
        <v>1148</v>
      </c>
      <c r="S30" s="83">
        <v>579</v>
      </c>
      <c r="T30" s="83">
        <v>569</v>
      </c>
      <c r="U30" s="256">
        <v>1231</v>
      </c>
      <c r="V30" s="83">
        <v>627</v>
      </c>
      <c r="W30" s="83">
        <v>604</v>
      </c>
      <c r="X30" s="83">
        <v>118</v>
      </c>
      <c r="Y30" s="35" t="s">
        <v>221</v>
      </c>
      <c r="Z30" s="4"/>
    </row>
    <row r="31" spans="1:26" s="167" customFormat="1" ht="19.5" customHeight="1">
      <c r="A31" s="301" t="s">
        <v>229</v>
      </c>
      <c r="B31" s="302"/>
      <c r="C31" s="255">
        <f t="shared" si="2"/>
        <v>607</v>
      </c>
      <c r="D31" s="256">
        <f t="shared" si="3"/>
        <v>305</v>
      </c>
      <c r="E31" s="256">
        <f t="shared" si="4"/>
        <v>302</v>
      </c>
      <c r="F31" s="256">
        <f t="shared" si="5"/>
        <v>77</v>
      </c>
      <c r="G31" s="256">
        <f aca="true" t="shared" si="7" ref="G31:X31">SUM(G32:G33)</f>
        <v>36</v>
      </c>
      <c r="H31" s="256">
        <f t="shared" si="7"/>
        <v>41</v>
      </c>
      <c r="I31" s="256">
        <f>J31+K31</f>
        <v>108</v>
      </c>
      <c r="J31" s="256">
        <f t="shared" si="7"/>
        <v>59</v>
      </c>
      <c r="K31" s="256">
        <f t="shared" si="7"/>
        <v>49</v>
      </c>
      <c r="L31" s="256">
        <f>M31+N31</f>
        <v>108</v>
      </c>
      <c r="M31" s="256">
        <f t="shared" si="7"/>
        <v>53</v>
      </c>
      <c r="N31" s="256">
        <f t="shared" si="7"/>
        <v>55</v>
      </c>
      <c r="O31" s="256">
        <f>P31+Q31</f>
        <v>92</v>
      </c>
      <c r="P31" s="256">
        <f t="shared" si="7"/>
        <v>44</v>
      </c>
      <c r="Q31" s="256">
        <f t="shared" si="7"/>
        <v>48</v>
      </c>
      <c r="R31" s="256">
        <f>S31+T31</f>
        <v>109</v>
      </c>
      <c r="S31" s="256">
        <f t="shared" si="7"/>
        <v>52</v>
      </c>
      <c r="T31" s="256">
        <f t="shared" si="7"/>
        <v>57</v>
      </c>
      <c r="U31" s="256">
        <f>V31+W31</f>
        <v>113</v>
      </c>
      <c r="V31" s="256">
        <f t="shared" si="7"/>
        <v>61</v>
      </c>
      <c r="W31" s="256">
        <f t="shared" si="7"/>
        <v>52</v>
      </c>
      <c r="X31" s="256">
        <f t="shared" si="7"/>
        <v>15</v>
      </c>
      <c r="Y31" s="297" t="s">
        <v>229</v>
      </c>
      <c r="Z31" s="321"/>
    </row>
    <row r="32" spans="1:26" ht="16.5" customHeight="1">
      <c r="A32" s="32"/>
      <c r="B32" s="34" t="s">
        <v>127</v>
      </c>
      <c r="C32" s="255">
        <f t="shared" si="2"/>
        <v>567</v>
      </c>
      <c r="D32" s="168">
        <f t="shared" si="3"/>
        <v>289</v>
      </c>
      <c r="E32" s="168">
        <f t="shared" si="4"/>
        <v>278</v>
      </c>
      <c r="F32" s="256">
        <f t="shared" si="5"/>
        <v>74</v>
      </c>
      <c r="G32" s="83">
        <v>34</v>
      </c>
      <c r="H32" s="83">
        <v>40</v>
      </c>
      <c r="I32" s="256">
        <v>97</v>
      </c>
      <c r="J32" s="83">
        <v>52</v>
      </c>
      <c r="K32" s="83">
        <v>45</v>
      </c>
      <c r="L32" s="256">
        <v>100</v>
      </c>
      <c r="M32" s="83">
        <v>49</v>
      </c>
      <c r="N32" s="83">
        <v>51</v>
      </c>
      <c r="O32" s="256">
        <v>85</v>
      </c>
      <c r="P32" s="83">
        <v>43</v>
      </c>
      <c r="Q32" s="83">
        <v>42</v>
      </c>
      <c r="R32" s="256">
        <v>103</v>
      </c>
      <c r="S32" s="83">
        <v>51</v>
      </c>
      <c r="T32" s="83">
        <v>52</v>
      </c>
      <c r="U32" s="256">
        <v>108</v>
      </c>
      <c r="V32" s="83">
        <v>60</v>
      </c>
      <c r="W32" s="83">
        <v>48</v>
      </c>
      <c r="X32" s="83">
        <v>13</v>
      </c>
      <c r="Y32" s="35" t="s">
        <v>127</v>
      </c>
      <c r="Z32" s="4"/>
    </row>
    <row r="33" spans="1:26" ht="16.5" customHeight="1">
      <c r="A33" s="32"/>
      <c r="B33" s="34" t="s">
        <v>128</v>
      </c>
      <c r="C33" s="255">
        <f t="shared" si="2"/>
        <v>40</v>
      </c>
      <c r="D33" s="168">
        <f t="shared" si="3"/>
        <v>16</v>
      </c>
      <c r="E33" s="168">
        <f t="shared" si="4"/>
        <v>24</v>
      </c>
      <c r="F33" s="256">
        <f t="shared" si="5"/>
        <v>3</v>
      </c>
      <c r="G33" s="83">
        <v>2</v>
      </c>
      <c r="H33" s="83">
        <v>1</v>
      </c>
      <c r="I33" s="256">
        <v>11</v>
      </c>
      <c r="J33" s="83">
        <v>7</v>
      </c>
      <c r="K33" s="83">
        <v>4</v>
      </c>
      <c r="L33" s="256">
        <v>8</v>
      </c>
      <c r="M33" s="83">
        <v>4</v>
      </c>
      <c r="N33" s="83">
        <v>4</v>
      </c>
      <c r="O33" s="256">
        <v>7</v>
      </c>
      <c r="P33" s="83">
        <v>1</v>
      </c>
      <c r="Q33" s="83">
        <v>6</v>
      </c>
      <c r="R33" s="256">
        <v>6</v>
      </c>
      <c r="S33" s="83">
        <v>1</v>
      </c>
      <c r="T33" s="83">
        <v>5</v>
      </c>
      <c r="U33" s="256">
        <v>5</v>
      </c>
      <c r="V33" s="83">
        <v>1</v>
      </c>
      <c r="W33" s="83">
        <v>4</v>
      </c>
      <c r="X33" s="83">
        <v>2</v>
      </c>
      <c r="Y33" s="35" t="s">
        <v>128</v>
      </c>
      <c r="Z33" s="4"/>
    </row>
    <row r="34" spans="1:26" s="167" customFormat="1" ht="19.5" customHeight="1">
      <c r="A34" s="295" t="s">
        <v>230</v>
      </c>
      <c r="B34" s="296"/>
      <c r="C34" s="255">
        <f t="shared" si="2"/>
        <v>4204</v>
      </c>
      <c r="D34" s="256">
        <f t="shared" si="3"/>
        <v>2146</v>
      </c>
      <c r="E34" s="256">
        <f t="shared" si="4"/>
        <v>2058</v>
      </c>
      <c r="F34" s="256">
        <f t="shared" si="5"/>
        <v>701</v>
      </c>
      <c r="G34" s="256">
        <f aca="true" t="shared" si="8" ref="G34:X34">SUM(G35:G38)</f>
        <v>362</v>
      </c>
      <c r="H34" s="256">
        <f t="shared" si="8"/>
        <v>339</v>
      </c>
      <c r="I34" s="256">
        <f>J34+K34</f>
        <v>690</v>
      </c>
      <c r="J34" s="256">
        <f t="shared" si="8"/>
        <v>361</v>
      </c>
      <c r="K34" s="256">
        <f t="shared" si="8"/>
        <v>329</v>
      </c>
      <c r="L34" s="256">
        <f>M34+N34</f>
        <v>770</v>
      </c>
      <c r="M34" s="256">
        <f t="shared" si="8"/>
        <v>394</v>
      </c>
      <c r="N34" s="256">
        <f t="shared" si="8"/>
        <v>376</v>
      </c>
      <c r="O34" s="256">
        <f>P34+Q34</f>
        <v>692</v>
      </c>
      <c r="P34" s="256">
        <f t="shared" si="8"/>
        <v>350</v>
      </c>
      <c r="Q34" s="256">
        <f t="shared" si="8"/>
        <v>342</v>
      </c>
      <c r="R34" s="256">
        <f>S34+T34</f>
        <v>684</v>
      </c>
      <c r="S34" s="256">
        <f t="shared" si="8"/>
        <v>351</v>
      </c>
      <c r="T34" s="256">
        <f t="shared" si="8"/>
        <v>333</v>
      </c>
      <c r="U34" s="256">
        <f>V34+W34</f>
        <v>667</v>
      </c>
      <c r="V34" s="256">
        <f t="shared" si="8"/>
        <v>328</v>
      </c>
      <c r="W34" s="256">
        <f t="shared" si="8"/>
        <v>339</v>
      </c>
      <c r="X34" s="256">
        <f t="shared" si="8"/>
        <v>76</v>
      </c>
      <c r="Y34" s="297" t="s">
        <v>230</v>
      </c>
      <c r="Z34" s="321"/>
    </row>
    <row r="35" spans="1:26" ht="16.5" customHeight="1">
      <c r="A35" s="32"/>
      <c r="B35" s="34" t="s">
        <v>146</v>
      </c>
      <c r="C35" s="255">
        <f t="shared" si="2"/>
        <v>1332</v>
      </c>
      <c r="D35" s="168">
        <f t="shared" si="3"/>
        <v>673</v>
      </c>
      <c r="E35" s="168">
        <f t="shared" si="4"/>
        <v>659</v>
      </c>
      <c r="F35" s="256">
        <f t="shared" si="5"/>
        <v>227</v>
      </c>
      <c r="G35" s="83">
        <v>120</v>
      </c>
      <c r="H35" s="83">
        <v>107</v>
      </c>
      <c r="I35" s="256">
        <v>206</v>
      </c>
      <c r="J35" s="83">
        <v>103</v>
      </c>
      <c r="K35" s="83">
        <v>103</v>
      </c>
      <c r="L35" s="256">
        <v>236</v>
      </c>
      <c r="M35" s="83">
        <v>133</v>
      </c>
      <c r="N35" s="83">
        <v>103</v>
      </c>
      <c r="O35" s="256">
        <v>223</v>
      </c>
      <c r="P35" s="83">
        <v>111</v>
      </c>
      <c r="Q35" s="83">
        <v>112</v>
      </c>
      <c r="R35" s="256">
        <v>214</v>
      </c>
      <c r="S35" s="83">
        <v>105</v>
      </c>
      <c r="T35" s="83">
        <v>109</v>
      </c>
      <c r="U35" s="256">
        <v>226</v>
      </c>
      <c r="V35" s="83">
        <v>101</v>
      </c>
      <c r="W35" s="83">
        <v>125</v>
      </c>
      <c r="X35" s="83">
        <v>20</v>
      </c>
      <c r="Y35" s="35" t="s">
        <v>145</v>
      </c>
      <c r="Z35" s="4"/>
    </row>
    <row r="36" spans="1:26" ht="16.5" customHeight="1">
      <c r="A36" s="32"/>
      <c r="B36" s="34" t="s">
        <v>148</v>
      </c>
      <c r="C36" s="255">
        <f t="shared" si="2"/>
        <v>507</v>
      </c>
      <c r="D36" s="168">
        <f t="shared" si="3"/>
        <v>253</v>
      </c>
      <c r="E36" s="168">
        <f t="shared" si="4"/>
        <v>254</v>
      </c>
      <c r="F36" s="256">
        <f t="shared" si="5"/>
        <v>80</v>
      </c>
      <c r="G36" s="83">
        <v>43</v>
      </c>
      <c r="H36" s="83">
        <v>37</v>
      </c>
      <c r="I36" s="256">
        <v>85</v>
      </c>
      <c r="J36" s="83">
        <v>43</v>
      </c>
      <c r="K36" s="83">
        <v>42</v>
      </c>
      <c r="L36" s="256">
        <v>110</v>
      </c>
      <c r="M36" s="83">
        <v>57</v>
      </c>
      <c r="N36" s="83">
        <v>53</v>
      </c>
      <c r="O36" s="256">
        <v>81</v>
      </c>
      <c r="P36" s="83">
        <v>43</v>
      </c>
      <c r="Q36" s="83">
        <v>38</v>
      </c>
      <c r="R36" s="256">
        <v>76</v>
      </c>
      <c r="S36" s="83">
        <v>38</v>
      </c>
      <c r="T36" s="83">
        <v>38</v>
      </c>
      <c r="U36" s="256">
        <v>75</v>
      </c>
      <c r="V36" s="83">
        <v>29</v>
      </c>
      <c r="W36" s="83">
        <v>46</v>
      </c>
      <c r="X36" s="83">
        <v>9</v>
      </c>
      <c r="Y36" s="35" t="s">
        <v>147</v>
      </c>
      <c r="Z36" s="4"/>
    </row>
    <row r="37" spans="1:26" ht="16.5" customHeight="1">
      <c r="A37" s="32"/>
      <c r="B37" s="34" t="s">
        <v>150</v>
      </c>
      <c r="C37" s="255">
        <f t="shared" si="2"/>
        <v>1990</v>
      </c>
      <c r="D37" s="168">
        <f t="shared" si="3"/>
        <v>1011</v>
      </c>
      <c r="E37" s="168">
        <f t="shared" si="4"/>
        <v>979</v>
      </c>
      <c r="F37" s="256">
        <f t="shared" si="5"/>
        <v>341</v>
      </c>
      <c r="G37" s="83">
        <v>170</v>
      </c>
      <c r="H37" s="83">
        <v>171</v>
      </c>
      <c r="I37" s="256">
        <v>342</v>
      </c>
      <c r="J37" s="83">
        <v>185</v>
      </c>
      <c r="K37" s="83">
        <v>157</v>
      </c>
      <c r="L37" s="256">
        <v>353</v>
      </c>
      <c r="M37" s="83">
        <v>168</v>
      </c>
      <c r="N37" s="83">
        <v>185</v>
      </c>
      <c r="O37" s="256">
        <v>325</v>
      </c>
      <c r="P37" s="83">
        <v>159</v>
      </c>
      <c r="Q37" s="83">
        <v>166</v>
      </c>
      <c r="R37" s="256">
        <v>323</v>
      </c>
      <c r="S37" s="83">
        <v>171</v>
      </c>
      <c r="T37" s="83">
        <v>152</v>
      </c>
      <c r="U37" s="256">
        <v>306</v>
      </c>
      <c r="V37" s="83">
        <v>158</v>
      </c>
      <c r="W37" s="83">
        <v>148</v>
      </c>
      <c r="X37" s="83">
        <v>41</v>
      </c>
      <c r="Y37" s="35" t="s">
        <v>149</v>
      </c>
      <c r="Z37" s="4"/>
    </row>
    <row r="38" spans="1:26" ht="16.5" customHeight="1">
      <c r="A38" s="32"/>
      <c r="B38" s="34" t="s">
        <v>152</v>
      </c>
      <c r="C38" s="255">
        <f t="shared" si="2"/>
        <v>375</v>
      </c>
      <c r="D38" s="168">
        <f t="shared" si="3"/>
        <v>209</v>
      </c>
      <c r="E38" s="168">
        <f t="shared" si="4"/>
        <v>166</v>
      </c>
      <c r="F38" s="256">
        <f t="shared" si="5"/>
        <v>53</v>
      </c>
      <c r="G38" s="83">
        <v>29</v>
      </c>
      <c r="H38" s="83">
        <v>24</v>
      </c>
      <c r="I38" s="256">
        <v>57</v>
      </c>
      <c r="J38" s="83">
        <v>30</v>
      </c>
      <c r="K38" s="83">
        <v>27</v>
      </c>
      <c r="L38" s="256">
        <v>71</v>
      </c>
      <c r="M38" s="83">
        <v>36</v>
      </c>
      <c r="N38" s="83">
        <v>35</v>
      </c>
      <c r="O38" s="256">
        <v>63</v>
      </c>
      <c r="P38" s="83">
        <v>37</v>
      </c>
      <c r="Q38" s="83">
        <v>26</v>
      </c>
      <c r="R38" s="256">
        <v>71</v>
      </c>
      <c r="S38" s="83">
        <v>37</v>
      </c>
      <c r="T38" s="83">
        <v>34</v>
      </c>
      <c r="U38" s="256">
        <v>60</v>
      </c>
      <c r="V38" s="83">
        <v>40</v>
      </c>
      <c r="W38" s="83">
        <v>20</v>
      </c>
      <c r="X38" s="83">
        <v>6</v>
      </c>
      <c r="Y38" s="35" t="s">
        <v>151</v>
      </c>
      <c r="Z38" s="4"/>
    </row>
    <row r="39" spans="1:26" s="167" customFormat="1" ht="19.5" customHeight="1">
      <c r="A39" s="295" t="s">
        <v>231</v>
      </c>
      <c r="B39" s="296"/>
      <c r="C39" s="255">
        <f t="shared" si="2"/>
        <v>551</v>
      </c>
      <c r="D39" s="256">
        <f t="shared" si="3"/>
        <v>300</v>
      </c>
      <c r="E39" s="256">
        <f t="shared" si="4"/>
        <v>251</v>
      </c>
      <c r="F39" s="256">
        <f t="shared" si="5"/>
        <v>97</v>
      </c>
      <c r="G39" s="256">
        <f aca="true" t="shared" si="9" ref="G39:X39">G40</f>
        <v>54</v>
      </c>
      <c r="H39" s="256">
        <f t="shared" si="9"/>
        <v>43</v>
      </c>
      <c r="I39" s="256">
        <f>J39+K39</f>
        <v>89</v>
      </c>
      <c r="J39" s="256">
        <f t="shared" si="9"/>
        <v>45</v>
      </c>
      <c r="K39" s="256">
        <f t="shared" si="9"/>
        <v>44</v>
      </c>
      <c r="L39" s="256">
        <f>M39+N39</f>
        <v>91</v>
      </c>
      <c r="M39" s="256">
        <f t="shared" si="9"/>
        <v>48</v>
      </c>
      <c r="N39" s="256">
        <f t="shared" si="9"/>
        <v>43</v>
      </c>
      <c r="O39" s="256">
        <f>P39+Q39</f>
        <v>75</v>
      </c>
      <c r="P39" s="256">
        <f t="shared" si="9"/>
        <v>43</v>
      </c>
      <c r="Q39" s="256">
        <f t="shared" si="9"/>
        <v>32</v>
      </c>
      <c r="R39" s="256">
        <f>S39+T39</f>
        <v>95</v>
      </c>
      <c r="S39" s="256">
        <f t="shared" si="9"/>
        <v>51</v>
      </c>
      <c r="T39" s="256">
        <f t="shared" si="9"/>
        <v>44</v>
      </c>
      <c r="U39" s="256">
        <f>V39+W39</f>
        <v>104</v>
      </c>
      <c r="V39" s="256">
        <f t="shared" si="9"/>
        <v>59</v>
      </c>
      <c r="W39" s="256">
        <f>W40</f>
        <v>45</v>
      </c>
      <c r="X39" s="256">
        <f t="shared" si="9"/>
        <v>13</v>
      </c>
      <c r="Y39" s="300" t="s">
        <v>129</v>
      </c>
      <c r="Z39" s="325"/>
    </row>
    <row r="40" spans="1:26" ht="16.5" customHeight="1">
      <c r="A40" s="32"/>
      <c r="B40" s="34" t="s">
        <v>130</v>
      </c>
      <c r="C40" s="255">
        <f t="shared" si="2"/>
        <v>551</v>
      </c>
      <c r="D40" s="168">
        <f t="shared" si="3"/>
        <v>300</v>
      </c>
      <c r="E40" s="168">
        <f t="shared" si="4"/>
        <v>251</v>
      </c>
      <c r="F40" s="256">
        <f t="shared" si="5"/>
        <v>97</v>
      </c>
      <c r="G40" s="83">
        <v>54</v>
      </c>
      <c r="H40" s="83">
        <v>43</v>
      </c>
      <c r="I40" s="256">
        <v>89</v>
      </c>
      <c r="J40" s="83">
        <v>45</v>
      </c>
      <c r="K40" s="83">
        <v>44</v>
      </c>
      <c r="L40" s="256">
        <v>91</v>
      </c>
      <c r="M40" s="83">
        <v>48</v>
      </c>
      <c r="N40" s="83">
        <v>43</v>
      </c>
      <c r="O40" s="256">
        <v>75</v>
      </c>
      <c r="P40" s="83">
        <v>43</v>
      </c>
      <c r="Q40" s="83">
        <v>32</v>
      </c>
      <c r="R40" s="256">
        <v>95</v>
      </c>
      <c r="S40" s="83">
        <v>51</v>
      </c>
      <c r="T40" s="83">
        <v>44</v>
      </c>
      <c r="U40" s="256">
        <v>104</v>
      </c>
      <c r="V40" s="83">
        <v>59</v>
      </c>
      <c r="W40" s="83">
        <v>45</v>
      </c>
      <c r="X40" s="83">
        <v>13</v>
      </c>
      <c r="Y40" s="35" t="s">
        <v>130</v>
      </c>
      <c r="Z40" s="4"/>
    </row>
    <row r="41" spans="1:26" s="167" customFormat="1" ht="19.5" customHeight="1">
      <c r="A41" s="295" t="s">
        <v>232</v>
      </c>
      <c r="B41" s="296"/>
      <c r="C41" s="255">
        <f t="shared" si="2"/>
        <v>2241</v>
      </c>
      <c r="D41" s="256">
        <f t="shared" si="3"/>
        <v>1107</v>
      </c>
      <c r="E41" s="256">
        <f t="shared" si="4"/>
        <v>1134</v>
      </c>
      <c r="F41" s="256">
        <f t="shared" si="5"/>
        <v>355</v>
      </c>
      <c r="G41" s="256">
        <f aca="true" t="shared" si="10" ref="G41:X41">SUM(G42:G43)</f>
        <v>171</v>
      </c>
      <c r="H41" s="256">
        <f t="shared" si="10"/>
        <v>184</v>
      </c>
      <c r="I41" s="256">
        <f>J41+K41</f>
        <v>356</v>
      </c>
      <c r="J41" s="256">
        <f t="shared" si="10"/>
        <v>188</v>
      </c>
      <c r="K41" s="256">
        <f t="shared" si="10"/>
        <v>168</v>
      </c>
      <c r="L41" s="256">
        <f>M41+N41</f>
        <v>376</v>
      </c>
      <c r="M41" s="256">
        <f t="shared" si="10"/>
        <v>196</v>
      </c>
      <c r="N41" s="256">
        <f t="shared" si="10"/>
        <v>180</v>
      </c>
      <c r="O41" s="256">
        <f>P41+Q41</f>
        <v>391</v>
      </c>
      <c r="P41" s="256">
        <f t="shared" si="10"/>
        <v>190</v>
      </c>
      <c r="Q41" s="256">
        <f t="shared" si="10"/>
        <v>201</v>
      </c>
      <c r="R41" s="256">
        <f>S41+T41</f>
        <v>364</v>
      </c>
      <c r="S41" s="256">
        <f t="shared" si="10"/>
        <v>165</v>
      </c>
      <c r="T41" s="256">
        <f t="shared" si="10"/>
        <v>199</v>
      </c>
      <c r="U41" s="256">
        <f>V41+W41</f>
        <v>399</v>
      </c>
      <c r="V41" s="256">
        <f t="shared" si="10"/>
        <v>197</v>
      </c>
      <c r="W41" s="256">
        <f t="shared" si="10"/>
        <v>202</v>
      </c>
      <c r="X41" s="256">
        <f t="shared" si="10"/>
        <v>36</v>
      </c>
      <c r="Y41" s="297" t="s">
        <v>232</v>
      </c>
      <c r="Z41" s="321"/>
    </row>
    <row r="42" spans="1:26" ht="16.5" customHeight="1">
      <c r="A42" s="32"/>
      <c r="B42" s="34" t="s">
        <v>131</v>
      </c>
      <c r="C42" s="255">
        <f t="shared" si="2"/>
        <v>1765</v>
      </c>
      <c r="D42" s="168">
        <f t="shared" si="3"/>
        <v>860</v>
      </c>
      <c r="E42" s="168">
        <f t="shared" si="4"/>
        <v>905</v>
      </c>
      <c r="F42" s="256">
        <f t="shared" si="5"/>
        <v>287</v>
      </c>
      <c r="G42" s="83">
        <v>138</v>
      </c>
      <c r="H42" s="83">
        <v>149</v>
      </c>
      <c r="I42" s="256">
        <v>293</v>
      </c>
      <c r="J42" s="83">
        <v>145</v>
      </c>
      <c r="K42" s="83">
        <v>148</v>
      </c>
      <c r="L42" s="256">
        <v>287</v>
      </c>
      <c r="M42" s="83">
        <v>147</v>
      </c>
      <c r="N42" s="83">
        <v>140</v>
      </c>
      <c r="O42" s="256">
        <v>296</v>
      </c>
      <c r="P42" s="83">
        <v>137</v>
      </c>
      <c r="Q42" s="83">
        <v>159</v>
      </c>
      <c r="R42" s="256">
        <v>293</v>
      </c>
      <c r="S42" s="83">
        <v>138</v>
      </c>
      <c r="T42" s="83">
        <v>155</v>
      </c>
      <c r="U42" s="256">
        <v>309</v>
      </c>
      <c r="V42" s="83">
        <v>155</v>
      </c>
      <c r="W42" s="83">
        <v>154</v>
      </c>
      <c r="X42" s="83">
        <v>27</v>
      </c>
      <c r="Y42" s="35" t="s">
        <v>131</v>
      </c>
      <c r="Z42" s="4"/>
    </row>
    <row r="43" spans="1:26" ht="16.5" customHeight="1">
      <c r="A43" s="32"/>
      <c r="B43" s="34" t="s">
        <v>132</v>
      </c>
      <c r="C43" s="255">
        <f t="shared" si="2"/>
        <v>476</v>
      </c>
      <c r="D43" s="168">
        <f t="shared" si="3"/>
        <v>247</v>
      </c>
      <c r="E43" s="168">
        <f t="shared" si="4"/>
        <v>229</v>
      </c>
      <c r="F43" s="256">
        <f t="shared" si="5"/>
        <v>68</v>
      </c>
      <c r="G43" s="83">
        <v>33</v>
      </c>
      <c r="H43" s="83">
        <v>35</v>
      </c>
      <c r="I43" s="256">
        <v>63</v>
      </c>
      <c r="J43" s="83">
        <v>43</v>
      </c>
      <c r="K43" s="83">
        <v>20</v>
      </c>
      <c r="L43" s="256">
        <v>89</v>
      </c>
      <c r="M43" s="83">
        <v>49</v>
      </c>
      <c r="N43" s="83">
        <v>40</v>
      </c>
      <c r="O43" s="256">
        <v>95</v>
      </c>
      <c r="P43" s="83">
        <v>53</v>
      </c>
      <c r="Q43" s="83">
        <v>42</v>
      </c>
      <c r="R43" s="256">
        <v>71</v>
      </c>
      <c r="S43" s="83">
        <v>27</v>
      </c>
      <c r="T43" s="83">
        <v>44</v>
      </c>
      <c r="U43" s="256">
        <v>90</v>
      </c>
      <c r="V43" s="83">
        <v>42</v>
      </c>
      <c r="W43" s="83">
        <v>48</v>
      </c>
      <c r="X43" s="83">
        <v>9</v>
      </c>
      <c r="Y43" s="35" t="s">
        <v>132</v>
      </c>
      <c r="Z43" s="4"/>
    </row>
    <row r="44" spans="1:26" s="167" customFormat="1" ht="19.5" customHeight="1">
      <c r="A44" s="295" t="s">
        <v>233</v>
      </c>
      <c r="B44" s="296"/>
      <c r="C44" s="255">
        <f t="shared" si="2"/>
        <v>3909</v>
      </c>
      <c r="D44" s="256">
        <f t="shared" si="3"/>
        <v>2055</v>
      </c>
      <c r="E44" s="256">
        <f t="shared" si="4"/>
        <v>1854</v>
      </c>
      <c r="F44" s="256">
        <f t="shared" si="5"/>
        <v>613</v>
      </c>
      <c r="G44" s="256">
        <f aca="true" t="shared" si="11" ref="G44:X44">SUM(G45:G47)</f>
        <v>322</v>
      </c>
      <c r="H44" s="256">
        <f t="shared" si="11"/>
        <v>291</v>
      </c>
      <c r="I44" s="256">
        <f>J44+K44</f>
        <v>643</v>
      </c>
      <c r="J44" s="256">
        <f t="shared" si="11"/>
        <v>326</v>
      </c>
      <c r="K44" s="256">
        <f t="shared" si="11"/>
        <v>317</v>
      </c>
      <c r="L44" s="256">
        <f>M44+N44</f>
        <v>660</v>
      </c>
      <c r="M44" s="256">
        <f t="shared" si="11"/>
        <v>349</v>
      </c>
      <c r="N44" s="256">
        <f t="shared" si="11"/>
        <v>311</v>
      </c>
      <c r="O44" s="256">
        <f>P44+Q44</f>
        <v>628</v>
      </c>
      <c r="P44" s="256">
        <f t="shared" si="11"/>
        <v>323</v>
      </c>
      <c r="Q44" s="256">
        <f t="shared" si="11"/>
        <v>305</v>
      </c>
      <c r="R44" s="256">
        <f>S44+T44</f>
        <v>691</v>
      </c>
      <c r="S44" s="256">
        <f t="shared" si="11"/>
        <v>358</v>
      </c>
      <c r="T44" s="256">
        <f t="shared" si="11"/>
        <v>333</v>
      </c>
      <c r="U44" s="256">
        <f>V44+W44</f>
        <v>674</v>
      </c>
      <c r="V44" s="256">
        <f t="shared" si="11"/>
        <v>377</v>
      </c>
      <c r="W44" s="256">
        <f t="shared" si="11"/>
        <v>297</v>
      </c>
      <c r="X44" s="256">
        <f t="shared" si="11"/>
        <v>82</v>
      </c>
      <c r="Y44" s="297" t="s">
        <v>233</v>
      </c>
      <c r="Z44" s="321"/>
    </row>
    <row r="45" spans="1:26" ht="16.5" customHeight="1">
      <c r="A45" s="32"/>
      <c r="B45" s="34" t="s">
        <v>133</v>
      </c>
      <c r="C45" s="255">
        <f t="shared" si="2"/>
        <v>580</v>
      </c>
      <c r="D45" s="168">
        <f t="shared" si="3"/>
        <v>310</v>
      </c>
      <c r="E45" s="168">
        <f t="shared" si="4"/>
        <v>270</v>
      </c>
      <c r="F45" s="256">
        <f t="shared" si="5"/>
        <v>94</v>
      </c>
      <c r="G45" s="83">
        <v>50</v>
      </c>
      <c r="H45" s="83">
        <v>44</v>
      </c>
      <c r="I45" s="256">
        <v>97</v>
      </c>
      <c r="J45" s="83">
        <v>48</v>
      </c>
      <c r="K45" s="83">
        <v>49</v>
      </c>
      <c r="L45" s="256">
        <v>91</v>
      </c>
      <c r="M45" s="83">
        <v>47</v>
      </c>
      <c r="N45" s="83">
        <v>44</v>
      </c>
      <c r="O45" s="256">
        <v>91</v>
      </c>
      <c r="P45" s="83">
        <v>52</v>
      </c>
      <c r="Q45" s="83">
        <v>39</v>
      </c>
      <c r="R45" s="256">
        <v>94</v>
      </c>
      <c r="S45" s="83">
        <v>55</v>
      </c>
      <c r="T45" s="83">
        <v>39</v>
      </c>
      <c r="U45" s="256">
        <v>113</v>
      </c>
      <c r="V45" s="83">
        <v>58</v>
      </c>
      <c r="W45" s="83">
        <v>55</v>
      </c>
      <c r="X45" s="83">
        <v>15</v>
      </c>
      <c r="Y45" s="35" t="s">
        <v>133</v>
      </c>
      <c r="Z45" s="4"/>
    </row>
    <row r="46" spans="1:26" ht="16.5" customHeight="1">
      <c r="A46" s="32"/>
      <c r="B46" s="34" t="s">
        <v>134</v>
      </c>
      <c r="C46" s="255">
        <f t="shared" si="2"/>
        <v>987</v>
      </c>
      <c r="D46" s="168">
        <f t="shared" si="3"/>
        <v>516</v>
      </c>
      <c r="E46" s="168">
        <f t="shared" si="4"/>
        <v>471</v>
      </c>
      <c r="F46" s="256">
        <f t="shared" si="5"/>
        <v>149</v>
      </c>
      <c r="G46" s="83">
        <v>74</v>
      </c>
      <c r="H46" s="83">
        <v>75</v>
      </c>
      <c r="I46" s="256">
        <v>161</v>
      </c>
      <c r="J46" s="83">
        <v>87</v>
      </c>
      <c r="K46" s="83">
        <v>74</v>
      </c>
      <c r="L46" s="256">
        <v>164</v>
      </c>
      <c r="M46" s="83">
        <v>86</v>
      </c>
      <c r="N46" s="83">
        <v>78</v>
      </c>
      <c r="O46" s="256">
        <v>158</v>
      </c>
      <c r="P46" s="83">
        <v>86</v>
      </c>
      <c r="Q46" s="83">
        <v>72</v>
      </c>
      <c r="R46" s="256">
        <v>180</v>
      </c>
      <c r="S46" s="83">
        <v>91</v>
      </c>
      <c r="T46" s="83">
        <v>89</v>
      </c>
      <c r="U46" s="256">
        <v>175</v>
      </c>
      <c r="V46" s="83">
        <v>92</v>
      </c>
      <c r="W46" s="83">
        <v>83</v>
      </c>
      <c r="X46" s="83">
        <v>18</v>
      </c>
      <c r="Y46" s="35" t="s">
        <v>134</v>
      </c>
      <c r="Z46" s="4"/>
    </row>
    <row r="47" spans="1:26" ht="16.5" customHeight="1">
      <c r="A47" s="32"/>
      <c r="B47" s="34" t="s">
        <v>135</v>
      </c>
      <c r="C47" s="255">
        <f t="shared" si="2"/>
        <v>2342</v>
      </c>
      <c r="D47" s="168">
        <f t="shared" si="3"/>
        <v>1229</v>
      </c>
      <c r="E47" s="168">
        <f t="shared" si="4"/>
        <v>1113</v>
      </c>
      <c r="F47" s="256">
        <f t="shared" si="5"/>
        <v>370</v>
      </c>
      <c r="G47" s="83">
        <v>198</v>
      </c>
      <c r="H47" s="83">
        <v>172</v>
      </c>
      <c r="I47" s="256">
        <v>385</v>
      </c>
      <c r="J47" s="83">
        <v>191</v>
      </c>
      <c r="K47" s="83">
        <v>194</v>
      </c>
      <c r="L47" s="256">
        <v>405</v>
      </c>
      <c r="M47" s="83">
        <v>216</v>
      </c>
      <c r="N47" s="83">
        <v>189</v>
      </c>
      <c r="O47" s="256">
        <v>379</v>
      </c>
      <c r="P47" s="83">
        <v>185</v>
      </c>
      <c r="Q47" s="83">
        <v>194</v>
      </c>
      <c r="R47" s="256">
        <v>417</v>
      </c>
      <c r="S47" s="83">
        <v>212</v>
      </c>
      <c r="T47" s="83">
        <v>205</v>
      </c>
      <c r="U47" s="256">
        <v>386</v>
      </c>
      <c r="V47" s="83">
        <v>227</v>
      </c>
      <c r="W47" s="83">
        <v>159</v>
      </c>
      <c r="X47" s="83">
        <v>49</v>
      </c>
      <c r="Y47" s="35" t="s">
        <v>135</v>
      </c>
      <c r="Z47" s="4"/>
    </row>
    <row r="48" spans="1:26" s="167" customFormat="1" ht="19.5" customHeight="1">
      <c r="A48" s="295" t="s">
        <v>234</v>
      </c>
      <c r="B48" s="296"/>
      <c r="C48" s="255">
        <f t="shared" si="2"/>
        <v>6581</v>
      </c>
      <c r="D48" s="256">
        <f t="shared" si="3"/>
        <v>3383</v>
      </c>
      <c r="E48" s="256">
        <f t="shared" si="4"/>
        <v>3198</v>
      </c>
      <c r="F48" s="256">
        <f t="shared" si="5"/>
        <v>1132</v>
      </c>
      <c r="G48" s="256">
        <f aca="true" t="shared" si="12" ref="G48:X48">SUM(G49:G52)</f>
        <v>570</v>
      </c>
      <c r="H48" s="256">
        <f t="shared" si="12"/>
        <v>562</v>
      </c>
      <c r="I48" s="256">
        <f>J48+K48</f>
        <v>1065</v>
      </c>
      <c r="J48" s="256">
        <f t="shared" si="12"/>
        <v>559</v>
      </c>
      <c r="K48" s="256">
        <f t="shared" si="12"/>
        <v>506</v>
      </c>
      <c r="L48" s="256">
        <f>M48+N48</f>
        <v>1104</v>
      </c>
      <c r="M48" s="256">
        <f t="shared" si="12"/>
        <v>597</v>
      </c>
      <c r="N48" s="256">
        <f t="shared" si="12"/>
        <v>507</v>
      </c>
      <c r="O48" s="256">
        <f>P48+Q48</f>
        <v>1132</v>
      </c>
      <c r="P48" s="256">
        <f t="shared" si="12"/>
        <v>605</v>
      </c>
      <c r="Q48" s="256">
        <f t="shared" si="12"/>
        <v>527</v>
      </c>
      <c r="R48" s="256">
        <f>S48+T48</f>
        <v>1058</v>
      </c>
      <c r="S48" s="256">
        <f t="shared" si="12"/>
        <v>516</v>
      </c>
      <c r="T48" s="256">
        <f t="shared" si="12"/>
        <v>542</v>
      </c>
      <c r="U48" s="256">
        <f>V48+W48</f>
        <v>1090</v>
      </c>
      <c r="V48" s="256">
        <f t="shared" si="12"/>
        <v>536</v>
      </c>
      <c r="W48" s="256">
        <f t="shared" si="12"/>
        <v>554</v>
      </c>
      <c r="X48" s="256">
        <f t="shared" si="12"/>
        <v>97</v>
      </c>
      <c r="Y48" s="297" t="s">
        <v>234</v>
      </c>
      <c r="Z48" s="321"/>
    </row>
    <row r="49" spans="1:26" ht="16.5" customHeight="1">
      <c r="A49" s="32"/>
      <c r="B49" s="34" t="s">
        <v>136</v>
      </c>
      <c r="C49" s="255">
        <f t="shared" si="2"/>
        <v>1703</v>
      </c>
      <c r="D49" s="168">
        <f t="shared" si="3"/>
        <v>893</v>
      </c>
      <c r="E49" s="168">
        <f t="shared" si="4"/>
        <v>810</v>
      </c>
      <c r="F49" s="256">
        <f t="shared" si="5"/>
        <v>304</v>
      </c>
      <c r="G49" s="83">
        <v>156</v>
      </c>
      <c r="H49" s="83">
        <v>148</v>
      </c>
      <c r="I49" s="256">
        <v>299</v>
      </c>
      <c r="J49" s="83">
        <v>161</v>
      </c>
      <c r="K49" s="83">
        <v>138</v>
      </c>
      <c r="L49" s="256">
        <v>283</v>
      </c>
      <c r="M49" s="83">
        <v>164</v>
      </c>
      <c r="N49" s="83">
        <v>119</v>
      </c>
      <c r="O49" s="256">
        <v>305</v>
      </c>
      <c r="P49" s="83">
        <v>154</v>
      </c>
      <c r="Q49" s="83">
        <v>151</v>
      </c>
      <c r="R49" s="256">
        <v>257</v>
      </c>
      <c r="S49" s="83">
        <v>123</v>
      </c>
      <c r="T49" s="83">
        <v>134</v>
      </c>
      <c r="U49" s="256">
        <v>255</v>
      </c>
      <c r="V49" s="83">
        <v>135</v>
      </c>
      <c r="W49" s="83">
        <v>120</v>
      </c>
      <c r="X49" s="83">
        <v>37</v>
      </c>
      <c r="Y49" s="35" t="s">
        <v>136</v>
      </c>
      <c r="Z49" s="4"/>
    </row>
    <row r="50" spans="1:26" ht="16.5" customHeight="1">
      <c r="A50" s="32"/>
      <c r="B50" s="34" t="s">
        <v>137</v>
      </c>
      <c r="C50" s="255">
        <f t="shared" si="2"/>
        <v>403</v>
      </c>
      <c r="D50" s="168">
        <f t="shared" si="3"/>
        <v>225</v>
      </c>
      <c r="E50" s="168">
        <f t="shared" si="4"/>
        <v>178</v>
      </c>
      <c r="F50" s="256">
        <f t="shared" si="5"/>
        <v>67</v>
      </c>
      <c r="G50" s="83">
        <v>37</v>
      </c>
      <c r="H50" s="83">
        <v>30</v>
      </c>
      <c r="I50" s="256">
        <v>68</v>
      </c>
      <c r="J50" s="83">
        <v>36</v>
      </c>
      <c r="K50" s="83">
        <v>32</v>
      </c>
      <c r="L50" s="256">
        <v>68</v>
      </c>
      <c r="M50" s="83">
        <v>42</v>
      </c>
      <c r="N50" s="83">
        <v>26</v>
      </c>
      <c r="O50" s="256">
        <v>69</v>
      </c>
      <c r="P50" s="83">
        <v>37</v>
      </c>
      <c r="Q50" s="83">
        <v>32</v>
      </c>
      <c r="R50" s="256">
        <v>67</v>
      </c>
      <c r="S50" s="83">
        <v>42</v>
      </c>
      <c r="T50" s="83">
        <v>25</v>
      </c>
      <c r="U50" s="256">
        <v>64</v>
      </c>
      <c r="V50" s="83">
        <v>31</v>
      </c>
      <c r="W50" s="83">
        <v>33</v>
      </c>
      <c r="X50" s="83">
        <v>10</v>
      </c>
      <c r="Y50" s="35" t="s">
        <v>137</v>
      </c>
      <c r="Z50" s="4"/>
    </row>
    <row r="51" spans="1:26" ht="16.5" customHeight="1">
      <c r="A51" s="32"/>
      <c r="B51" s="34" t="s">
        <v>138</v>
      </c>
      <c r="C51" s="255">
        <f t="shared" si="2"/>
        <v>4148</v>
      </c>
      <c r="D51" s="168">
        <f t="shared" si="3"/>
        <v>2089</v>
      </c>
      <c r="E51" s="168">
        <f t="shared" si="4"/>
        <v>2059</v>
      </c>
      <c r="F51" s="256">
        <f t="shared" si="5"/>
        <v>707</v>
      </c>
      <c r="G51" s="83">
        <v>345</v>
      </c>
      <c r="H51" s="83">
        <v>362</v>
      </c>
      <c r="I51" s="256">
        <v>649</v>
      </c>
      <c r="J51" s="83">
        <v>330</v>
      </c>
      <c r="K51" s="83">
        <v>319</v>
      </c>
      <c r="L51" s="256">
        <v>686</v>
      </c>
      <c r="M51" s="83">
        <v>356</v>
      </c>
      <c r="N51" s="83">
        <v>330</v>
      </c>
      <c r="O51" s="256">
        <v>715</v>
      </c>
      <c r="P51" s="83">
        <v>388</v>
      </c>
      <c r="Q51" s="83">
        <v>327</v>
      </c>
      <c r="R51" s="256">
        <v>674</v>
      </c>
      <c r="S51" s="83">
        <v>324</v>
      </c>
      <c r="T51" s="83">
        <v>350</v>
      </c>
      <c r="U51" s="256">
        <v>717</v>
      </c>
      <c r="V51" s="83">
        <v>346</v>
      </c>
      <c r="W51" s="83">
        <v>371</v>
      </c>
      <c r="X51" s="83">
        <v>46</v>
      </c>
      <c r="Y51" s="35" t="s">
        <v>138</v>
      </c>
      <c r="Z51" s="4"/>
    </row>
    <row r="52" spans="1:26" ht="16.5" customHeight="1">
      <c r="A52" s="32"/>
      <c r="B52" s="34" t="s">
        <v>139</v>
      </c>
      <c r="C52" s="255">
        <f t="shared" si="2"/>
        <v>327</v>
      </c>
      <c r="D52" s="168">
        <f t="shared" si="3"/>
        <v>176</v>
      </c>
      <c r="E52" s="168">
        <f t="shared" si="4"/>
        <v>151</v>
      </c>
      <c r="F52" s="256">
        <f t="shared" si="5"/>
        <v>54</v>
      </c>
      <c r="G52" s="83">
        <v>32</v>
      </c>
      <c r="H52" s="83">
        <v>22</v>
      </c>
      <c r="I52" s="256">
        <v>49</v>
      </c>
      <c r="J52" s="83">
        <v>32</v>
      </c>
      <c r="K52" s="83">
        <v>17</v>
      </c>
      <c r="L52" s="256">
        <v>67</v>
      </c>
      <c r="M52" s="83">
        <v>35</v>
      </c>
      <c r="N52" s="83">
        <v>32</v>
      </c>
      <c r="O52" s="256">
        <v>43</v>
      </c>
      <c r="P52" s="83">
        <v>26</v>
      </c>
      <c r="Q52" s="83">
        <v>17</v>
      </c>
      <c r="R52" s="256">
        <v>60</v>
      </c>
      <c r="S52" s="83">
        <v>27</v>
      </c>
      <c r="T52" s="83">
        <v>33</v>
      </c>
      <c r="U52" s="256">
        <v>54</v>
      </c>
      <c r="V52" s="83">
        <v>24</v>
      </c>
      <c r="W52" s="83">
        <v>30</v>
      </c>
      <c r="X52" s="83">
        <v>4</v>
      </c>
      <c r="Y52" s="35" t="s">
        <v>139</v>
      </c>
      <c r="Z52" s="4"/>
    </row>
    <row r="53" spans="1:26" s="169" customFormat="1" ht="19.5" customHeight="1">
      <c r="A53" s="295" t="s">
        <v>235</v>
      </c>
      <c r="B53" s="296"/>
      <c r="C53" s="255">
        <f t="shared" si="2"/>
        <v>1527</v>
      </c>
      <c r="D53" s="256">
        <f t="shared" si="3"/>
        <v>772</v>
      </c>
      <c r="E53" s="256">
        <f t="shared" si="4"/>
        <v>755</v>
      </c>
      <c r="F53" s="256">
        <f t="shared" si="5"/>
        <v>242</v>
      </c>
      <c r="G53" s="256">
        <f aca="true" t="shared" si="13" ref="G53:X53">SUM(G54:G55)</f>
        <v>124</v>
      </c>
      <c r="H53" s="256">
        <f>SUM(H54:H55)</f>
        <v>118</v>
      </c>
      <c r="I53" s="256">
        <f>J53+K53</f>
        <v>222</v>
      </c>
      <c r="J53" s="256">
        <f t="shared" si="13"/>
        <v>108</v>
      </c>
      <c r="K53" s="256">
        <f t="shared" si="13"/>
        <v>114</v>
      </c>
      <c r="L53" s="256">
        <f>M53+N53</f>
        <v>266</v>
      </c>
      <c r="M53" s="256">
        <f t="shared" si="13"/>
        <v>136</v>
      </c>
      <c r="N53" s="256">
        <f t="shared" si="13"/>
        <v>130</v>
      </c>
      <c r="O53" s="256">
        <f>P53+Q53</f>
        <v>263</v>
      </c>
      <c r="P53" s="256">
        <f t="shared" si="13"/>
        <v>134</v>
      </c>
      <c r="Q53" s="256">
        <f t="shared" si="13"/>
        <v>129</v>
      </c>
      <c r="R53" s="256">
        <f>S53+T53</f>
        <v>256</v>
      </c>
      <c r="S53" s="256">
        <f t="shared" si="13"/>
        <v>129</v>
      </c>
      <c r="T53" s="256">
        <f t="shared" si="13"/>
        <v>127</v>
      </c>
      <c r="U53" s="256">
        <f>V53+W53</f>
        <v>278</v>
      </c>
      <c r="V53" s="256">
        <f t="shared" si="13"/>
        <v>141</v>
      </c>
      <c r="W53" s="256">
        <f t="shared" si="13"/>
        <v>137</v>
      </c>
      <c r="X53" s="256">
        <f t="shared" si="13"/>
        <v>32</v>
      </c>
      <c r="Y53" s="297" t="s">
        <v>235</v>
      </c>
      <c r="Z53" s="321"/>
    </row>
    <row r="54" spans="1:26" ht="16.5" customHeight="1">
      <c r="A54" s="32"/>
      <c r="B54" s="34" t="s">
        <v>140</v>
      </c>
      <c r="C54" s="255">
        <f t="shared" si="2"/>
        <v>400</v>
      </c>
      <c r="D54" s="168">
        <f t="shared" si="3"/>
        <v>205</v>
      </c>
      <c r="E54" s="168">
        <f t="shared" si="4"/>
        <v>195</v>
      </c>
      <c r="F54" s="256">
        <f t="shared" si="5"/>
        <v>62</v>
      </c>
      <c r="G54" s="83">
        <v>32</v>
      </c>
      <c r="H54" s="83">
        <v>30</v>
      </c>
      <c r="I54" s="256">
        <v>66</v>
      </c>
      <c r="J54" s="83">
        <v>34</v>
      </c>
      <c r="K54" s="83">
        <v>32</v>
      </c>
      <c r="L54" s="256">
        <v>53</v>
      </c>
      <c r="M54" s="83">
        <v>26</v>
      </c>
      <c r="N54" s="83">
        <v>27</v>
      </c>
      <c r="O54" s="256">
        <v>68</v>
      </c>
      <c r="P54" s="83">
        <v>36</v>
      </c>
      <c r="Q54" s="83">
        <v>32</v>
      </c>
      <c r="R54" s="256">
        <v>76</v>
      </c>
      <c r="S54" s="83">
        <v>35</v>
      </c>
      <c r="T54" s="83">
        <v>41</v>
      </c>
      <c r="U54" s="256">
        <v>75</v>
      </c>
      <c r="V54" s="83">
        <v>42</v>
      </c>
      <c r="W54" s="83">
        <v>33</v>
      </c>
      <c r="X54" s="83">
        <v>4</v>
      </c>
      <c r="Y54" s="35" t="s">
        <v>140</v>
      </c>
      <c r="Z54" s="4"/>
    </row>
    <row r="55" spans="1:26" s="1" customFormat="1" ht="16.5" customHeight="1">
      <c r="A55" s="32"/>
      <c r="B55" s="34" t="s">
        <v>154</v>
      </c>
      <c r="C55" s="255">
        <f t="shared" si="2"/>
        <v>1127</v>
      </c>
      <c r="D55" s="168">
        <f t="shared" si="3"/>
        <v>567</v>
      </c>
      <c r="E55" s="168">
        <f t="shared" si="4"/>
        <v>560</v>
      </c>
      <c r="F55" s="256">
        <f t="shared" si="5"/>
        <v>180</v>
      </c>
      <c r="G55" s="83">
        <v>92</v>
      </c>
      <c r="H55" s="83">
        <v>88</v>
      </c>
      <c r="I55" s="256">
        <v>156</v>
      </c>
      <c r="J55" s="83">
        <v>74</v>
      </c>
      <c r="K55" s="83">
        <v>82</v>
      </c>
      <c r="L55" s="256">
        <v>213</v>
      </c>
      <c r="M55" s="83">
        <v>110</v>
      </c>
      <c r="N55" s="83">
        <v>103</v>
      </c>
      <c r="O55" s="256">
        <v>195</v>
      </c>
      <c r="P55" s="83">
        <v>98</v>
      </c>
      <c r="Q55" s="83">
        <v>97</v>
      </c>
      <c r="R55" s="256">
        <v>180</v>
      </c>
      <c r="S55" s="83">
        <v>94</v>
      </c>
      <c r="T55" s="83">
        <v>86</v>
      </c>
      <c r="U55" s="256">
        <v>203</v>
      </c>
      <c r="V55" s="83">
        <v>99</v>
      </c>
      <c r="W55" s="83">
        <v>104</v>
      </c>
      <c r="X55" s="83">
        <v>28</v>
      </c>
      <c r="Y55" s="35" t="s">
        <v>154</v>
      </c>
      <c r="Z55" s="4"/>
    </row>
    <row r="56" spans="1:26" s="167" customFormat="1" ht="19.5" customHeight="1">
      <c r="A56" s="295" t="s">
        <v>236</v>
      </c>
      <c r="B56" s="319"/>
      <c r="C56" s="255">
        <f t="shared" si="2"/>
        <v>1872</v>
      </c>
      <c r="D56" s="256">
        <f t="shared" si="3"/>
        <v>968</v>
      </c>
      <c r="E56" s="256">
        <f t="shared" si="4"/>
        <v>904</v>
      </c>
      <c r="F56" s="256">
        <f t="shared" si="5"/>
        <v>287</v>
      </c>
      <c r="G56" s="256">
        <f aca="true" t="shared" si="14" ref="G56:X56">SUM(G57:G58)</f>
        <v>145</v>
      </c>
      <c r="H56" s="256">
        <f t="shared" si="14"/>
        <v>142</v>
      </c>
      <c r="I56" s="256">
        <f>J56+K56</f>
        <v>309</v>
      </c>
      <c r="J56" s="256">
        <f t="shared" si="14"/>
        <v>161</v>
      </c>
      <c r="K56" s="256">
        <f t="shared" si="14"/>
        <v>148</v>
      </c>
      <c r="L56" s="256">
        <f>M56+N56</f>
        <v>303</v>
      </c>
      <c r="M56" s="256">
        <f t="shared" si="14"/>
        <v>152</v>
      </c>
      <c r="N56" s="256">
        <f t="shared" si="14"/>
        <v>151</v>
      </c>
      <c r="O56" s="256">
        <f>P56+Q56</f>
        <v>328</v>
      </c>
      <c r="P56" s="256">
        <f t="shared" si="14"/>
        <v>163</v>
      </c>
      <c r="Q56" s="256">
        <f t="shared" si="14"/>
        <v>165</v>
      </c>
      <c r="R56" s="256">
        <f>S56+T56</f>
        <v>332</v>
      </c>
      <c r="S56" s="256">
        <f t="shared" si="14"/>
        <v>173</v>
      </c>
      <c r="T56" s="256">
        <f t="shared" si="14"/>
        <v>159</v>
      </c>
      <c r="U56" s="256">
        <f>V56+W56</f>
        <v>313</v>
      </c>
      <c r="V56" s="256">
        <f t="shared" si="14"/>
        <v>174</v>
      </c>
      <c r="W56" s="256">
        <f t="shared" si="14"/>
        <v>139</v>
      </c>
      <c r="X56" s="256">
        <f t="shared" si="14"/>
        <v>30</v>
      </c>
      <c r="Y56" s="297" t="s">
        <v>236</v>
      </c>
      <c r="Z56" s="303"/>
    </row>
    <row r="57" spans="1:26" ht="16.5" customHeight="1">
      <c r="A57" s="37"/>
      <c r="B57" s="34" t="s">
        <v>141</v>
      </c>
      <c r="C57" s="255">
        <f t="shared" si="2"/>
        <v>711</v>
      </c>
      <c r="D57" s="168">
        <f t="shared" si="3"/>
        <v>360</v>
      </c>
      <c r="E57" s="168">
        <f t="shared" si="4"/>
        <v>351</v>
      </c>
      <c r="F57" s="256">
        <f t="shared" si="5"/>
        <v>102</v>
      </c>
      <c r="G57" s="83">
        <v>50</v>
      </c>
      <c r="H57" s="83">
        <v>52</v>
      </c>
      <c r="I57" s="256">
        <v>106</v>
      </c>
      <c r="J57" s="83">
        <v>52</v>
      </c>
      <c r="K57" s="83">
        <v>54</v>
      </c>
      <c r="L57" s="256">
        <v>119</v>
      </c>
      <c r="M57" s="83">
        <v>55</v>
      </c>
      <c r="N57" s="83">
        <v>64</v>
      </c>
      <c r="O57" s="256">
        <v>132</v>
      </c>
      <c r="P57" s="83">
        <v>64</v>
      </c>
      <c r="Q57" s="83">
        <v>68</v>
      </c>
      <c r="R57" s="256">
        <v>129</v>
      </c>
      <c r="S57" s="83">
        <v>67</v>
      </c>
      <c r="T57" s="83">
        <v>62</v>
      </c>
      <c r="U57" s="256">
        <v>123</v>
      </c>
      <c r="V57" s="83">
        <v>72</v>
      </c>
      <c r="W57" s="83">
        <v>51</v>
      </c>
      <c r="X57" s="83">
        <v>10</v>
      </c>
      <c r="Y57" s="35" t="s">
        <v>141</v>
      </c>
      <c r="Z57" s="4"/>
    </row>
    <row r="58" spans="1:26" ht="16.5" customHeight="1">
      <c r="A58" s="37"/>
      <c r="B58" s="34" t="s">
        <v>222</v>
      </c>
      <c r="C58" s="255">
        <f t="shared" si="2"/>
        <v>1161</v>
      </c>
      <c r="D58" s="168">
        <f t="shared" si="3"/>
        <v>608</v>
      </c>
      <c r="E58" s="168">
        <f t="shared" si="4"/>
        <v>553</v>
      </c>
      <c r="F58" s="256">
        <f t="shared" si="5"/>
        <v>185</v>
      </c>
      <c r="G58" s="83">
        <v>95</v>
      </c>
      <c r="H58" s="83">
        <v>90</v>
      </c>
      <c r="I58" s="256">
        <v>203</v>
      </c>
      <c r="J58" s="83">
        <v>109</v>
      </c>
      <c r="K58" s="83">
        <v>94</v>
      </c>
      <c r="L58" s="256">
        <v>184</v>
      </c>
      <c r="M58" s="83">
        <v>97</v>
      </c>
      <c r="N58" s="83">
        <v>87</v>
      </c>
      <c r="O58" s="256">
        <v>196</v>
      </c>
      <c r="P58" s="83">
        <v>99</v>
      </c>
      <c r="Q58" s="83">
        <v>97</v>
      </c>
      <c r="R58" s="256">
        <v>203</v>
      </c>
      <c r="S58" s="83">
        <v>106</v>
      </c>
      <c r="T58" s="83">
        <v>97</v>
      </c>
      <c r="U58" s="256">
        <v>190</v>
      </c>
      <c r="V58" s="83">
        <v>102</v>
      </c>
      <c r="W58" s="83">
        <v>88</v>
      </c>
      <c r="X58" s="83">
        <v>20</v>
      </c>
      <c r="Y58" s="35" t="s">
        <v>222</v>
      </c>
      <c r="Z58" s="4"/>
    </row>
    <row r="59" spans="1:26" s="167" customFormat="1" ht="19.5" customHeight="1">
      <c r="A59" s="295" t="s">
        <v>237</v>
      </c>
      <c r="B59" s="296"/>
      <c r="C59" s="255">
        <f t="shared" si="2"/>
        <v>216</v>
      </c>
      <c r="D59" s="256">
        <f t="shared" si="3"/>
        <v>112</v>
      </c>
      <c r="E59" s="256">
        <f t="shared" si="4"/>
        <v>104</v>
      </c>
      <c r="F59" s="256">
        <f t="shared" si="5"/>
        <v>36</v>
      </c>
      <c r="G59" s="256">
        <f aca="true" t="shared" si="15" ref="G59:X59">G60</f>
        <v>16</v>
      </c>
      <c r="H59" s="256">
        <f t="shared" si="15"/>
        <v>20</v>
      </c>
      <c r="I59" s="256">
        <f>J59+K59</f>
        <v>32</v>
      </c>
      <c r="J59" s="256">
        <f t="shared" si="15"/>
        <v>19</v>
      </c>
      <c r="K59" s="256">
        <f t="shared" si="15"/>
        <v>13</v>
      </c>
      <c r="L59" s="256">
        <f>M59+N59</f>
        <v>36</v>
      </c>
      <c r="M59" s="256">
        <f t="shared" si="15"/>
        <v>20</v>
      </c>
      <c r="N59" s="256">
        <f t="shared" si="15"/>
        <v>16</v>
      </c>
      <c r="O59" s="256">
        <f>P59+Q59</f>
        <v>33</v>
      </c>
      <c r="P59" s="256">
        <f t="shared" si="15"/>
        <v>17</v>
      </c>
      <c r="Q59" s="256">
        <f t="shared" si="15"/>
        <v>16</v>
      </c>
      <c r="R59" s="256">
        <f>S59+T59</f>
        <v>31</v>
      </c>
      <c r="S59" s="256">
        <f t="shared" si="15"/>
        <v>18</v>
      </c>
      <c r="T59" s="256">
        <f t="shared" si="15"/>
        <v>13</v>
      </c>
      <c r="U59" s="256">
        <f>V59+W59</f>
        <v>48</v>
      </c>
      <c r="V59" s="256">
        <f t="shared" si="15"/>
        <v>22</v>
      </c>
      <c r="W59" s="256">
        <f t="shared" si="15"/>
        <v>26</v>
      </c>
      <c r="X59" s="256">
        <f t="shared" si="15"/>
        <v>2</v>
      </c>
      <c r="Y59" s="297" t="s">
        <v>237</v>
      </c>
      <c r="Z59" s="321"/>
    </row>
    <row r="60" spans="1:26" ht="16.5" customHeight="1">
      <c r="A60" s="37"/>
      <c r="B60" s="34" t="s">
        <v>142</v>
      </c>
      <c r="C60" s="255">
        <f t="shared" si="2"/>
        <v>216</v>
      </c>
      <c r="D60" s="168">
        <f t="shared" si="3"/>
        <v>112</v>
      </c>
      <c r="E60" s="168">
        <f t="shared" si="4"/>
        <v>104</v>
      </c>
      <c r="F60" s="256">
        <f t="shared" si="5"/>
        <v>36</v>
      </c>
      <c r="G60" s="83">
        <v>16</v>
      </c>
      <c r="H60" s="83">
        <v>20</v>
      </c>
      <c r="I60" s="256">
        <v>32</v>
      </c>
      <c r="J60" s="83">
        <v>19</v>
      </c>
      <c r="K60" s="83">
        <v>13</v>
      </c>
      <c r="L60" s="256">
        <v>36</v>
      </c>
      <c r="M60" s="83">
        <v>20</v>
      </c>
      <c r="N60" s="83">
        <v>16</v>
      </c>
      <c r="O60" s="256">
        <v>33</v>
      </c>
      <c r="P60" s="83">
        <v>17</v>
      </c>
      <c r="Q60" s="83">
        <v>16</v>
      </c>
      <c r="R60" s="256">
        <v>31</v>
      </c>
      <c r="S60" s="83">
        <v>18</v>
      </c>
      <c r="T60" s="83">
        <v>13</v>
      </c>
      <c r="U60" s="256">
        <v>48</v>
      </c>
      <c r="V60" s="83">
        <v>22</v>
      </c>
      <c r="W60" s="83">
        <v>26</v>
      </c>
      <c r="X60" s="83">
        <v>2</v>
      </c>
      <c r="Y60" s="35" t="s">
        <v>142</v>
      </c>
      <c r="Z60" s="4"/>
    </row>
    <row r="61" spans="1:26" s="169" customFormat="1" ht="19.5" customHeight="1">
      <c r="A61" s="295" t="s">
        <v>238</v>
      </c>
      <c r="B61" s="319"/>
      <c r="C61" s="255">
        <f t="shared" si="2"/>
        <v>558</v>
      </c>
      <c r="D61" s="256">
        <f t="shared" si="3"/>
        <v>296</v>
      </c>
      <c r="E61" s="256">
        <f t="shared" si="4"/>
        <v>262</v>
      </c>
      <c r="F61" s="256">
        <f t="shared" si="5"/>
        <v>76</v>
      </c>
      <c r="G61" s="256">
        <f aca="true" t="shared" si="16" ref="G61:X61">G62</f>
        <v>38</v>
      </c>
      <c r="H61" s="256">
        <f t="shared" si="16"/>
        <v>38</v>
      </c>
      <c r="I61" s="256">
        <f>J61+K61</f>
        <v>76</v>
      </c>
      <c r="J61" s="256">
        <f t="shared" si="16"/>
        <v>44</v>
      </c>
      <c r="K61" s="256">
        <f t="shared" si="16"/>
        <v>32</v>
      </c>
      <c r="L61" s="256">
        <f>M61+N61</f>
        <v>94</v>
      </c>
      <c r="M61" s="256">
        <f t="shared" si="16"/>
        <v>58</v>
      </c>
      <c r="N61" s="256">
        <f t="shared" si="16"/>
        <v>36</v>
      </c>
      <c r="O61" s="256">
        <f>P61+Q61</f>
        <v>104</v>
      </c>
      <c r="P61" s="256">
        <f t="shared" si="16"/>
        <v>55</v>
      </c>
      <c r="Q61" s="256">
        <f t="shared" si="16"/>
        <v>49</v>
      </c>
      <c r="R61" s="256">
        <f>S61+T61</f>
        <v>102</v>
      </c>
      <c r="S61" s="256">
        <f t="shared" si="16"/>
        <v>47</v>
      </c>
      <c r="T61" s="256">
        <f t="shared" si="16"/>
        <v>55</v>
      </c>
      <c r="U61" s="256">
        <f>V61+W61</f>
        <v>106</v>
      </c>
      <c r="V61" s="256">
        <f t="shared" si="16"/>
        <v>54</v>
      </c>
      <c r="W61" s="256">
        <f t="shared" si="16"/>
        <v>52</v>
      </c>
      <c r="X61" s="256">
        <f t="shared" si="16"/>
        <v>11</v>
      </c>
      <c r="Y61" s="297" t="s">
        <v>238</v>
      </c>
      <c r="Z61" s="303"/>
    </row>
    <row r="62" spans="1:26" s="1" customFormat="1" ht="16.5" customHeight="1">
      <c r="A62" s="37"/>
      <c r="B62" s="34" t="s">
        <v>223</v>
      </c>
      <c r="C62" s="255">
        <f t="shared" si="2"/>
        <v>558</v>
      </c>
      <c r="D62" s="168">
        <f t="shared" si="3"/>
        <v>296</v>
      </c>
      <c r="E62" s="168">
        <f t="shared" si="4"/>
        <v>262</v>
      </c>
      <c r="F62" s="256">
        <f t="shared" si="5"/>
        <v>76</v>
      </c>
      <c r="G62" s="83">
        <v>38</v>
      </c>
      <c r="H62" s="83">
        <v>38</v>
      </c>
      <c r="I62" s="256">
        <v>76</v>
      </c>
      <c r="J62" s="83">
        <v>44</v>
      </c>
      <c r="K62" s="83">
        <v>32</v>
      </c>
      <c r="L62" s="256">
        <v>94</v>
      </c>
      <c r="M62" s="83">
        <v>58</v>
      </c>
      <c r="N62" s="83">
        <v>36</v>
      </c>
      <c r="O62" s="256">
        <v>104</v>
      </c>
      <c r="P62" s="83">
        <v>55</v>
      </c>
      <c r="Q62" s="83">
        <v>49</v>
      </c>
      <c r="R62" s="256">
        <v>102</v>
      </c>
      <c r="S62" s="83">
        <v>47</v>
      </c>
      <c r="T62" s="83">
        <v>55</v>
      </c>
      <c r="U62" s="256">
        <v>106</v>
      </c>
      <c r="V62" s="83">
        <v>54</v>
      </c>
      <c r="W62" s="83">
        <v>52</v>
      </c>
      <c r="X62" s="83">
        <v>11</v>
      </c>
      <c r="Y62" s="35" t="s">
        <v>223</v>
      </c>
      <c r="Z62" s="4"/>
    </row>
    <row r="63" spans="1:26" s="1" customFormat="1" ht="13.5" customHeight="1">
      <c r="A63" s="15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7"/>
      <c r="Z63" s="15"/>
    </row>
    <row r="64" spans="2:24" ht="11.25" customHeight="1">
      <c r="B64" s="133"/>
      <c r="C64" s="133"/>
      <c r="D64" s="133"/>
      <c r="E64" s="133"/>
      <c r="F64" s="133"/>
      <c r="G64" s="133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2:7" ht="11.25" customHeight="1">
      <c r="B65" s="133"/>
      <c r="C65" s="133"/>
      <c r="D65" s="133"/>
      <c r="E65" s="133"/>
      <c r="F65" s="1"/>
      <c r="G65" s="1"/>
    </row>
    <row r="66" spans="2:5" ht="11.25" customHeight="1">
      <c r="B66" s="82"/>
      <c r="C66" s="82"/>
      <c r="D66" s="82"/>
      <c r="E66" s="82"/>
    </row>
    <row r="67" spans="2:5" ht="11.25" customHeight="1">
      <c r="B67" s="82"/>
      <c r="C67" s="82"/>
      <c r="D67" s="82"/>
      <c r="E67" s="82"/>
    </row>
    <row r="68" spans="2:5" ht="11.25" customHeight="1">
      <c r="B68" s="82"/>
      <c r="C68" s="82"/>
      <c r="D68" s="82"/>
      <c r="E68" s="82"/>
    </row>
    <row r="69" spans="2:5" ht="11.25" customHeight="1">
      <c r="B69" s="82"/>
      <c r="C69" s="82"/>
      <c r="D69" s="82"/>
      <c r="E69" s="82"/>
    </row>
    <row r="70" spans="2:5" ht="11.25" customHeight="1">
      <c r="B70" s="82"/>
      <c r="C70" s="82"/>
      <c r="D70" s="82"/>
      <c r="E70" s="82"/>
    </row>
    <row r="71" spans="2:5" ht="11.25" customHeight="1">
      <c r="B71" s="82"/>
      <c r="C71" s="82"/>
      <c r="D71" s="82"/>
      <c r="E71" s="82"/>
    </row>
    <row r="72" spans="2:5" ht="11.25" customHeight="1">
      <c r="B72" s="82"/>
      <c r="C72" s="82"/>
      <c r="D72" s="82"/>
      <c r="E72" s="82"/>
    </row>
    <row r="73" spans="2:5" ht="11.25" customHeight="1">
      <c r="B73" s="82"/>
      <c r="C73" s="82"/>
      <c r="D73" s="82"/>
      <c r="E73" s="82"/>
    </row>
    <row r="74" spans="2:5" ht="11.25" customHeight="1">
      <c r="B74" s="82"/>
      <c r="C74" s="82"/>
      <c r="D74" s="82"/>
      <c r="E74" s="82"/>
    </row>
    <row r="75" spans="2:5" ht="11.25" customHeight="1">
      <c r="B75" s="82"/>
      <c r="C75" s="82"/>
      <c r="D75" s="82"/>
      <c r="E75" s="82"/>
    </row>
    <row r="76" spans="2:5" ht="11.25" customHeight="1">
      <c r="B76" s="82"/>
      <c r="C76" s="82"/>
      <c r="D76" s="82"/>
      <c r="E76" s="82"/>
    </row>
    <row r="77" spans="2:5" ht="11.25" customHeight="1">
      <c r="B77" s="82"/>
      <c r="C77" s="82"/>
      <c r="D77" s="82"/>
      <c r="E77" s="82"/>
    </row>
    <row r="78" spans="2:5" ht="11.25" customHeight="1">
      <c r="B78" s="82"/>
      <c r="C78" s="82"/>
      <c r="D78" s="82"/>
      <c r="E78" s="82"/>
    </row>
  </sheetData>
  <sheetProtection/>
  <mergeCells count="54">
    <mergeCell ref="A1:N1"/>
    <mergeCell ref="A56:B56"/>
    <mergeCell ref="A41:B41"/>
    <mergeCell ref="A44:B44"/>
    <mergeCell ref="A48:B48"/>
    <mergeCell ref="A53:B53"/>
    <mergeCell ref="A12:B12"/>
    <mergeCell ref="A31:B31"/>
    <mergeCell ref="A34:B34"/>
    <mergeCell ref="A39:B39"/>
    <mergeCell ref="A61:B61"/>
    <mergeCell ref="Y61:Z61"/>
    <mergeCell ref="Y53:Z53"/>
    <mergeCell ref="Y56:Z56"/>
    <mergeCell ref="A59:B59"/>
    <mergeCell ref="Y59:Z59"/>
    <mergeCell ref="Y48:Z48"/>
    <mergeCell ref="Y12:Z12"/>
    <mergeCell ref="Y31:Z31"/>
    <mergeCell ref="Y34:Z34"/>
    <mergeCell ref="Y39:Z39"/>
    <mergeCell ref="Y41:Z41"/>
    <mergeCell ref="Y44:Z44"/>
    <mergeCell ref="A4:B7"/>
    <mergeCell ref="Y4:Z7"/>
    <mergeCell ref="U4:W5"/>
    <mergeCell ref="X4:X7"/>
    <mergeCell ref="D4:D5"/>
    <mergeCell ref="F4:H5"/>
    <mergeCell ref="I4:K5"/>
    <mergeCell ref="L4:N5"/>
    <mergeCell ref="O4:Q5"/>
    <mergeCell ref="R4:T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W6:W7"/>
    <mergeCell ref="S6:S7"/>
    <mergeCell ref="T6:T7"/>
    <mergeCell ref="U6:U7"/>
    <mergeCell ref="V6:V7"/>
  </mergeCells>
  <conditionalFormatting sqref="A8:Z63">
    <cfRule type="expression" priority="1" dxfId="1" stopIfTrue="1">
      <formula>MOD(ROW(),2)=0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W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2" sqref="D2"/>
    </sheetView>
  </sheetViews>
  <sheetFormatPr defaultColWidth="8.66015625" defaultRowHeight="11.25" customHeight="1"/>
  <cols>
    <col min="1" max="1" width="1.40625" style="5" customWidth="1"/>
    <col min="2" max="2" width="8.66015625" style="5" customWidth="1"/>
    <col min="3" max="5" width="6.16015625" style="5" customWidth="1"/>
    <col min="6" max="20" width="5" style="5" customWidth="1"/>
    <col min="21" max="23" width="6.16015625" style="5" customWidth="1"/>
    <col min="24" max="38" width="5" style="5" customWidth="1"/>
    <col min="39" max="39" width="7.58203125" style="5" customWidth="1"/>
    <col min="40" max="40" width="6.58203125" style="5" customWidth="1"/>
    <col min="41" max="43" width="5.58203125" style="5" customWidth="1"/>
    <col min="44" max="44" width="8.66015625" style="5" customWidth="1"/>
    <col min="45" max="45" width="1.40625" style="5" customWidth="1"/>
    <col min="46" max="16384" width="8.66015625" style="5" customWidth="1"/>
  </cols>
  <sheetData>
    <row r="1" spans="1:43" ht="16.5" customHeight="1">
      <c r="A1" s="318" t="s">
        <v>206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21"/>
      <c r="Y1" s="21"/>
      <c r="Z1" s="21"/>
      <c r="AA1" s="21"/>
      <c r="AB1" s="21"/>
      <c r="AC1" s="21"/>
      <c r="AD1" s="21"/>
      <c r="AE1" s="22" t="s">
        <v>185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170</v>
      </c>
      <c r="C3" s="161"/>
      <c r="D3" s="161"/>
      <c r="E3" s="161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5"/>
      <c r="W3" s="23"/>
      <c r="X3" s="23" t="s">
        <v>241</v>
      </c>
      <c r="Y3" s="23"/>
      <c r="Z3" s="23"/>
      <c r="AB3" s="23"/>
      <c r="AC3" s="23"/>
      <c r="AD3" s="23"/>
      <c r="AE3" s="15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290" t="s">
        <v>260</v>
      </c>
      <c r="B4" s="288"/>
      <c r="C4" s="326" t="s">
        <v>220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5"/>
      <c r="AM4" s="328" t="s">
        <v>299</v>
      </c>
      <c r="AN4" s="328" t="s">
        <v>215</v>
      </c>
      <c r="AO4" s="309" t="s">
        <v>193</v>
      </c>
      <c r="AP4" s="310"/>
      <c r="AQ4" s="311"/>
      <c r="AR4" s="317" t="s">
        <v>261</v>
      </c>
      <c r="AS4" s="287"/>
    </row>
    <row r="5" spans="1:45" ht="21" customHeight="1">
      <c r="A5" s="273"/>
      <c r="B5" s="291"/>
      <c r="C5" s="326" t="s">
        <v>3</v>
      </c>
      <c r="D5" s="327"/>
      <c r="E5" s="331"/>
      <c r="F5" s="326" t="s">
        <v>171</v>
      </c>
      <c r="G5" s="327"/>
      <c r="H5" s="331"/>
      <c r="I5" s="326" t="s">
        <v>253</v>
      </c>
      <c r="J5" s="327"/>
      <c r="K5" s="331"/>
      <c r="L5" s="326" t="s">
        <v>172</v>
      </c>
      <c r="M5" s="327"/>
      <c r="N5" s="331"/>
      <c r="O5" s="326" t="s">
        <v>254</v>
      </c>
      <c r="P5" s="327"/>
      <c r="Q5" s="331"/>
      <c r="R5" s="326" t="s">
        <v>255</v>
      </c>
      <c r="S5" s="327"/>
      <c r="T5" s="331"/>
      <c r="U5" s="326" t="s">
        <v>4</v>
      </c>
      <c r="V5" s="327"/>
      <c r="W5" s="331"/>
      <c r="X5" s="326" t="s">
        <v>5</v>
      </c>
      <c r="Y5" s="327"/>
      <c r="Z5" s="331"/>
      <c r="AA5" s="326" t="s">
        <v>173</v>
      </c>
      <c r="AB5" s="327"/>
      <c r="AC5" s="331"/>
      <c r="AD5" s="326" t="s">
        <v>174</v>
      </c>
      <c r="AE5" s="327"/>
      <c r="AF5" s="331"/>
      <c r="AG5" s="326" t="s">
        <v>175</v>
      </c>
      <c r="AH5" s="327"/>
      <c r="AI5" s="331"/>
      <c r="AJ5" s="326" t="s">
        <v>176</v>
      </c>
      <c r="AK5" s="327"/>
      <c r="AL5" s="331"/>
      <c r="AM5" s="329"/>
      <c r="AN5" s="329"/>
      <c r="AO5" s="312"/>
      <c r="AP5" s="313"/>
      <c r="AQ5" s="314"/>
      <c r="AR5" s="274"/>
      <c r="AS5" s="273"/>
    </row>
    <row r="6" spans="1:45" ht="21" customHeight="1">
      <c r="A6" s="273"/>
      <c r="B6" s="291"/>
      <c r="C6" s="315" t="s">
        <v>3</v>
      </c>
      <c r="D6" s="315" t="s">
        <v>1</v>
      </c>
      <c r="E6" s="315" t="s">
        <v>2</v>
      </c>
      <c r="F6" s="315" t="s">
        <v>3</v>
      </c>
      <c r="G6" s="315" t="s">
        <v>1</v>
      </c>
      <c r="H6" s="315" t="s">
        <v>2</v>
      </c>
      <c r="I6" s="315" t="s">
        <v>3</v>
      </c>
      <c r="J6" s="315" t="s">
        <v>1</v>
      </c>
      <c r="K6" s="315" t="s">
        <v>2</v>
      </c>
      <c r="L6" s="315" t="s">
        <v>3</v>
      </c>
      <c r="M6" s="315" t="s">
        <v>1</v>
      </c>
      <c r="N6" s="315" t="s">
        <v>2</v>
      </c>
      <c r="O6" s="315" t="s">
        <v>3</v>
      </c>
      <c r="P6" s="315" t="s">
        <v>1</v>
      </c>
      <c r="Q6" s="315" t="s">
        <v>2</v>
      </c>
      <c r="R6" s="315" t="s">
        <v>3</v>
      </c>
      <c r="S6" s="315" t="s">
        <v>1</v>
      </c>
      <c r="T6" s="315" t="s">
        <v>2</v>
      </c>
      <c r="U6" s="315" t="s">
        <v>3</v>
      </c>
      <c r="V6" s="315" t="s">
        <v>1</v>
      </c>
      <c r="W6" s="315" t="s">
        <v>2</v>
      </c>
      <c r="X6" s="315" t="s">
        <v>3</v>
      </c>
      <c r="Y6" s="315" t="s">
        <v>1</v>
      </c>
      <c r="Z6" s="315" t="s">
        <v>2</v>
      </c>
      <c r="AA6" s="315" t="s">
        <v>3</v>
      </c>
      <c r="AB6" s="315" t="s">
        <v>1</v>
      </c>
      <c r="AC6" s="315" t="s">
        <v>2</v>
      </c>
      <c r="AD6" s="315" t="s">
        <v>3</v>
      </c>
      <c r="AE6" s="315" t="s">
        <v>1</v>
      </c>
      <c r="AF6" s="315" t="s">
        <v>2</v>
      </c>
      <c r="AG6" s="315" t="s">
        <v>3</v>
      </c>
      <c r="AH6" s="315" t="s">
        <v>1</v>
      </c>
      <c r="AI6" s="315" t="s">
        <v>2</v>
      </c>
      <c r="AJ6" s="315" t="s">
        <v>3</v>
      </c>
      <c r="AK6" s="315" t="s">
        <v>1</v>
      </c>
      <c r="AL6" s="315" t="s">
        <v>2</v>
      </c>
      <c r="AM6" s="329"/>
      <c r="AN6" s="329"/>
      <c r="AO6" s="315" t="s">
        <v>3</v>
      </c>
      <c r="AP6" s="315" t="s">
        <v>1</v>
      </c>
      <c r="AQ6" s="315" t="s">
        <v>2</v>
      </c>
      <c r="AR6" s="274"/>
      <c r="AS6" s="273"/>
    </row>
    <row r="7" spans="1:45" ht="21" customHeight="1">
      <c r="A7" s="276"/>
      <c r="B7" s="289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30"/>
      <c r="AN7" s="330"/>
      <c r="AO7" s="316"/>
      <c r="AP7" s="316"/>
      <c r="AQ7" s="316"/>
      <c r="AR7" s="275"/>
      <c r="AS7" s="276"/>
    </row>
    <row r="8" spans="1:45" ht="18" customHeight="1">
      <c r="A8" s="1"/>
      <c r="B8" s="26"/>
      <c r="C8" s="162"/>
      <c r="D8" s="81"/>
      <c r="E8" s="81"/>
      <c r="F8" s="24"/>
      <c r="G8" s="81"/>
      <c r="H8" s="81"/>
      <c r="I8" s="81"/>
      <c r="J8" s="81"/>
      <c r="K8" s="81"/>
      <c r="L8" s="24"/>
      <c r="M8" s="81"/>
      <c r="N8" s="81"/>
      <c r="O8" s="81"/>
      <c r="P8" s="81"/>
      <c r="Q8" s="81"/>
      <c r="R8" s="81"/>
      <c r="S8" s="81"/>
      <c r="T8" s="81"/>
      <c r="U8" s="24"/>
      <c r="V8" s="81"/>
      <c r="W8" s="81"/>
      <c r="X8" s="24"/>
      <c r="Y8" s="81"/>
      <c r="Z8" s="81"/>
      <c r="AA8" s="24"/>
      <c r="AB8" s="81"/>
      <c r="AC8" s="81"/>
      <c r="AD8" s="24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27"/>
      <c r="AS8" s="28"/>
    </row>
    <row r="9" spans="1:45" ht="18" customHeight="1">
      <c r="A9" s="133"/>
      <c r="B9" s="164" t="s">
        <v>286</v>
      </c>
      <c r="C9" s="222">
        <v>7928</v>
      </c>
      <c r="D9" s="170">
        <v>3248</v>
      </c>
      <c r="E9" s="170">
        <v>4680</v>
      </c>
      <c r="F9" s="170">
        <v>386</v>
      </c>
      <c r="G9" s="170">
        <v>309</v>
      </c>
      <c r="H9" s="170">
        <v>77</v>
      </c>
      <c r="I9" s="170">
        <v>2</v>
      </c>
      <c r="J9" s="170">
        <v>1</v>
      </c>
      <c r="K9" s="170">
        <v>1</v>
      </c>
      <c r="L9" s="170">
        <v>402</v>
      </c>
      <c r="M9" s="170">
        <v>327</v>
      </c>
      <c r="N9" s="170">
        <v>75</v>
      </c>
      <c r="O9" s="170">
        <v>126</v>
      </c>
      <c r="P9" s="170">
        <v>113</v>
      </c>
      <c r="Q9" s="170">
        <v>13</v>
      </c>
      <c r="R9" s="170">
        <v>0</v>
      </c>
      <c r="S9" s="170">
        <v>0</v>
      </c>
      <c r="T9" s="170">
        <v>0</v>
      </c>
      <c r="U9" s="170">
        <v>5896</v>
      </c>
      <c r="V9" s="170">
        <v>2277</v>
      </c>
      <c r="W9" s="170">
        <v>3619</v>
      </c>
      <c r="X9" s="170">
        <v>1</v>
      </c>
      <c r="Y9" s="170">
        <v>1</v>
      </c>
      <c r="Z9" s="170">
        <v>0</v>
      </c>
      <c r="AA9" s="170">
        <v>461</v>
      </c>
      <c r="AB9" s="170">
        <v>1</v>
      </c>
      <c r="AC9" s="170">
        <v>460</v>
      </c>
      <c r="AD9" s="170">
        <v>0</v>
      </c>
      <c r="AE9" s="170">
        <v>0</v>
      </c>
      <c r="AF9" s="170">
        <v>0</v>
      </c>
      <c r="AG9" s="170">
        <v>52</v>
      </c>
      <c r="AH9" s="170">
        <v>0</v>
      </c>
      <c r="AI9" s="170">
        <v>52</v>
      </c>
      <c r="AJ9" s="170">
        <v>602</v>
      </c>
      <c r="AK9" s="170">
        <v>219</v>
      </c>
      <c r="AL9" s="170">
        <v>383</v>
      </c>
      <c r="AM9" s="170">
        <v>13</v>
      </c>
      <c r="AN9" s="170">
        <v>199</v>
      </c>
      <c r="AO9" s="170">
        <v>310</v>
      </c>
      <c r="AP9" s="170">
        <v>76</v>
      </c>
      <c r="AQ9" s="170">
        <v>234</v>
      </c>
      <c r="AR9" s="3" t="s">
        <v>286</v>
      </c>
      <c r="AS9" s="4"/>
    </row>
    <row r="10" spans="1:45" s="167" customFormat="1" ht="18" customHeight="1">
      <c r="A10" s="262"/>
      <c r="B10" s="264" t="s">
        <v>287</v>
      </c>
      <c r="C10" s="245">
        <f>SUM(C16,C35,C38,C43,C45,C48,C52,C57,C60,C63,C65)</f>
        <v>7888</v>
      </c>
      <c r="D10" s="223">
        <f aca="true" t="shared" si="0" ref="D10:AQ10">SUM(D16,D35,D38,D43,D45,D48,D52,D57,D60,D63,D65)</f>
        <v>3240</v>
      </c>
      <c r="E10" s="223">
        <f t="shared" si="0"/>
        <v>4648</v>
      </c>
      <c r="F10" s="223">
        <f t="shared" si="0"/>
        <v>383</v>
      </c>
      <c r="G10" s="223">
        <f t="shared" si="0"/>
        <v>306</v>
      </c>
      <c r="H10" s="223">
        <f t="shared" si="0"/>
        <v>77</v>
      </c>
      <c r="I10" s="223">
        <f t="shared" si="0"/>
        <v>2</v>
      </c>
      <c r="J10" s="223">
        <f t="shared" si="0"/>
        <v>1</v>
      </c>
      <c r="K10" s="223">
        <f t="shared" si="0"/>
        <v>1</v>
      </c>
      <c r="L10" s="223">
        <f t="shared" si="0"/>
        <v>399</v>
      </c>
      <c r="M10" s="223">
        <f t="shared" si="0"/>
        <v>327</v>
      </c>
      <c r="N10" s="223">
        <f t="shared" si="0"/>
        <v>72</v>
      </c>
      <c r="O10" s="223">
        <f t="shared" si="0"/>
        <v>142</v>
      </c>
      <c r="P10" s="223">
        <f t="shared" si="0"/>
        <v>128</v>
      </c>
      <c r="Q10" s="223">
        <f t="shared" si="0"/>
        <v>14</v>
      </c>
      <c r="R10" s="223">
        <f t="shared" si="0"/>
        <v>0</v>
      </c>
      <c r="S10" s="223">
        <f t="shared" si="0"/>
        <v>0</v>
      </c>
      <c r="T10" s="223">
        <f t="shared" si="0"/>
        <v>0</v>
      </c>
      <c r="U10" s="223">
        <f t="shared" si="0"/>
        <v>5848</v>
      </c>
      <c r="V10" s="223">
        <f t="shared" si="0"/>
        <v>2258</v>
      </c>
      <c r="W10" s="223">
        <f t="shared" si="0"/>
        <v>3590</v>
      </c>
      <c r="X10" s="223">
        <f t="shared" si="0"/>
        <v>3</v>
      </c>
      <c r="Y10" s="223">
        <f t="shared" si="0"/>
        <v>1</v>
      </c>
      <c r="Z10" s="223">
        <f t="shared" si="0"/>
        <v>2</v>
      </c>
      <c r="AA10" s="223">
        <f t="shared" si="0"/>
        <v>453</v>
      </c>
      <c r="AB10" s="223">
        <f t="shared" si="0"/>
        <v>0</v>
      </c>
      <c r="AC10" s="223">
        <f t="shared" si="0"/>
        <v>453</v>
      </c>
      <c r="AD10" s="223">
        <f t="shared" si="0"/>
        <v>2</v>
      </c>
      <c r="AE10" s="223">
        <f t="shared" si="0"/>
        <v>0</v>
      </c>
      <c r="AF10" s="223">
        <f t="shared" si="0"/>
        <v>2</v>
      </c>
      <c r="AG10" s="223">
        <f t="shared" si="0"/>
        <v>64</v>
      </c>
      <c r="AH10" s="223">
        <f t="shared" si="0"/>
        <v>0</v>
      </c>
      <c r="AI10" s="223">
        <f t="shared" si="0"/>
        <v>64</v>
      </c>
      <c r="AJ10" s="223">
        <f t="shared" si="0"/>
        <v>592</v>
      </c>
      <c r="AK10" s="223">
        <f t="shared" si="0"/>
        <v>219</v>
      </c>
      <c r="AL10" s="223">
        <f t="shared" si="0"/>
        <v>373</v>
      </c>
      <c r="AM10" s="223">
        <f t="shared" si="0"/>
        <v>10</v>
      </c>
      <c r="AN10" s="223">
        <f>SUM(AN16,AN35,AN38,AN43,AN45,AN48,AN52,AN57,AN60,AN63,AN65)</f>
        <v>207</v>
      </c>
      <c r="AO10" s="223">
        <f>SUM(AO16,AO35,AO38,AO43,AO45,AO48,AO52,AO57,AO60,AO63,AO65)</f>
        <v>296</v>
      </c>
      <c r="AP10" s="223">
        <f>SUM(AP16,AP35,AP38,AP43,AP45,AP48,AP52,AP57,AP60,AP63,AP65)</f>
        <v>85</v>
      </c>
      <c r="AQ10" s="223">
        <f t="shared" si="0"/>
        <v>211</v>
      </c>
      <c r="AR10" s="265" t="s">
        <v>287</v>
      </c>
      <c r="AS10" s="29"/>
    </row>
    <row r="11" spans="1:45" s="201" customFormat="1" ht="18" customHeight="1">
      <c r="A11" s="195"/>
      <c r="B11" s="196"/>
      <c r="C11" s="224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199"/>
      <c r="AS11" s="200"/>
    </row>
    <row r="12" spans="1:45" ht="18" customHeight="1">
      <c r="A12" s="1"/>
      <c r="B12" s="2" t="s">
        <v>43</v>
      </c>
      <c r="C12" s="222">
        <f>D12+E12</f>
        <v>36</v>
      </c>
      <c r="D12" s="170">
        <f>SUM(G12,J12,M12,P12,S12,V12,Y12,AB12,AE12,AH12,AK12)</f>
        <v>25</v>
      </c>
      <c r="E12" s="170">
        <f>SUM(H12,K12,N12,Q12,T12,W12,Z12,AC12,AF12,AI12,AL12)</f>
        <v>11</v>
      </c>
      <c r="F12" s="170">
        <f>G12+H12</f>
        <v>0</v>
      </c>
      <c r="G12" s="171">
        <v>0</v>
      </c>
      <c r="H12" s="171">
        <v>0</v>
      </c>
      <c r="I12" s="170">
        <v>1</v>
      </c>
      <c r="J12" s="171">
        <v>1</v>
      </c>
      <c r="K12" s="171">
        <v>0</v>
      </c>
      <c r="L12" s="170">
        <v>1</v>
      </c>
      <c r="M12" s="171">
        <v>1</v>
      </c>
      <c r="N12" s="171">
        <v>0</v>
      </c>
      <c r="O12" s="170">
        <v>1</v>
      </c>
      <c r="P12" s="171">
        <v>1</v>
      </c>
      <c r="Q12" s="171">
        <v>0</v>
      </c>
      <c r="R12" s="170">
        <v>0</v>
      </c>
      <c r="S12" s="171">
        <v>0</v>
      </c>
      <c r="T12" s="171">
        <v>0</v>
      </c>
      <c r="U12" s="170">
        <v>30</v>
      </c>
      <c r="V12" s="171">
        <v>21</v>
      </c>
      <c r="W12" s="171">
        <v>9</v>
      </c>
      <c r="X12" s="170">
        <v>0</v>
      </c>
      <c r="Y12" s="171">
        <v>0</v>
      </c>
      <c r="Z12" s="171">
        <v>0</v>
      </c>
      <c r="AA12" s="170">
        <v>1</v>
      </c>
      <c r="AB12" s="171">
        <v>0</v>
      </c>
      <c r="AC12" s="171">
        <v>1</v>
      </c>
      <c r="AD12" s="170">
        <v>0</v>
      </c>
      <c r="AE12" s="171">
        <v>0</v>
      </c>
      <c r="AF12" s="171">
        <v>0</v>
      </c>
      <c r="AG12" s="170">
        <v>1</v>
      </c>
      <c r="AH12" s="171">
        <v>0</v>
      </c>
      <c r="AI12" s="171">
        <v>1</v>
      </c>
      <c r="AJ12" s="170">
        <v>1</v>
      </c>
      <c r="AK12" s="171">
        <v>1</v>
      </c>
      <c r="AL12" s="171">
        <v>0</v>
      </c>
      <c r="AM12" s="171">
        <v>0</v>
      </c>
      <c r="AN12" s="171">
        <v>0</v>
      </c>
      <c r="AO12" s="170">
        <f>AP12+AQ12</f>
        <v>9</v>
      </c>
      <c r="AP12" s="171">
        <v>4</v>
      </c>
      <c r="AQ12" s="171">
        <v>5</v>
      </c>
      <c r="AR12" s="3" t="s">
        <v>111</v>
      </c>
      <c r="AS12" s="4"/>
    </row>
    <row r="13" spans="1:45" ht="18" customHeight="1">
      <c r="A13" s="1"/>
      <c r="B13" s="2" t="s">
        <v>112</v>
      </c>
      <c r="C13" s="222">
        <f aca="true" t="shared" si="1" ref="C13:C66">D13+E13</f>
        <v>7782</v>
      </c>
      <c r="D13" s="170">
        <f aca="true" t="shared" si="2" ref="D13:D66">SUM(G13,J13,M13,P13,S13,V13,Y13,AB13,AE13,AH13,AK13)</f>
        <v>3197</v>
      </c>
      <c r="E13" s="170">
        <f aca="true" t="shared" si="3" ref="E13:E66">SUM(H13,K13,N13,Q13,T13,W13,Z13,AC13,AF13,AI13,AL13)</f>
        <v>4585</v>
      </c>
      <c r="F13" s="170">
        <f aca="true" t="shared" si="4" ref="F13:F66">G13+H13</f>
        <v>379</v>
      </c>
      <c r="G13" s="171">
        <v>303</v>
      </c>
      <c r="H13" s="171">
        <v>76</v>
      </c>
      <c r="I13" s="170">
        <v>0</v>
      </c>
      <c r="J13" s="171">
        <v>0</v>
      </c>
      <c r="K13" s="171">
        <v>0</v>
      </c>
      <c r="L13" s="170">
        <v>396</v>
      </c>
      <c r="M13" s="171">
        <v>324</v>
      </c>
      <c r="N13" s="171">
        <v>72</v>
      </c>
      <c r="O13" s="170">
        <v>141</v>
      </c>
      <c r="P13" s="171">
        <v>127</v>
      </c>
      <c r="Q13" s="171">
        <v>14</v>
      </c>
      <c r="R13" s="170">
        <v>0</v>
      </c>
      <c r="S13" s="171">
        <v>0</v>
      </c>
      <c r="T13" s="171">
        <v>0</v>
      </c>
      <c r="U13" s="170">
        <v>5771</v>
      </c>
      <c r="V13" s="171">
        <v>2227</v>
      </c>
      <c r="W13" s="171">
        <v>3544</v>
      </c>
      <c r="X13" s="170">
        <v>0</v>
      </c>
      <c r="Y13" s="171">
        <v>0</v>
      </c>
      <c r="Z13" s="171">
        <v>0</v>
      </c>
      <c r="AA13" s="170">
        <v>448</v>
      </c>
      <c r="AB13" s="171">
        <v>0</v>
      </c>
      <c r="AC13" s="171">
        <v>448</v>
      </c>
      <c r="AD13" s="170">
        <v>2</v>
      </c>
      <c r="AE13" s="171">
        <v>0</v>
      </c>
      <c r="AF13" s="171">
        <v>2</v>
      </c>
      <c r="AG13" s="171">
        <v>63</v>
      </c>
      <c r="AH13" s="171">
        <v>0</v>
      </c>
      <c r="AI13" s="171">
        <v>63</v>
      </c>
      <c r="AJ13" s="171">
        <v>582</v>
      </c>
      <c r="AK13" s="171">
        <v>216</v>
      </c>
      <c r="AL13" s="171">
        <v>366</v>
      </c>
      <c r="AM13" s="171">
        <v>10</v>
      </c>
      <c r="AN13" s="171">
        <v>206</v>
      </c>
      <c r="AO13" s="171">
        <f aca="true" t="shared" si="5" ref="AO13:AO66">AP13+AQ13</f>
        <v>266</v>
      </c>
      <c r="AP13" s="171">
        <v>74</v>
      </c>
      <c r="AQ13" s="171">
        <v>192</v>
      </c>
      <c r="AR13" s="3" t="s">
        <v>113</v>
      </c>
      <c r="AS13" s="4"/>
    </row>
    <row r="14" spans="1:45" ht="18" customHeight="1">
      <c r="A14" s="1"/>
      <c r="B14" s="2" t="s">
        <v>45</v>
      </c>
      <c r="C14" s="222">
        <f t="shared" si="1"/>
        <v>70</v>
      </c>
      <c r="D14" s="170">
        <f t="shared" si="2"/>
        <v>18</v>
      </c>
      <c r="E14" s="170">
        <f t="shared" si="3"/>
        <v>52</v>
      </c>
      <c r="F14" s="170">
        <f t="shared" si="4"/>
        <v>4</v>
      </c>
      <c r="G14" s="171">
        <v>3</v>
      </c>
      <c r="H14" s="171">
        <v>1</v>
      </c>
      <c r="I14" s="170">
        <v>1</v>
      </c>
      <c r="J14" s="171">
        <v>0</v>
      </c>
      <c r="K14" s="171">
        <v>1</v>
      </c>
      <c r="L14" s="170">
        <v>2</v>
      </c>
      <c r="M14" s="171">
        <v>2</v>
      </c>
      <c r="N14" s="171">
        <v>0</v>
      </c>
      <c r="O14" s="170">
        <v>0</v>
      </c>
      <c r="P14" s="171">
        <v>0</v>
      </c>
      <c r="Q14" s="171">
        <v>0</v>
      </c>
      <c r="R14" s="170">
        <v>0</v>
      </c>
      <c r="S14" s="171">
        <v>0</v>
      </c>
      <c r="T14" s="171">
        <v>0</v>
      </c>
      <c r="U14" s="170">
        <v>47</v>
      </c>
      <c r="V14" s="171">
        <v>10</v>
      </c>
      <c r="W14" s="171">
        <v>37</v>
      </c>
      <c r="X14" s="170">
        <v>3</v>
      </c>
      <c r="Y14" s="171">
        <v>1</v>
      </c>
      <c r="Z14" s="171">
        <v>2</v>
      </c>
      <c r="AA14" s="170">
        <v>4</v>
      </c>
      <c r="AB14" s="171">
        <v>0</v>
      </c>
      <c r="AC14" s="171">
        <v>4</v>
      </c>
      <c r="AD14" s="170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0</v>
      </c>
      <c r="AJ14" s="171">
        <v>9</v>
      </c>
      <c r="AK14" s="171">
        <v>2</v>
      </c>
      <c r="AL14" s="171">
        <v>7</v>
      </c>
      <c r="AM14" s="171">
        <v>0</v>
      </c>
      <c r="AN14" s="171">
        <v>1</v>
      </c>
      <c r="AO14" s="171">
        <f t="shared" si="5"/>
        <v>21</v>
      </c>
      <c r="AP14" s="171">
        <v>7</v>
      </c>
      <c r="AQ14" s="171">
        <v>14</v>
      </c>
      <c r="AR14" s="3" t="s">
        <v>114</v>
      </c>
      <c r="AS14" s="4"/>
    </row>
    <row r="15" spans="1:45" s="201" customFormat="1" ht="18" customHeight="1">
      <c r="A15" s="195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199"/>
      <c r="AS15" s="200"/>
    </row>
    <row r="16" spans="1:45" s="167" customFormat="1" ht="18" customHeight="1">
      <c r="A16" s="295" t="s">
        <v>227</v>
      </c>
      <c r="B16" s="320"/>
      <c r="C16" s="245">
        <f t="shared" si="1"/>
        <v>6227</v>
      </c>
      <c r="D16" s="223">
        <f t="shared" si="2"/>
        <v>2530</v>
      </c>
      <c r="E16" s="223">
        <f t="shared" si="3"/>
        <v>3697</v>
      </c>
      <c r="F16" s="223">
        <f t="shared" si="4"/>
        <v>291</v>
      </c>
      <c r="G16" s="223">
        <f aca="true" t="shared" si="6" ref="G16:AQ16">SUM(G18:G34)</f>
        <v>231</v>
      </c>
      <c r="H16" s="223">
        <f t="shared" si="6"/>
        <v>60</v>
      </c>
      <c r="I16" s="223">
        <f>J16+K16</f>
        <v>2</v>
      </c>
      <c r="J16" s="223">
        <f t="shared" si="6"/>
        <v>1</v>
      </c>
      <c r="K16" s="223">
        <f t="shared" si="6"/>
        <v>1</v>
      </c>
      <c r="L16" s="223">
        <f>M16+N16</f>
        <v>306</v>
      </c>
      <c r="M16" s="223">
        <f t="shared" si="6"/>
        <v>255</v>
      </c>
      <c r="N16" s="223">
        <f t="shared" si="6"/>
        <v>51</v>
      </c>
      <c r="O16" s="223">
        <f>P16+Q16</f>
        <v>103</v>
      </c>
      <c r="P16" s="223">
        <f t="shared" si="6"/>
        <v>91</v>
      </c>
      <c r="Q16" s="223">
        <f t="shared" si="6"/>
        <v>12</v>
      </c>
      <c r="R16" s="223">
        <f>S16+T16</f>
        <v>0</v>
      </c>
      <c r="S16" s="223">
        <f t="shared" si="6"/>
        <v>0</v>
      </c>
      <c r="T16" s="223">
        <f t="shared" si="6"/>
        <v>0</v>
      </c>
      <c r="U16" s="223">
        <f>V16+W16</f>
        <v>4660</v>
      </c>
      <c r="V16" s="223">
        <f t="shared" si="6"/>
        <v>1777</v>
      </c>
      <c r="W16" s="223">
        <f t="shared" si="6"/>
        <v>2883</v>
      </c>
      <c r="X16" s="223">
        <f>Y16+Z16</f>
        <v>3</v>
      </c>
      <c r="Y16" s="223">
        <f t="shared" si="6"/>
        <v>1</v>
      </c>
      <c r="Z16" s="223">
        <f t="shared" si="6"/>
        <v>2</v>
      </c>
      <c r="AA16" s="223">
        <f>AB16+AC16</f>
        <v>346</v>
      </c>
      <c r="AB16" s="223">
        <f t="shared" si="6"/>
        <v>0</v>
      </c>
      <c r="AC16" s="223">
        <f t="shared" si="6"/>
        <v>346</v>
      </c>
      <c r="AD16" s="223">
        <f>AE16+AF16</f>
        <v>2</v>
      </c>
      <c r="AE16" s="223">
        <f t="shared" si="6"/>
        <v>0</v>
      </c>
      <c r="AF16" s="223">
        <f t="shared" si="6"/>
        <v>2</v>
      </c>
      <c r="AG16" s="223">
        <f>AH16+AI16</f>
        <v>43</v>
      </c>
      <c r="AH16" s="223">
        <f t="shared" si="6"/>
        <v>0</v>
      </c>
      <c r="AI16" s="223">
        <f t="shared" si="6"/>
        <v>43</v>
      </c>
      <c r="AJ16" s="223">
        <f>AK16+AL16</f>
        <v>471</v>
      </c>
      <c r="AK16" s="223">
        <f t="shared" si="6"/>
        <v>174</v>
      </c>
      <c r="AL16" s="223">
        <f t="shared" si="6"/>
        <v>297</v>
      </c>
      <c r="AM16" s="223">
        <f t="shared" si="6"/>
        <v>10</v>
      </c>
      <c r="AN16" s="223">
        <f t="shared" si="6"/>
        <v>162</v>
      </c>
      <c r="AO16" s="223">
        <f t="shared" si="5"/>
        <v>244</v>
      </c>
      <c r="AP16" s="223">
        <f>SUM(AP18:AP34)</f>
        <v>68</v>
      </c>
      <c r="AQ16" s="223">
        <f t="shared" si="6"/>
        <v>176</v>
      </c>
      <c r="AR16" s="297" t="s">
        <v>227</v>
      </c>
      <c r="AS16" s="298"/>
    </row>
    <row r="17" spans="1:45" s="167" customFormat="1" ht="18" customHeight="1">
      <c r="A17" s="29"/>
      <c r="B17" s="221" t="s">
        <v>228</v>
      </c>
      <c r="C17" s="245">
        <f t="shared" si="1"/>
        <v>3101</v>
      </c>
      <c r="D17" s="223">
        <f t="shared" si="2"/>
        <v>1225</v>
      </c>
      <c r="E17" s="223">
        <f t="shared" si="3"/>
        <v>1876</v>
      </c>
      <c r="F17" s="223">
        <f t="shared" si="4"/>
        <v>125</v>
      </c>
      <c r="G17" s="223">
        <f aca="true" t="shared" si="7" ref="G17:AQ17">SUM(G18:G22)</f>
        <v>98</v>
      </c>
      <c r="H17" s="223">
        <f t="shared" si="7"/>
        <v>27</v>
      </c>
      <c r="I17" s="223">
        <f>J17+K17</f>
        <v>2</v>
      </c>
      <c r="J17" s="223">
        <f t="shared" si="7"/>
        <v>1</v>
      </c>
      <c r="K17" s="223">
        <f t="shared" si="7"/>
        <v>1</v>
      </c>
      <c r="L17" s="223">
        <f>M17+N17</f>
        <v>130</v>
      </c>
      <c r="M17" s="223">
        <f t="shared" si="7"/>
        <v>108</v>
      </c>
      <c r="N17" s="223">
        <f t="shared" si="7"/>
        <v>22</v>
      </c>
      <c r="O17" s="223">
        <f>P17+Q17</f>
        <v>40</v>
      </c>
      <c r="P17" s="223">
        <f t="shared" si="7"/>
        <v>37</v>
      </c>
      <c r="Q17" s="223">
        <f t="shared" si="7"/>
        <v>3</v>
      </c>
      <c r="R17" s="223">
        <f>S17+T17</f>
        <v>0</v>
      </c>
      <c r="S17" s="223">
        <f t="shared" si="7"/>
        <v>0</v>
      </c>
      <c r="T17" s="223">
        <f t="shared" si="7"/>
        <v>0</v>
      </c>
      <c r="U17" s="223">
        <f>V17+W17</f>
        <v>2411</v>
      </c>
      <c r="V17" s="223">
        <f t="shared" si="7"/>
        <v>899</v>
      </c>
      <c r="W17" s="223">
        <f t="shared" si="7"/>
        <v>1512</v>
      </c>
      <c r="X17" s="223">
        <f>Y17+Z17</f>
        <v>3</v>
      </c>
      <c r="Y17" s="223">
        <f t="shared" si="7"/>
        <v>1</v>
      </c>
      <c r="Z17" s="223">
        <f t="shared" si="7"/>
        <v>2</v>
      </c>
      <c r="AA17" s="223">
        <f>AB17+AC17</f>
        <v>144</v>
      </c>
      <c r="AB17" s="223">
        <f t="shared" si="7"/>
        <v>0</v>
      </c>
      <c r="AC17" s="223">
        <f t="shared" si="7"/>
        <v>144</v>
      </c>
      <c r="AD17" s="223">
        <f>AE17+AF17</f>
        <v>2</v>
      </c>
      <c r="AE17" s="223">
        <f t="shared" si="7"/>
        <v>0</v>
      </c>
      <c r="AF17" s="223">
        <f t="shared" si="7"/>
        <v>2</v>
      </c>
      <c r="AG17" s="223">
        <f>AH17+AI17</f>
        <v>18</v>
      </c>
      <c r="AH17" s="223">
        <f t="shared" si="7"/>
        <v>0</v>
      </c>
      <c r="AI17" s="223">
        <f t="shared" si="7"/>
        <v>18</v>
      </c>
      <c r="AJ17" s="223">
        <f>AK17+AL17</f>
        <v>226</v>
      </c>
      <c r="AK17" s="223">
        <f t="shared" si="7"/>
        <v>81</v>
      </c>
      <c r="AL17" s="223">
        <f t="shared" si="7"/>
        <v>145</v>
      </c>
      <c r="AM17" s="223">
        <f t="shared" si="7"/>
        <v>0</v>
      </c>
      <c r="AN17" s="223">
        <f t="shared" si="7"/>
        <v>106</v>
      </c>
      <c r="AO17" s="223">
        <f t="shared" si="5"/>
        <v>109</v>
      </c>
      <c r="AP17" s="223">
        <f t="shared" si="7"/>
        <v>31</v>
      </c>
      <c r="AQ17" s="223">
        <f t="shared" si="7"/>
        <v>78</v>
      </c>
      <c r="AR17" s="219" t="s">
        <v>228</v>
      </c>
      <c r="AS17" s="29"/>
    </row>
    <row r="18" spans="1:45" ht="18" customHeight="1">
      <c r="A18" s="32"/>
      <c r="B18" s="33" t="s">
        <v>115</v>
      </c>
      <c r="C18" s="222">
        <f t="shared" si="1"/>
        <v>793</v>
      </c>
      <c r="D18" s="170">
        <f t="shared" si="2"/>
        <v>317</v>
      </c>
      <c r="E18" s="170">
        <f t="shared" si="3"/>
        <v>476</v>
      </c>
      <c r="F18" s="223">
        <f t="shared" si="4"/>
        <v>31</v>
      </c>
      <c r="G18" s="171">
        <v>22</v>
      </c>
      <c r="H18" s="171">
        <v>9</v>
      </c>
      <c r="I18" s="223">
        <v>2</v>
      </c>
      <c r="J18" s="171">
        <v>1</v>
      </c>
      <c r="K18" s="171">
        <v>1</v>
      </c>
      <c r="L18" s="223">
        <v>33</v>
      </c>
      <c r="M18" s="171">
        <v>28</v>
      </c>
      <c r="N18" s="171">
        <v>5</v>
      </c>
      <c r="O18" s="223">
        <v>8</v>
      </c>
      <c r="P18" s="171">
        <v>8</v>
      </c>
      <c r="Q18" s="171">
        <v>0</v>
      </c>
      <c r="R18" s="170">
        <v>0</v>
      </c>
      <c r="S18" s="171">
        <v>0</v>
      </c>
      <c r="T18" s="171">
        <v>0</v>
      </c>
      <c r="U18" s="223">
        <v>630</v>
      </c>
      <c r="V18" s="171">
        <v>242</v>
      </c>
      <c r="W18" s="171">
        <v>388</v>
      </c>
      <c r="X18" s="223">
        <v>0</v>
      </c>
      <c r="Y18" s="171">
        <v>0</v>
      </c>
      <c r="Z18" s="171">
        <v>0</v>
      </c>
      <c r="AA18" s="223">
        <v>37</v>
      </c>
      <c r="AB18" s="171">
        <v>0</v>
      </c>
      <c r="AC18" s="171">
        <v>37</v>
      </c>
      <c r="AD18" s="170">
        <v>0</v>
      </c>
      <c r="AE18" s="171">
        <v>0</v>
      </c>
      <c r="AF18" s="171">
        <v>0</v>
      </c>
      <c r="AG18" s="223">
        <v>5</v>
      </c>
      <c r="AH18" s="171">
        <v>0</v>
      </c>
      <c r="AI18" s="171">
        <v>5</v>
      </c>
      <c r="AJ18" s="223">
        <v>47</v>
      </c>
      <c r="AK18" s="254">
        <v>16</v>
      </c>
      <c r="AL18" s="254">
        <v>31</v>
      </c>
      <c r="AM18" s="171">
        <v>0</v>
      </c>
      <c r="AN18" s="171">
        <v>16</v>
      </c>
      <c r="AO18" s="171">
        <f t="shared" si="5"/>
        <v>34</v>
      </c>
      <c r="AP18" s="171">
        <v>10</v>
      </c>
      <c r="AQ18" s="171">
        <v>24</v>
      </c>
      <c r="AR18" s="3" t="s">
        <v>115</v>
      </c>
      <c r="AS18" s="4"/>
    </row>
    <row r="19" spans="1:45" ht="18" customHeight="1">
      <c r="A19" s="32"/>
      <c r="B19" s="33" t="s">
        <v>116</v>
      </c>
      <c r="C19" s="222">
        <f t="shared" si="1"/>
        <v>530</v>
      </c>
      <c r="D19" s="170">
        <f t="shared" si="2"/>
        <v>211</v>
      </c>
      <c r="E19" s="170">
        <f t="shared" si="3"/>
        <v>319</v>
      </c>
      <c r="F19" s="223">
        <f t="shared" si="4"/>
        <v>20</v>
      </c>
      <c r="G19" s="171">
        <v>16</v>
      </c>
      <c r="H19" s="171">
        <v>4</v>
      </c>
      <c r="I19" s="223">
        <v>0</v>
      </c>
      <c r="J19" s="171">
        <v>0</v>
      </c>
      <c r="K19" s="171">
        <v>0</v>
      </c>
      <c r="L19" s="223">
        <v>22</v>
      </c>
      <c r="M19" s="171">
        <v>17</v>
      </c>
      <c r="N19" s="171">
        <v>5</v>
      </c>
      <c r="O19" s="223">
        <v>7</v>
      </c>
      <c r="P19" s="171">
        <v>6</v>
      </c>
      <c r="Q19" s="171">
        <v>1</v>
      </c>
      <c r="R19" s="170">
        <v>0</v>
      </c>
      <c r="S19" s="171">
        <v>0</v>
      </c>
      <c r="T19" s="171">
        <v>0</v>
      </c>
      <c r="U19" s="223">
        <v>407</v>
      </c>
      <c r="V19" s="171">
        <v>154</v>
      </c>
      <c r="W19" s="171">
        <v>253</v>
      </c>
      <c r="X19" s="223">
        <v>0</v>
      </c>
      <c r="Y19" s="171">
        <v>0</v>
      </c>
      <c r="Z19" s="171">
        <v>0</v>
      </c>
      <c r="AA19" s="223">
        <v>24</v>
      </c>
      <c r="AB19" s="171">
        <v>0</v>
      </c>
      <c r="AC19" s="171">
        <v>24</v>
      </c>
      <c r="AD19" s="170">
        <v>0</v>
      </c>
      <c r="AE19" s="171">
        <v>0</v>
      </c>
      <c r="AF19" s="171">
        <v>0</v>
      </c>
      <c r="AG19" s="223">
        <v>3</v>
      </c>
      <c r="AH19" s="171">
        <v>0</v>
      </c>
      <c r="AI19" s="171">
        <v>3</v>
      </c>
      <c r="AJ19" s="223">
        <v>47</v>
      </c>
      <c r="AK19" s="254">
        <v>18</v>
      </c>
      <c r="AL19" s="254">
        <v>29</v>
      </c>
      <c r="AM19" s="171">
        <v>0</v>
      </c>
      <c r="AN19" s="171">
        <v>21</v>
      </c>
      <c r="AO19" s="171">
        <f t="shared" si="5"/>
        <v>13</v>
      </c>
      <c r="AP19" s="171">
        <v>5</v>
      </c>
      <c r="AQ19" s="171">
        <v>8</v>
      </c>
      <c r="AR19" s="3" t="s">
        <v>116</v>
      </c>
      <c r="AS19" s="4"/>
    </row>
    <row r="20" spans="1:45" ht="18" customHeight="1">
      <c r="A20" s="32"/>
      <c r="B20" s="33" t="s">
        <v>117</v>
      </c>
      <c r="C20" s="222">
        <f t="shared" si="1"/>
        <v>392</v>
      </c>
      <c r="D20" s="170">
        <f t="shared" si="2"/>
        <v>149</v>
      </c>
      <c r="E20" s="170">
        <f t="shared" si="3"/>
        <v>243</v>
      </c>
      <c r="F20" s="223">
        <f t="shared" si="4"/>
        <v>15</v>
      </c>
      <c r="G20" s="171">
        <v>14</v>
      </c>
      <c r="H20" s="171">
        <v>1</v>
      </c>
      <c r="I20" s="223">
        <v>0</v>
      </c>
      <c r="J20" s="171">
        <v>0</v>
      </c>
      <c r="K20" s="171">
        <v>0</v>
      </c>
      <c r="L20" s="223">
        <v>15</v>
      </c>
      <c r="M20" s="171">
        <v>11</v>
      </c>
      <c r="N20" s="171">
        <v>4</v>
      </c>
      <c r="O20" s="223">
        <v>7</v>
      </c>
      <c r="P20" s="171">
        <v>6</v>
      </c>
      <c r="Q20" s="171">
        <v>1</v>
      </c>
      <c r="R20" s="170">
        <v>0</v>
      </c>
      <c r="S20" s="171">
        <v>0</v>
      </c>
      <c r="T20" s="171">
        <v>0</v>
      </c>
      <c r="U20" s="223">
        <v>295</v>
      </c>
      <c r="V20" s="171">
        <v>105</v>
      </c>
      <c r="W20" s="171">
        <v>190</v>
      </c>
      <c r="X20" s="223">
        <v>0</v>
      </c>
      <c r="Y20" s="171">
        <v>0</v>
      </c>
      <c r="Z20" s="171">
        <v>0</v>
      </c>
      <c r="AA20" s="223">
        <v>18</v>
      </c>
      <c r="AB20" s="171">
        <v>0</v>
      </c>
      <c r="AC20" s="171">
        <v>18</v>
      </c>
      <c r="AD20" s="170">
        <v>0</v>
      </c>
      <c r="AE20" s="171">
        <v>0</v>
      </c>
      <c r="AF20" s="171">
        <v>0</v>
      </c>
      <c r="AG20" s="223">
        <v>2</v>
      </c>
      <c r="AH20" s="171">
        <v>0</v>
      </c>
      <c r="AI20" s="171">
        <v>2</v>
      </c>
      <c r="AJ20" s="223">
        <v>40</v>
      </c>
      <c r="AK20" s="254">
        <v>13</v>
      </c>
      <c r="AL20" s="254">
        <v>27</v>
      </c>
      <c r="AM20" s="171">
        <v>0</v>
      </c>
      <c r="AN20" s="171">
        <v>23</v>
      </c>
      <c r="AO20" s="171">
        <f t="shared" si="5"/>
        <v>15</v>
      </c>
      <c r="AP20" s="171">
        <v>5</v>
      </c>
      <c r="AQ20" s="171">
        <v>10</v>
      </c>
      <c r="AR20" s="3" t="s">
        <v>117</v>
      </c>
      <c r="AS20" s="4"/>
    </row>
    <row r="21" spans="1:45" ht="18" customHeight="1">
      <c r="A21" s="32"/>
      <c r="B21" s="33" t="s">
        <v>118</v>
      </c>
      <c r="C21" s="222">
        <f t="shared" si="1"/>
        <v>695</v>
      </c>
      <c r="D21" s="170">
        <f t="shared" si="2"/>
        <v>276</v>
      </c>
      <c r="E21" s="170">
        <f t="shared" si="3"/>
        <v>419</v>
      </c>
      <c r="F21" s="223">
        <f t="shared" si="4"/>
        <v>28</v>
      </c>
      <c r="G21" s="171">
        <v>23</v>
      </c>
      <c r="H21" s="171">
        <v>5</v>
      </c>
      <c r="I21" s="223">
        <v>0</v>
      </c>
      <c r="J21" s="171">
        <v>0</v>
      </c>
      <c r="K21" s="171">
        <v>0</v>
      </c>
      <c r="L21" s="223">
        <v>29</v>
      </c>
      <c r="M21" s="171">
        <v>25</v>
      </c>
      <c r="N21" s="171">
        <v>4</v>
      </c>
      <c r="O21" s="223">
        <v>10</v>
      </c>
      <c r="P21" s="171">
        <v>9</v>
      </c>
      <c r="Q21" s="171">
        <v>1</v>
      </c>
      <c r="R21" s="170">
        <v>0</v>
      </c>
      <c r="S21" s="171">
        <v>0</v>
      </c>
      <c r="T21" s="171">
        <v>0</v>
      </c>
      <c r="U21" s="223">
        <v>541</v>
      </c>
      <c r="V21" s="171">
        <v>198</v>
      </c>
      <c r="W21" s="171">
        <v>343</v>
      </c>
      <c r="X21" s="223">
        <v>0</v>
      </c>
      <c r="Y21" s="171">
        <v>0</v>
      </c>
      <c r="Z21" s="171">
        <v>0</v>
      </c>
      <c r="AA21" s="223">
        <v>32</v>
      </c>
      <c r="AB21" s="171">
        <v>0</v>
      </c>
      <c r="AC21" s="171">
        <v>32</v>
      </c>
      <c r="AD21" s="170">
        <v>0</v>
      </c>
      <c r="AE21" s="171">
        <v>0</v>
      </c>
      <c r="AF21" s="171">
        <v>0</v>
      </c>
      <c r="AG21" s="223">
        <v>5</v>
      </c>
      <c r="AH21" s="171">
        <v>0</v>
      </c>
      <c r="AI21" s="171">
        <v>5</v>
      </c>
      <c r="AJ21" s="223">
        <v>50</v>
      </c>
      <c r="AK21" s="254">
        <v>21</v>
      </c>
      <c r="AL21" s="254">
        <v>29</v>
      </c>
      <c r="AM21" s="171">
        <v>0</v>
      </c>
      <c r="AN21" s="171">
        <v>27</v>
      </c>
      <c r="AO21" s="171">
        <f t="shared" si="5"/>
        <v>18</v>
      </c>
      <c r="AP21" s="171">
        <v>4</v>
      </c>
      <c r="AQ21" s="171">
        <v>14</v>
      </c>
      <c r="AR21" s="3" t="s">
        <v>118</v>
      </c>
      <c r="AS21" s="4"/>
    </row>
    <row r="22" spans="1:45" ht="18" customHeight="1">
      <c r="A22" s="32"/>
      <c r="B22" s="33" t="s">
        <v>119</v>
      </c>
      <c r="C22" s="222">
        <f t="shared" si="1"/>
        <v>691</v>
      </c>
      <c r="D22" s="170">
        <f t="shared" si="2"/>
        <v>272</v>
      </c>
      <c r="E22" s="170">
        <f t="shared" si="3"/>
        <v>419</v>
      </c>
      <c r="F22" s="223">
        <f t="shared" si="4"/>
        <v>31</v>
      </c>
      <c r="G22" s="171">
        <v>23</v>
      </c>
      <c r="H22" s="171">
        <v>8</v>
      </c>
      <c r="I22" s="223">
        <v>0</v>
      </c>
      <c r="J22" s="171">
        <v>0</v>
      </c>
      <c r="K22" s="171">
        <v>0</v>
      </c>
      <c r="L22" s="223">
        <v>31</v>
      </c>
      <c r="M22" s="171">
        <v>27</v>
      </c>
      <c r="N22" s="171">
        <v>4</v>
      </c>
      <c r="O22" s="223">
        <v>8</v>
      </c>
      <c r="P22" s="171">
        <v>8</v>
      </c>
      <c r="Q22" s="171">
        <v>0</v>
      </c>
      <c r="R22" s="170">
        <v>0</v>
      </c>
      <c r="S22" s="171">
        <v>0</v>
      </c>
      <c r="T22" s="171">
        <v>0</v>
      </c>
      <c r="U22" s="223">
        <v>538</v>
      </c>
      <c r="V22" s="171">
        <v>200</v>
      </c>
      <c r="W22" s="171">
        <v>338</v>
      </c>
      <c r="X22" s="223">
        <v>3</v>
      </c>
      <c r="Y22" s="171">
        <v>1</v>
      </c>
      <c r="Z22" s="171">
        <v>2</v>
      </c>
      <c r="AA22" s="223">
        <v>33</v>
      </c>
      <c r="AB22" s="171">
        <v>0</v>
      </c>
      <c r="AC22" s="171">
        <v>33</v>
      </c>
      <c r="AD22" s="170">
        <v>2</v>
      </c>
      <c r="AE22" s="171">
        <v>0</v>
      </c>
      <c r="AF22" s="171">
        <v>2</v>
      </c>
      <c r="AG22" s="223">
        <v>3</v>
      </c>
      <c r="AH22" s="171">
        <v>0</v>
      </c>
      <c r="AI22" s="171">
        <v>3</v>
      </c>
      <c r="AJ22" s="223">
        <v>42</v>
      </c>
      <c r="AK22" s="254">
        <v>13</v>
      </c>
      <c r="AL22" s="254">
        <v>29</v>
      </c>
      <c r="AM22" s="171">
        <v>0</v>
      </c>
      <c r="AN22" s="171">
        <v>19</v>
      </c>
      <c r="AO22" s="171">
        <f t="shared" si="5"/>
        <v>29</v>
      </c>
      <c r="AP22" s="171">
        <v>7</v>
      </c>
      <c r="AQ22" s="171">
        <v>22</v>
      </c>
      <c r="AR22" s="3" t="s">
        <v>119</v>
      </c>
      <c r="AS22" s="4"/>
    </row>
    <row r="23" spans="1:45" ht="18" customHeight="1">
      <c r="A23" s="32"/>
      <c r="B23" s="34" t="s">
        <v>120</v>
      </c>
      <c r="C23" s="222">
        <f t="shared" si="1"/>
        <v>568</v>
      </c>
      <c r="D23" s="170">
        <f t="shared" si="2"/>
        <v>249</v>
      </c>
      <c r="E23" s="170">
        <f t="shared" si="3"/>
        <v>319</v>
      </c>
      <c r="F23" s="223">
        <f t="shared" si="4"/>
        <v>35</v>
      </c>
      <c r="G23" s="171">
        <v>28</v>
      </c>
      <c r="H23" s="171">
        <v>7</v>
      </c>
      <c r="I23" s="223">
        <v>0</v>
      </c>
      <c r="J23" s="171">
        <v>0</v>
      </c>
      <c r="K23" s="171">
        <v>0</v>
      </c>
      <c r="L23" s="223">
        <v>35</v>
      </c>
      <c r="M23" s="171">
        <v>32</v>
      </c>
      <c r="N23" s="171">
        <v>3</v>
      </c>
      <c r="O23" s="223">
        <v>8</v>
      </c>
      <c r="P23" s="171">
        <v>8</v>
      </c>
      <c r="Q23" s="171">
        <v>0</v>
      </c>
      <c r="R23" s="170">
        <v>0</v>
      </c>
      <c r="S23" s="171">
        <v>0</v>
      </c>
      <c r="T23" s="171">
        <v>0</v>
      </c>
      <c r="U23" s="223">
        <v>388</v>
      </c>
      <c r="V23" s="171">
        <v>155</v>
      </c>
      <c r="W23" s="171">
        <v>233</v>
      </c>
      <c r="X23" s="223">
        <v>0</v>
      </c>
      <c r="Y23" s="171">
        <v>0</v>
      </c>
      <c r="Z23" s="171">
        <v>0</v>
      </c>
      <c r="AA23" s="223">
        <v>44</v>
      </c>
      <c r="AB23" s="171">
        <v>0</v>
      </c>
      <c r="AC23" s="171">
        <v>44</v>
      </c>
      <c r="AD23" s="170">
        <v>0</v>
      </c>
      <c r="AE23" s="171">
        <v>0</v>
      </c>
      <c r="AF23" s="171">
        <v>0</v>
      </c>
      <c r="AG23" s="223">
        <v>2</v>
      </c>
      <c r="AH23" s="171">
        <v>0</v>
      </c>
      <c r="AI23" s="171">
        <v>2</v>
      </c>
      <c r="AJ23" s="223">
        <v>56</v>
      </c>
      <c r="AK23" s="254">
        <v>26</v>
      </c>
      <c r="AL23" s="254">
        <v>30</v>
      </c>
      <c r="AM23" s="171">
        <v>0</v>
      </c>
      <c r="AN23" s="171">
        <v>15</v>
      </c>
      <c r="AO23" s="171">
        <f t="shared" si="5"/>
        <v>21</v>
      </c>
      <c r="AP23" s="171">
        <v>5</v>
      </c>
      <c r="AQ23" s="171">
        <v>16</v>
      </c>
      <c r="AR23" s="35" t="s">
        <v>120</v>
      </c>
      <c r="AS23" s="4"/>
    </row>
    <row r="24" spans="1:45" ht="18" customHeight="1">
      <c r="A24" s="32"/>
      <c r="B24" s="34" t="s">
        <v>213</v>
      </c>
      <c r="C24" s="222">
        <f t="shared" si="1"/>
        <v>162</v>
      </c>
      <c r="D24" s="170">
        <f t="shared" si="2"/>
        <v>74</v>
      </c>
      <c r="E24" s="170">
        <f t="shared" si="3"/>
        <v>88</v>
      </c>
      <c r="F24" s="223">
        <f t="shared" si="4"/>
        <v>7</v>
      </c>
      <c r="G24" s="171">
        <v>5</v>
      </c>
      <c r="H24" s="171">
        <v>2</v>
      </c>
      <c r="I24" s="223">
        <v>0</v>
      </c>
      <c r="J24" s="171">
        <v>0</v>
      </c>
      <c r="K24" s="171">
        <v>0</v>
      </c>
      <c r="L24" s="223">
        <v>7</v>
      </c>
      <c r="M24" s="171">
        <v>6</v>
      </c>
      <c r="N24" s="171">
        <v>1</v>
      </c>
      <c r="O24" s="223">
        <v>5</v>
      </c>
      <c r="P24" s="171">
        <v>5</v>
      </c>
      <c r="Q24" s="171">
        <v>0</v>
      </c>
      <c r="R24" s="170">
        <v>0</v>
      </c>
      <c r="S24" s="171">
        <v>0</v>
      </c>
      <c r="T24" s="171">
        <v>0</v>
      </c>
      <c r="U24" s="223">
        <v>117</v>
      </c>
      <c r="V24" s="171">
        <v>57</v>
      </c>
      <c r="W24" s="171">
        <v>60</v>
      </c>
      <c r="X24" s="223">
        <v>0</v>
      </c>
      <c r="Y24" s="171">
        <v>0</v>
      </c>
      <c r="Z24" s="171">
        <v>0</v>
      </c>
      <c r="AA24" s="223">
        <v>9</v>
      </c>
      <c r="AB24" s="171">
        <v>0</v>
      </c>
      <c r="AC24" s="171">
        <v>9</v>
      </c>
      <c r="AD24" s="170">
        <v>0</v>
      </c>
      <c r="AE24" s="171">
        <v>0</v>
      </c>
      <c r="AF24" s="171">
        <v>0</v>
      </c>
      <c r="AG24" s="223">
        <v>3</v>
      </c>
      <c r="AH24" s="171">
        <v>0</v>
      </c>
      <c r="AI24" s="171">
        <v>3</v>
      </c>
      <c r="AJ24" s="223">
        <v>14</v>
      </c>
      <c r="AK24" s="254">
        <v>1</v>
      </c>
      <c r="AL24" s="254">
        <v>13</v>
      </c>
      <c r="AM24" s="171">
        <v>0</v>
      </c>
      <c r="AN24" s="171">
        <v>2</v>
      </c>
      <c r="AO24" s="171">
        <f t="shared" si="5"/>
        <v>16</v>
      </c>
      <c r="AP24" s="171">
        <v>5</v>
      </c>
      <c r="AQ24" s="171">
        <v>11</v>
      </c>
      <c r="AR24" s="35" t="s">
        <v>213</v>
      </c>
      <c r="AS24" s="4"/>
    </row>
    <row r="25" spans="1:45" ht="18" customHeight="1">
      <c r="A25" s="32"/>
      <c r="B25" s="34" t="s">
        <v>121</v>
      </c>
      <c r="C25" s="222">
        <f t="shared" si="1"/>
        <v>260</v>
      </c>
      <c r="D25" s="170">
        <f t="shared" si="2"/>
        <v>109</v>
      </c>
      <c r="E25" s="170">
        <f t="shared" si="3"/>
        <v>151</v>
      </c>
      <c r="F25" s="223">
        <f t="shared" si="4"/>
        <v>17</v>
      </c>
      <c r="G25" s="171">
        <v>16</v>
      </c>
      <c r="H25" s="171">
        <v>1</v>
      </c>
      <c r="I25" s="223">
        <v>0</v>
      </c>
      <c r="J25" s="171">
        <v>0</v>
      </c>
      <c r="K25" s="171">
        <v>0</v>
      </c>
      <c r="L25" s="223">
        <v>17</v>
      </c>
      <c r="M25" s="171">
        <v>13</v>
      </c>
      <c r="N25" s="171">
        <v>4</v>
      </c>
      <c r="O25" s="223">
        <v>10</v>
      </c>
      <c r="P25" s="171">
        <v>8</v>
      </c>
      <c r="Q25" s="171">
        <v>2</v>
      </c>
      <c r="R25" s="170">
        <v>0</v>
      </c>
      <c r="S25" s="171">
        <v>0</v>
      </c>
      <c r="T25" s="171">
        <v>0</v>
      </c>
      <c r="U25" s="223">
        <v>169</v>
      </c>
      <c r="V25" s="171">
        <v>61</v>
      </c>
      <c r="W25" s="171">
        <v>108</v>
      </c>
      <c r="X25" s="223">
        <v>0</v>
      </c>
      <c r="Y25" s="171">
        <v>0</v>
      </c>
      <c r="Z25" s="171">
        <v>0</v>
      </c>
      <c r="AA25" s="223">
        <v>22</v>
      </c>
      <c r="AB25" s="171">
        <v>0</v>
      </c>
      <c r="AC25" s="171">
        <v>22</v>
      </c>
      <c r="AD25" s="170">
        <v>0</v>
      </c>
      <c r="AE25" s="171">
        <v>0</v>
      </c>
      <c r="AF25" s="171">
        <v>0</v>
      </c>
      <c r="AG25" s="223">
        <v>3</v>
      </c>
      <c r="AH25" s="171">
        <v>0</v>
      </c>
      <c r="AI25" s="171">
        <v>3</v>
      </c>
      <c r="AJ25" s="223">
        <v>22</v>
      </c>
      <c r="AK25" s="254">
        <v>11</v>
      </c>
      <c r="AL25" s="254">
        <v>11</v>
      </c>
      <c r="AM25" s="171">
        <v>0</v>
      </c>
      <c r="AN25" s="171">
        <v>2</v>
      </c>
      <c r="AO25" s="171">
        <f t="shared" si="5"/>
        <v>7</v>
      </c>
      <c r="AP25" s="171">
        <v>1</v>
      </c>
      <c r="AQ25" s="171">
        <v>6</v>
      </c>
      <c r="AR25" s="35" t="s">
        <v>121</v>
      </c>
      <c r="AS25" s="4"/>
    </row>
    <row r="26" spans="1:45" ht="18" customHeight="1">
      <c r="A26" s="32"/>
      <c r="B26" s="34" t="s">
        <v>122</v>
      </c>
      <c r="C26" s="222">
        <f t="shared" si="1"/>
        <v>145</v>
      </c>
      <c r="D26" s="170">
        <f t="shared" si="2"/>
        <v>66</v>
      </c>
      <c r="E26" s="170">
        <f t="shared" si="3"/>
        <v>79</v>
      </c>
      <c r="F26" s="223">
        <f t="shared" si="4"/>
        <v>9</v>
      </c>
      <c r="G26" s="171">
        <v>7</v>
      </c>
      <c r="H26" s="171">
        <v>2</v>
      </c>
      <c r="I26" s="223">
        <v>0</v>
      </c>
      <c r="J26" s="171">
        <v>0</v>
      </c>
      <c r="K26" s="171">
        <v>0</v>
      </c>
      <c r="L26" s="223">
        <v>10</v>
      </c>
      <c r="M26" s="171">
        <v>9</v>
      </c>
      <c r="N26" s="171">
        <v>1</v>
      </c>
      <c r="O26" s="223">
        <v>2</v>
      </c>
      <c r="P26" s="171">
        <v>0</v>
      </c>
      <c r="Q26" s="171">
        <v>2</v>
      </c>
      <c r="R26" s="170">
        <v>0</v>
      </c>
      <c r="S26" s="171">
        <v>0</v>
      </c>
      <c r="T26" s="171">
        <v>0</v>
      </c>
      <c r="U26" s="223">
        <v>99</v>
      </c>
      <c r="V26" s="171">
        <v>46</v>
      </c>
      <c r="W26" s="171">
        <v>53</v>
      </c>
      <c r="X26" s="223">
        <v>0</v>
      </c>
      <c r="Y26" s="171">
        <v>0</v>
      </c>
      <c r="Z26" s="171">
        <v>0</v>
      </c>
      <c r="AA26" s="223">
        <v>11</v>
      </c>
      <c r="AB26" s="171">
        <v>0</v>
      </c>
      <c r="AC26" s="171">
        <v>11</v>
      </c>
      <c r="AD26" s="170">
        <v>0</v>
      </c>
      <c r="AE26" s="171">
        <v>0</v>
      </c>
      <c r="AF26" s="171">
        <v>0</v>
      </c>
      <c r="AG26" s="223">
        <v>3</v>
      </c>
      <c r="AH26" s="171">
        <v>0</v>
      </c>
      <c r="AI26" s="171">
        <v>3</v>
      </c>
      <c r="AJ26" s="223">
        <v>11</v>
      </c>
      <c r="AK26" s="254">
        <v>4</v>
      </c>
      <c r="AL26" s="254">
        <v>7</v>
      </c>
      <c r="AM26" s="171">
        <v>4</v>
      </c>
      <c r="AN26" s="171">
        <v>4</v>
      </c>
      <c r="AO26" s="171">
        <f t="shared" si="5"/>
        <v>16</v>
      </c>
      <c r="AP26" s="171">
        <v>7</v>
      </c>
      <c r="AQ26" s="171">
        <v>9</v>
      </c>
      <c r="AR26" s="35" t="s">
        <v>122</v>
      </c>
      <c r="AS26" s="4"/>
    </row>
    <row r="27" spans="1:45" ht="18" customHeight="1">
      <c r="A27" s="32"/>
      <c r="B27" s="34" t="s">
        <v>123</v>
      </c>
      <c r="C27" s="222">
        <f t="shared" si="1"/>
        <v>288</v>
      </c>
      <c r="D27" s="170">
        <f t="shared" si="2"/>
        <v>114</v>
      </c>
      <c r="E27" s="170">
        <f t="shared" si="3"/>
        <v>174</v>
      </c>
      <c r="F27" s="223">
        <f t="shared" si="4"/>
        <v>11</v>
      </c>
      <c r="G27" s="171">
        <v>10</v>
      </c>
      <c r="H27" s="171">
        <v>1</v>
      </c>
      <c r="I27" s="223">
        <v>0</v>
      </c>
      <c r="J27" s="171">
        <v>0</v>
      </c>
      <c r="K27" s="171">
        <v>0</v>
      </c>
      <c r="L27" s="223">
        <v>14</v>
      </c>
      <c r="M27" s="171">
        <v>11</v>
      </c>
      <c r="N27" s="171">
        <v>3</v>
      </c>
      <c r="O27" s="223">
        <v>7</v>
      </c>
      <c r="P27" s="171">
        <v>5</v>
      </c>
      <c r="Q27" s="171">
        <v>2</v>
      </c>
      <c r="R27" s="170">
        <v>0</v>
      </c>
      <c r="S27" s="171">
        <v>0</v>
      </c>
      <c r="T27" s="171">
        <v>0</v>
      </c>
      <c r="U27" s="223">
        <v>225</v>
      </c>
      <c r="V27" s="171">
        <v>82</v>
      </c>
      <c r="W27" s="171">
        <v>143</v>
      </c>
      <c r="X27" s="223">
        <v>0</v>
      </c>
      <c r="Y27" s="171">
        <v>0</v>
      </c>
      <c r="Z27" s="171">
        <v>0</v>
      </c>
      <c r="AA27" s="223">
        <v>13</v>
      </c>
      <c r="AB27" s="171">
        <v>0</v>
      </c>
      <c r="AC27" s="171">
        <v>13</v>
      </c>
      <c r="AD27" s="170">
        <v>0</v>
      </c>
      <c r="AE27" s="171">
        <v>0</v>
      </c>
      <c r="AF27" s="171">
        <v>0</v>
      </c>
      <c r="AG27" s="223">
        <v>1</v>
      </c>
      <c r="AH27" s="171">
        <v>0</v>
      </c>
      <c r="AI27" s="171">
        <v>1</v>
      </c>
      <c r="AJ27" s="223">
        <v>17</v>
      </c>
      <c r="AK27" s="254">
        <v>6</v>
      </c>
      <c r="AL27" s="254">
        <v>11</v>
      </c>
      <c r="AM27" s="171">
        <v>0</v>
      </c>
      <c r="AN27" s="171">
        <v>4</v>
      </c>
      <c r="AO27" s="171">
        <f t="shared" si="5"/>
        <v>6</v>
      </c>
      <c r="AP27" s="171">
        <v>1</v>
      </c>
      <c r="AQ27" s="171">
        <v>5</v>
      </c>
      <c r="AR27" s="35" t="s">
        <v>123</v>
      </c>
      <c r="AS27" s="4"/>
    </row>
    <row r="28" spans="1:45" ht="18" customHeight="1">
      <c r="A28" s="32"/>
      <c r="B28" s="34" t="s">
        <v>124</v>
      </c>
      <c r="C28" s="222">
        <f t="shared" si="1"/>
        <v>124</v>
      </c>
      <c r="D28" s="170">
        <f t="shared" si="2"/>
        <v>53</v>
      </c>
      <c r="E28" s="170">
        <f t="shared" si="3"/>
        <v>71</v>
      </c>
      <c r="F28" s="223">
        <f t="shared" si="4"/>
        <v>8</v>
      </c>
      <c r="G28" s="171">
        <v>6</v>
      </c>
      <c r="H28" s="171">
        <v>2</v>
      </c>
      <c r="I28" s="223">
        <v>0</v>
      </c>
      <c r="J28" s="171">
        <v>0</v>
      </c>
      <c r="K28" s="171">
        <v>0</v>
      </c>
      <c r="L28" s="223">
        <v>8</v>
      </c>
      <c r="M28" s="171">
        <v>8</v>
      </c>
      <c r="N28" s="171">
        <v>0</v>
      </c>
      <c r="O28" s="223">
        <v>1</v>
      </c>
      <c r="P28" s="171">
        <v>0</v>
      </c>
      <c r="Q28" s="171">
        <v>1</v>
      </c>
      <c r="R28" s="170">
        <v>0</v>
      </c>
      <c r="S28" s="171">
        <v>0</v>
      </c>
      <c r="T28" s="171">
        <v>0</v>
      </c>
      <c r="U28" s="223">
        <v>86</v>
      </c>
      <c r="V28" s="171">
        <v>36</v>
      </c>
      <c r="W28" s="171">
        <v>50</v>
      </c>
      <c r="X28" s="223">
        <v>0</v>
      </c>
      <c r="Y28" s="171">
        <v>0</v>
      </c>
      <c r="Z28" s="171">
        <v>0</v>
      </c>
      <c r="AA28" s="223">
        <v>10</v>
      </c>
      <c r="AB28" s="171">
        <v>0</v>
      </c>
      <c r="AC28" s="171">
        <v>10</v>
      </c>
      <c r="AD28" s="170">
        <v>0</v>
      </c>
      <c r="AE28" s="171">
        <v>0</v>
      </c>
      <c r="AF28" s="171">
        <v>0</v>
      </c>
      <c r="AG28" s="223">
        <v>1</v>
      </c>
      <c r="AH28" s="171">
        <v>0</v>
      </c>
      <c r="AI28" s="171">
        <v>1</v>
      </c>
      <c r="AJ28" s="223">
        <v>10</v>
      </c>
      <c r="AK28" s="254">
        <v>3</v>
      </c>
      <c r="AL28" s="254">
        <v>7</v>
      </c>
      <c r="AM28" s="171">
        <v>0</v>
      </c>
      <c r="AN28" s="171">
        <v>1</v>
      </c>
      <c r="AO28" s="171">
        <f t="shared" si="5"/>
        <v>5</v>
      </c>
      <c r="AP28" s="171">
        <v>1</v>
      </c>
      <c r="AQ28" s="171">
        <v>4</v>
      </c>
      <c r="AR28" s="35" t="s">
        <v>124</v>
      </c>
      <c r="AS28" s="4"/>
    </row>
    <row r="29" spans="1:45" ht="18" customHeight="1">
      <c r="A29" s="32"/>
      <c r="B29" s="34" t="s">
        <v>125</v>
      </c>
      <c r="C29" s="222">
        <f t="shared" si="1"/>
        <v>179</v>
      </c>
      <c r="D29" s="170">
        <f t="shared" si="2"/>
        <v>69</v>
      </c>
      <c r="E29" s="170">
        <f t="shared" si="3"/>
        <v>110</v>
      </c>
      <c r="F29" s="223">
        <f t="shared" si="4"/>
        <v>6</v>
      </c>
      <c r="G29" s="171">
        <v>6</v>
      </c>
      <c r="H29" s="171">
        <v>0</v>
      </c>
      <c r="I29" s="223">
        <v>0</v>
      </c>
      <c r="J29" s="171">
        <v>0</v>
      </c>
      <c r="K29" s="171">
        <v>0</v>
      </c>
      <c r="L29" s="223">
        <v>6</v>
      </c>
      <c r="M29" s="171">
        <v>5</v>
      </c>
      <c r="N29" s="171">
        <v>1</v>
      </c>
      <c r="O29" s="223">
        <v>6</v>
      </c>
      <c r="P29" s="171">
        <v>6</v>
      </c>
      <c r="Q29" s="171">
        <v>0</v>
      </c>
      <c r="R29" s="170">
        <v>0</v>
      </c>
      <c r="S29" s="171">
        <v>0</v>
      </c>
      <c r="T29" s="171">
        <v>0</v>
      </c>
      <c r="U29" s="223">
        <v>139</v>
      </c>
      <c r="V29" s="171">
        <v>44</v>
      </c>
      <c r="W29" s="171">
        <v>95</v>
      </c>
      <c r="X29" s="223">
        <v>0</v>
      </c>
      <c r="Y29" s="171">
        <v>0</v>
      </c>
      <c r="Z29" s="171">
        <v>0</v>
      </c>
      <c r="AA29" s="223">
        <v>8</v>
      </c>
      <c r="AB29" s="171">
        <v>0</v>
      </c>
      <c r="AC29" s="171">
        <v>8</v>
      </c>
      <c r="AD29" s="170">
        <v>0</v>
      </c>
      <c r="AE29" s="171">
        <v>0</v>
      </c>
      <c r="AF29" s="171">
        <v>0</v>
      </c>
      <c r="AG29" s="223">
        <v>0</v>
      </c>
      <c r="AH29" s="171">
        <v>0</v>
      </c>
      <c r="AI29" s="171">
        <v>0</v>
      </c>
      <c r="AJ29" s="223">
        <v>14</v>
      </c>
      <c r="AK29" s="254">
        <v>8</v>
      </c>
      <c r="AL29" s="254">
        <v>6</v>
      </c>
      <c r="AM29" s="171">
        <v>0</v>
      </c>
      <c r="AN29" s="171">
        <v>5</v>
      </c>
      <c r="AO29" s="171">
        <f t="shared" si="5"/>
        <v>6</v>
      </c>
      <c r="AP29" s="171">
        <v>3</v>
      </c>
      <c r="AQ29" s="171">
        <v>3</v>
      </c>
      <c r="AR29" s="35" t="s">
        <v>125</v>
      </c>
      <c r="AS29" s="4"/>
    </row>
    <row r="30" spans="1:45" ht="18" customHeight="1">
      <c r="A30" s="32"/>
      <c r="B30" s="34" t="s">
        <v>126</v>
      </c>
      <c r="C30" s="222">
        <f t="shared" si="1"/>
        <v>144</v>
      </c>
      <c r="D30" s="170">
        <f t="shared" si="2"/>
        <v>57</v>
      </c>
      <c r="E30" s="170">
        <f t="shared" si="3"/>
        <v>87</v>
      </c>
      <c r="F30" s="223">
        <f t="shared" si="4"/>
        <v>4</v>
      </c>
      <c r="G30" s="171">
        <v>3</v>
      </c>
      <c r="H30" s="171">
        <v>1</v>
      </c>
      <c r="I30" s="223">
        <v>0</v>
      </c>
      <c r="J30" s="171">
        <v>0</v>
      </c>
      <c r="K30" s="171">
        <v>0</v>
      </c>
      <c r="L30" s="223">
        <v>5</v>
      </c>
      <c r="M30" s="171">
        <v>3</v>
      </c>
      <c r="N30" s="171">
        <v>2</v>
      </c>
      <c r="O30" s="223">
        <v>4</v>
      </c>
      <c r="P30" s="171">
        <v>2</v>
      </c>
      <c r="Q30" s="171">
        <v>2</v>
      </c>
      <c r="R30" s="170">
        <v>0</v>
      </c>
      <c r="S30" s="171">
        <v>0</v>
      </c>
      <c r="T30" s="171">
        <v>0</v>
      </c>
      <c r="U30" s="223">
        <v>106</v>
      </c>
      <c r="V30" s="171">
        <v>43</v>
      </c>
      <c r="W30" s="171">
        <v>63</v>
      </c>
      <c r="X30" s="223">
        <v>0</v>
      </c>
      <c r="Y30" s="171">
        <v>0</v>
      </c>
      <c r="Z30" s="171">
        <v>0</v>
      </c>
      <c r="AA30" s="223">
        <v>6</v>
      </c>
      <c r="AB30" s="171">
        <v>0</v>
      </c>
      <c r="AC30" s="171">
        <v>6</v>
      </c>
      <c r="AD30" s="170">
        <v>0</v>
      </c>
      <c r="AE30" s="171">
        <v>0</v>
      </c>
      <c r="AF30" s="171">
        <v>0</v>
      </c>
      <c r="AG30" s="223">
        <v>2</v>
      </c>
      <c r="AH30" s="171">
        <v>0</v>
      </c>
      <c r="AI30" s="171">
        <v>2</v>
      </c>
      <c r="AJ30" s="223">
        <v>17</v>
      </c>
      <c r="AK30" s="254">
        <v>6</v>
      </c>
      <c r="AL30" s="254">
        <v>11</v>
      </c>
      <c r="AM30" s="171">
        <v>0</v>
      </c>
      <c r="AN30" s="171">
        <v>2</v>
      </c>
      <c r="AO30" s="171">
        <f t="shared" si="5"/>
        <v>6</v>
      </c>
      <c r="AP30" s="171">
        <v>0</v>
      </c>
      <c r="AQ30" s="171">
        <v>6</v>
      </c>
      <c r="AR30" s="35" t="s">
        <v>126</v>
      </c>
      <c r="AS30" s="4"/>
    </row>
    <row r="31" spans="1:45" ht="18" customHeight="1">
      <c r="A31" s="32"/>
      <c r="B31" s="36" t="s">
        <v>159</v>
      </c>
      <c r="C31" s="222">
        <f t="shared" si="1"/>
        <v>345</v>
      </c>
      <c r="D31" s="170">
        <f t="shared" si="2"/>
        <v>141</v>
      </c>
      <c r="E31" s="170">
        <f t="shared" si="3"/>
        <v>204</v>
      </c>
      <c r="F31" s="223">
        <f t="shared" si="4"/>
        <v>20</v>
      </c>
      <c r="G31" s="171">
        <v>16</v>
      </c>
      <c r="H31" s="171">
        <v>4</v>
      </c>
      <c r="I31" s="223">
        <v>0</v>
      </c>
      <c r="J31" s="171">
        <v>0</v>
      </c>
      <c r="K31" s="171">
        <v>0</v>
      </c>
      <c r="L31" s="223">
        <v>22</v>
      </c>
      <c r="M31" s="171">
        <v>19</v>
      </c>
      <c r="N31" s="171">
        <v>3</v>
      </c>
      <c r="O31" s="223">
        <v>4</v>
      </c>
      <c r="P31" s="171">
        <v>4</v>
      </c>
      <c r="Q31" s="171">
        <v>0</v>
      </c>
      <c r="R31" s="170">
        <v>0</v>
      </c>
      <c r="S31" s="171">
        <v>0</v>
      </c>
      <c r="T31" s="171">
        <v>0</v>
      </c>
      <c r="U31" s="223">
        <v>243</v>
      </c>
      <c r="V31" s="171">
        <v>90</v>
      </c>
      <c r="W31" s="171">
        <v>153</v>
      </c>
      <c r="X31" s="223">
        <v>0</v>
      </c>
      <c r="Y31" s="171">
        <v>0</v>
      </c>
      <c r="Z31" s="171">
        <v>0</v>
      </c>
      <c r="AA31" s="223">
        <v>24</v>
      </c>
      <c r="AB31" s="171">
        <v>0</v>
      </c>
      <c r="AC31" s="171">
        <v>24</v>
      </c>
      <c r="AD31" s="170">
        <v>0</v>
      </c>
      <c r="AE31" s="171">
        <v>0</v>
      </c>
      <c r="AF31" s="171">
        <v>0</v>
      </c>
      <c r="AG31" s="223">
        <v>2</v>
      </c>
      <c r="AH31" s="171">
        <v>0</v>
      </c>
      <c r="AI31" s="171">
        <v>2</v>
      </c>
      <c r="AJ31" s="223">
        <v>30</v>
      </c>
      <c r="AK31" s="254">
        <v>12</v>
      </c>
      <c r="AL31" s="254">
        <v>18</v>
      </c>
      <c r="AM31" s="171">
        <v>0</v>
      </c>
      <c r="AN31" s="171">
        <v>7</v>
      </c>
      <c r="AO31" s="171">
        <f t="shared" si="5"/>
        <v>21</v>
      </c>
      <c r="AP31" s="171">
        <v>4</v>
      </c>
      <c r="AQ31" s="171">
        <v>17</v>
      </c>
      <c r="AR31" s="35" t="s">
        <v>182</v>
      </c>
      <c r="AS31" s="4"/>
    </row>
    <row r="32" spans="1:45" ht="18" customHeight="1">
      <c r="A32" s="32"/>
      <c r="B32" s="36" t="s">
        <v>160</v>
      </c>
      <c r="C32" s="222">
        <f t="shared" si="1"/>
        <v>248</v>
      </c>
      <c r="D32" s="170">
        <f t="shared" si="2"/>
        <v>92</v>
      </c>
      <c r="E32" s="170">
        <f t="shared" si="3"/>
        <v>156</v>
      </c>
      <c r="F32" s="223">
        <f t="shared" si="4"/>
        <v>12</v>
      </c>
      <c r="G32" s="171">
        <v>8</v>
      </c>
      <c r="H32" s="171">
        <v>4</v>
      </c>
      <c r="I32" s="223">
        <v>0</v>
      </c>
      <c r="J32" s="171">
        <v>0</v>
      </c>
      <c r="K32" s="171">
        <v>0</v>
      </c>
      <c r="L32" s="223">
        <v>13</v>
      </c>
      <c r="M32" s="171">
        <v>10</v>
      </c>
      <c r="N32" s="171">
        <v>3</v>
      </c>
      <c r="O32" s="223">
        <v>6</v>
      </c>
      <c r="P32" s="171">
        <v>6</v>
      </c>
      <c r="Q32" s="171">
        <v>0</v>
      </c>
      <c r="R32" s="170">
        <v>0</v>
      </c>
      <c r="S32" s="171">
        <v>0</v>
      </c>
      <c r="T32" s="171">
        <v>0</v>
      </c>
      <c r="U32" s="223">
        <v>187</v>
      </c>
      <c r="V32" s="171">
        <v>65</v>
      </c>
      <c r="W32" s="171">
        <v>122</v>
      </c>
      <c r="X32" s="223">
        <v>0</v>
      </c>
      <c r="Y32" s="171">
        <v>0</v>
      </c>
      <c r="Z32" s="171">
        <v>0</v>
      </c>
      <c r="AA32" s="223">
        <v>13</v>
      </c>
      <c r="AB32" s="171">
        <v>0</v>
      </c>
      <c r="AC32" s="171">
        <v>13</v>
      </c>
      <c r="AD32" s="170">
        <v>0</v>
      </c>
      <c r="AE32" s="171">
        <v>0</v>
      </c>
      <c r="AF32" s="171">
        <v>0</v>
      </c>
      <c r="AG32" s="223">
        <v>2</v>
      </c>
      <c r="AH32" s="171">
        <v>0</v>
      </c>
      <c r="AI32" s="171">
        <v>2</v>
      </c>
      <c r="AJ32" s="223">
        <v>15</v>
      </c>
      <c r="AK32" s="254">
        <v>3</v>
      </c>
      <c r="AL32" s="254">
        <v>12</v>
      </c>
      <c r="AM32" s="171">
        <v>6</v>
      </c>
      <c r="AN32" s="171">
        <v>2</v>
      </c>
      <c r="AO32" s="171">
        <f t="shared" si="5"/>
        <v>15</v>
      </c>
      <c r="AP32" s="171">
        <v>6</v>
      </c>
      <c r="AQ32" s="171">
        <v>9</v>
      </c>
      <c r="AR32" s="35" t="s">
        <v>183</v>
      </c>
      <c r="AS32" s="4"/>
    </row>
    <row r="33" spans="1:45" ht="18" customHeight="1">
      <c r="A33" s="32"/>
      <c r="B33" s="36" t="s">
        <v>161</v>
      </c>
      <c r="C33" s="222">
        <f t="shared" si="1"/>
        <v>155</v>
      </c>
      <c r="D33" s="170">
        <f t="shared" si="2"/>
        <v>64</v>
      </c>
      <c r="E33" s="170">
        <f t="shared" si="3"/>
        <v>91</v>
      </c>
      <c r="F33" s="223">
        <f t="shared" si="4"/>
        <v>8</v>
      </c>
      <c r="G33" s="171">
        <v>6</v>
      </c>
      <c r="H33" s="171">
        <v>2</v>
      </c>
      <c r="I33" s="223">
        <v>0</v>
      </c>
      <c r="J33" s="171">
        <v>0</v>
      </c>
      <c r="K33" s="171">
        <v>0</v>
      </c>
      <c r="L33" s="223">
        <v>8</v>
      </c>
      <c r="M33" s="171">
        <v>7</v>
      </c>
      <c r="N33" s="171">
        <v>1</v>
      </c>
      <c r="O33" s="223">
        <v>2</v>
      </c>
      <c r="P33" s="171">
        <v>2</v>
      </c>
      <c r="Q33" s="171">
        <v>0</v>
      </c>
      <c r="R33" s="170">
        <v>0</v>
      </c>
      <c r="S33" s="171">
        <v>0</v>
      </c>
      <c r="T33" s="171">
        <v>0</v>
      </c>
      <c r="U33" s="223">
        <v>112</v>
      </c>
      <c r="V33" s="171">
        <v>44</v>
      </c>
      <c r="W33" s="171">
        <v>68</v>
      </c>
      <c r="X33" s="223">
        <v>0</v>
      </c>
      <c r="Y33" s="171">
        <v>0</v>
      </c>
      <c r="Z33" s="171">
        <v>0</v>
      </c>
      <c r="AA33" s="223">
        <v>11</v>
      </c>
      <c r="AB33" s="171">
        <v>0</v>
      </c>
      <c r="AC33" s="171">
        <v>11</v>
      </c>
      <c r="AD33" s="170">
        <v>0</v>
      </c>
      <c r="AE33" s="171">
        <v>0</v>
      </c>
      <c r="AF33" s="171">
        <v>0</v>
      </c>
      <c r="AG33" s="223">
        <v>0</v>
      </c>
      <c r="AH33" s="171">
        <v>0</v>
      </c>
      <c r="AI33" s="171">
        <v>0</v>
      </c>
      <c r="AJ33" s="223">
        <v>14</v>
      </c>
      <c r="AK33" s="254">
        <v>5</v>
      </c>
      <c r="AL33" s="254">
        <v>9</v>
      </c>
      <c r="AM33" s="171">
        <v>0</v>
      </c>
      <c r="AN33" s="171">
        <v>2</v>
      </c>
      <c r="AO33" s="171">
        <f t="shared" si="5"/>
        <v>0</v>
      </c>
      <c r="AP33" s="171">
        <v>0</v>
      </c>
      <c r="AQ33" s="171">
        <v>0</v>
      </c>
      <c r="AR33" s="35" t="s">
        <v>184</v>
      </c>
      <c r="AS33" s="4"/>
    </row>
    <row r="34" spans="1:45" ht="18" customHeight="1">
      <c r="A34" s="32"/>
      <c r="B34" s="36" t="s">
        <v>221</v>
      </c>
      <c r="C34" s="222">
        <f t="shared" si="1"/>
        <v>508</v>
      </c>
      <c r="D34" s="170">
        <f t="shared" si="2"/>
        <v>217</v>
      </c>
      <c r="E34" s="170">
        <f t="shared" si="3"/>
        <v>291</v>
      </c>
      <c r="F34" s="223">
        <f t="shared" si="4"/>
        <v>29</v>
      </c>
      <c r="G34" s="171">
        <v>22</v>
      </c>
      <c r="H34" s="171">
        <v>7</v>
      </c>
      <c r="I34" s="223">
        <v>0</v>
      </c>
      <c r="J34" s="171">
        <v>0</v>
      </c>
      <c r="K34" s="171">
        <v>0</v>
      </c>
      <c r="L34" s="223">
        <v>31</v>
      </c>
      <c r="M34" s="171">
        <v>24</v>
      </c>
      <c r="N34" s="171">
        <v>7</v>
      </c>
      <c r="O34" s="223">
        <v>8</v>
      </c>
      <c r="P34" s="171">
        <v>8</v>
      </c>
      <c r="Q34" s="171">
        <v>0</v>
      </c>
      <c r="R34" s="170">
        <v>0</v>
      </c>
      <c r="S34" s="171">
        <v>0</v>
      </c>
      <c r="T34" s="171">
        <v>0</v>
      </c>
      <c r="U34" s="223">
        <v>378</v>
      </c>
      <c r="V34" s="171">
        <v>155</v>
      </c>
      <c r="W34" s="171">
        <v>223</v>
      </c>
      <c r="X34" s="223">
        <v>0</v>
      </c>
      <c r="Y34" s="171">
        <v>0</v>
      </c>
      <c r="Z34" s="171">
        <v>0</v>
      </c>
      <c r="AA34" s="223">
        <v>31</v>
      </c>
      <c r="AB34" s="171">
        <v>0</v>
      </c>
      <c r="AC34" s="171">
        <v>31</v>
      </c>
      <c r="AD34" s="170">
        <v>0</v>
      </c>
      <c r="AE34" s="171">
        <v>0</v>
      </c>
      <c r="AF34" s="171">
        <v>0</v>
      </c>
      <c r="AG34" s="223">
        <v>6</v>
      </c>
      <c r="AH34" s="171">
        <v>0</v>
      </c>
      <c r="AI34" s="171">
        <v>6</v>
      </c>
      <c r="AJ34" s="223">
        <v>25</v>
      </c>
      <c r="AK34" s="254">
        <v>8</v>
      </c>
      <c r="AL34" s="254">
        <v>17</v>
      </c>
      <c r="AM34" s="171">
        <v>0</v>
      </c>
      <c r="AN34" s="171">
        <v>10</v>
      </c>
      <c r="AO34" s="171">
        <f t="shared" si="5"/>
        <v>16</v>
      </c>
      <c r="AP34" s="171">
        <v>4</v>
      </c>
      <c r="AQ34" s="171">
        <v>12</v>
      </c>
      <c r="AR34" s="35" t="s">
        <v>221</v>
      </c>
      <c r="AS34" s="4"/>
    </row>
    <row r="35" spans="1:49" s="167" customFormat="1" ht="18" customHeight="1">
      <c r="A35" s="301" t="s">
        <v>229</v>
      </c>
      <c r="B35" s="302"/>
      <c r="C35" s="245">
        <f t="shared" si="1"/>
        <v>79</v>
      </c>
      <c r="D35" s="223">
        <f t="shared" si="2"/>
        <v>38</v>
      </c>
      <c r="E35" s="223">
        <f t="shared" si="3"/>
        <v>41</v>
      </c>
      <c r="F35" s="223">
        <f t="shared" si="4"/>
        <v>6</v>
      </c>
      <c r="G35" s="223">
        <f aca="true" t="shared" si="8" ref="G35:AQ35">SUM(G36:G37)</f>
        <v>5</v>
      </c>
      <c r="H35" s="223">
        <f t="shared" si="8"/>
        <v>1</v>
      </c>
      <c r="I35" s="223">
        <f>J35+K35</f>
        <v>0</v>
      </c>
      <c r="J35" s="223">
        <f t="shared" si="8"/>
        <v>0</v>
      </c>
      <c r="K35" s="223">
        <f t="shared" si="8"/>
        <v>0</v>
      </c>
      <c r="L35" s="223">
        <f>M35+N35</f>
        <v>6</v>
      </c>
      <c r="M35" s="223">
        <f t="shared" si="8"/>
        <v>6</v>
      </c>
      <c r="N35" s="223">
        <f t="shared" si="8"/>
        <v>0</v>
      </c>
      <c r="O35" s="223">
        <f>P35+Q35</f>
        <v>1</v>
      </c>
      <c r="P35" s="223">
        <f t="shared" si="8"/>
        <v>1</v>
      </c>
      <c r="Q35" s="223">
        <f t="shared" si="8"/>
        <v>0</v>
      </c>
      <c r="R35" s="223">
        <f>S35+T35</f>
        <v>0</v>
      </c>
      <c r="S35" s="223">
        <f t="shared" si="8"/>
        <v>0</v>
      </c>
      <c r="T35" s="223">
        <f t="shared" si="8"/>
        <v>0</v>
      </c>
      <c r="U35" s="223">
        <f>V35+W35</f>
        <v>52</v>
      </c>
      <c r="V35" s="223">
        <f t="shared" si="8"/>
        <v>24</v>
      </c>
      <c r="W35" s="223">
        <f t="shared" si="8"/>
        <v>28</v>
      </c>
      <c r="X35" s="223">
        <f>Y35+Z35</f>
        <v>0</v>
      </c>
      <c r="Y35" s="223">
        <f t="shared" si="8"/>
        <v>0</v>
      </c>
      <c r="Z35" s="223">
        <f t="shared" si="8"/>
        <v>0</v>
      </c>
      <c r="AA35" s="223">
        <f>AB35+AC35</f>
        <v>8</v>
      </c>
      <c r="AB35" s="223">
        <f t="shared" si="8"/>
        <v>0</v>
      </c>
      <c r="AC35" s="223">
        <f t="shared" si="8"/>
        <v>8</v>
      </c>
      <c r="AD35" s="223">
        <f>AE35+AF35</f>
        <v>0</v>
      </c>
      <c r="AE35" s="223">
        <f t="shared" si="8"/>
        <v>0</v>
      </c>
      <c r="AF35" s="223">
        <f t="shared" si="8"/>
        <v>0</v>
      </c>
      <c r="AG35" s="223">
        <f>AH35+AI35</f>
        <v>1</v>
      </c>
      <c r="AH35" s="223">
        <f t="shared" si="8"/>
        <v>0</v>
      </c>
      <c r="AI35" s="223">
        <f t="shared" si="8"/>
        <v>1</v>
      </c>
      <c r="AJ35" s="223">
        <f>AK35+AL35</f>
        <v>5</v>
      </c>
      <c r="AK35" s="223">
        <f t="shared" si="8"/>
        <v>2</v>
      </c>
      <c r="AL35" s="223">
        <f t="shared" si="8"/>
        <v>3</v>
      </c>
      <c r="AM35" s="223">
        <f t="shared" si="8"/>
        <v>0</v>
      </c>
      <c r="AN35" s="223">
        <f t="shared" si="8"/>
        <v>4</v>
      </c>
      <c r="AO35" s="223">
        <f t="shared" si="5"/>
        <v>2</v>
      </c>
      <c r="AP35" s="223">
        <f t="shared" si="8"/>
        <v>1</v>
      </c>
      <c r="AQ35" s="223">
        <f t="shared" si="8"/>
        <v>1</v>
      </c>
      <c r="AR35" s="297" t="s">
        <v>229</v>
      </c>
      <c r="AS35" s="321"/>
      <c r="AU35" s="5"/>
      <c r="AV35" s="5"/>
      <c r="AW35" s="5"/>
    </row>
    <row r="36" spans="1:48" ht="18" customHeight="1">
      <c r="A36" s="32"/>
      <c r="B36" s="34" t="s">
        <v>127</v>
      </c>
      <c r="C36" s="222">
        <f t="shared" si="1"/>
        <v>65</v>
      </c>
      <c r="D36" s="170">
        <f t="shared" si="2"/>
        <v>31</v>
      </c>
      <c r="E36" s="170">
        <f t="shared" si="3"/>
        <v>34</v>
      </c>
      <c r="F36" s="223">
        <f t="shared" si="4"/>
        <v>5</v>
      </c>
      <c r="G36" s="171">
        <v>4</v>
      </c>
      <c r="H36" s="171">
        <v>1</v>
      </c>
      <c r="I36" s="223">
        <v>0</v>
      </c>
      <c r="J36" s="171">
        <v>0</v>
      </c>
      <c r="K36" s="171">
        <v>0</v>
      </c>
      <c r="L36" s="223">
        <v>5</v>
      </c>
      <c r="M36" s="171">
        <v>5</v>
      </c>
      <c r="N36" s="171">
        <v>0</v>
      </c>
      <c r="O36" s="223">
        <v>0</v>
      </c>
      <c r="P36" s="171">
        <v>0</v>
      </c>
      <c r="Q36" s="171">
        <v>0</v>
      </c>
      <c r="R36" s="170">
        <v>0</v>
      </c>
      <c r="S36" s="171">
        <v>0</v>
      </c>
      <c r="T36" s="171">
        <v>0</v>
      </c>
      <c r="U36" s="223">
        <v>45</v>
      </c>
      <c r="V36" s="171">
        <v>21</v>
      </c>
      <c r="W36" s="171">
        <v>24</v>
      </c>
      <c r="X36" s="223">
        <v>0</v>
      </c>
      <c r="Y36" s="171">
        <v>0</v>
      </c>
      <c r="Z36" s="171">
        <v>0</v>
      </c>
      <c r="AA36" s="223">
        <v>7</v>
      </c>
      <c r="AB36" s="171">
        <v>0</v>
      </c>
      <c r="AC36" s="171">
        <v>7</v>
      </c>
      <c r="AD36" s="170">
        <v>0</v>
      </c>
      <c r="AE36" s="171">
        <v>0</v>
      </c>
      <c r="AF36" s="171">
        <v>0</v>
      </c>
      <c r="AG36" s="223">
        <v>0</v>
      </c>
      <c r="AH36" s="171">
        <v>0</v>
      </c>
      <c r="AI36" s="171">
        <v>0</v>
      </c>
      <c r="AJ36" s="223">
        <v>3</v>
      </c>
      <c r="AK36" s="171">
        <v>1</v>
      </c>
      <c r="AL36" s="171">
        <v>2</v>
      </c>
      <c r="AM36" s="171">
        <v>0</v>
      </c>
      <c r="AN36" s="171">
        <v>3</v>
      </c>
      <c r="AO36" s="171">
        <f t="shared" si="5"/>
        <v>2</v>
      </c>
      <c r="AP36" s="171">
        <v>1</v>
      </c>
      <c r="AQ36" s="171">
        <v>1</v>
      </c>
      <c r="AR36" s="35" t="s">
        <v>127</v>
      </c>
      <c r="AS36" s="4"/>
      <c r="AU36" s="167"/>
      <c r="AV36" s="167"/>
    </row>
    <row r="37" spans="1:45" ht="18" customHeight="1">
      <c r="A37" s="32"/>
      <c r="B37" s="34" t="s">
        <v>128</v>
      </c>
      <c r="C37" s="222">
        <f t="shared" si="1"/>
        <v>14</v>
      </c>
      <c r="D37" s="170">
        <f t="shared" si="2"/>
        <v>7</v>
      </c>
      <c r="E37" s="170">
        <f t="shared" si="3"/>
        <v>7</v>
      </c>
      <c r="F37" s="223">
        <f t="shared" si="4"/>
        <v>1</v>
      </c>
      <c r="G37" s="171">
        <v>1</v>
      </c>
      <c r="H37" s="171">
        <v>0</v>
      </c>
      <c r="I37" s="223">
        <v>0</v>
      </c>
      <c r="J37" s="171">
        <v>0</v>
      </c>
      <c r="K37" s="171">
        <v>0</v>
      </c>
      <c r="L37" s="223">
        <v>1</v>
      </c>
      <c r="M37" s="171">
        <v>1</v>
      </c>
      <c r="N37" s="171">
        <v>0</v>
      </c>
      <c r="O37" s="223">
        <v>1</v>
      </c>
      <c r="P37" s="171">
        <v>1</v>
      </c>
      <c r="Q37" s="171">
        <v>0</v>
      </c>
      <c r="R37" s="170">
        <v>0</v>
      </c>
      <c r="S37" s="171">
        <v>0</v>
      </c>
      <c r="T37" s="171">
        <v>0</v>
      </c>
      <c r="U37" s="223">
        <v>7</v>
      </c>
      <c r="V37" s="171">
        <v>3</v>
      </c>
      <c r="W37" s="171">
        <v>4</v>
      </c>
      <c r="X37" s="223">
        <v>0</v>
      </c>
      <c r="Y37" s="171">
        <v>0</v>
      </c>
      <c r="Z37" s="171">
        <v>0</v>
      </c>
      <c r="AA37" s="223">
        <v>1</v>
      </c>
      <c r="AB37" s="171">
        <v>0</v>
      </c>
      <c r="AC37" s="171">
        <v>1</v>
      </c>
      <c r="AD37" s="170">
        <v>0</v>
      </c>
      <c r="AE37" s="171">
        <v>0</v>
      </c>
      <c r="AF37" s="171">
        <v>0</v>
      </c>
      <c r="AG37" s="223">
        <v>1</v>
      </c>
      <c r="AH37" s="171">
        <v>0</v>
      </c>
      <c r="AI37" s="171">
        <v>1</v>
      </c>
      <c r="AJ37" s="223">
        <v>2</v>
      </c>
      <c r="AK37" s="171">
        <v>1</v>
      </c>
      <c r="AL37" s="171">
        <v>1</v>
      </c>
      <c r="AM37" s="171">
        <v>0</v>
      </c>
      <c r="AN37" s="171">
        <v>1</v>
      </c>
      <c r="AO37" s="171">
        <f t="shared" si="5"/>
        <v>0</v>
      </c>
      <c r="AP37" s="171">
        <v>0</v>
      </c>
      <c r="AQ37" s="171">
        <v>0</v>
      </c>
      <c r="AR37" s="35" t="s">
        <v>128</v>
      </c>
      <c r="AS37" s="4"/>
    </row>
    <row r="38" spans="1:49" s="167" customFormat="1" ht="18" customHeight="1">
      <c r="A38" s="295" t="s">
        <v>230</v>
      </c>
      <c r="B38" s="296"/>
      <c r="C38" s="245">
        <f t="shared" si="1"/>
        <v>294</v>
      </c>
      <c r="D38" s="223">
        <f t="shared" si="2"/>
        <v>127</v>
      </c>
      <c r="E38" s="223">
        <f t="shared" si="3"/>
        <v>167</v>
      </c>
      <c r="F38" s="223">
        <f t="shared" si="4"/>
        <v>15</v>
      </c>
      <c r="G38" s="223">
        <f aca="true" t="shared" si="9" ref="G38:AQ38">SUM(G39:G42)</f>
        <v>12</v>
      </c>
      <c r="H38" s="223">
        <f t="shared" si="9"/>
        <v>3</v>
      </c>
      <c r="I38" s="223">
        <f>J38+K38</f>
        <v>0</v>
      </c>
      <c r="J38" s="223">
        <f t="shared" si="9"/>
        <v>0</v>
      </c>
      <c r="K38" s="223">
        <f t="shared" si="9"/>
        <v>0</v>
      </c>
      <c r="L38" s="223">
        <f>M38+N38</f>
        <v>16</v>
      </c>
      <c r="M38" s="223">
        <f t="shared" si="9"/>
        <v>13</v>
      </c>
      <c r="N38" s="223">
        <f t="shared" si="9"/>
        <v>3</v>
      </c>
      <c r="O38" s="223">
        <f>P38+Q38</f>
        <v>6</v>
      </c>
      <c r="P38" s="223">
        <f t="shared" si="9"/>
        <v>6</v>
      </c>
      <c r="Q38" s="223">
        <f t="shared" si="9"/>
        <v>0</v>
      </c>
      <c r="R38" s="223">
        <f>S38+T38</f>
        <v>0</v>
      </c>
      <c r="S38" s="223">
        <f t="shared" si="9"/>
        <v>0</v>
      </c>
      <c r="T38" s="223">
        <f t="shared" si="9"/>
        <v>0</v>
      </c>
      <c r="U38" s="223">
        <f>V38+W38</f>
        <v>208</v>
      </c>
      <c r="V38" s="223">
        <f t="shared" si="9"/>
        <v>83</v>
      </c>
      <c r="W38" s="223">
        <f t="shared" si="9"/>
        <v>125</v>
      </c>
      <c r="X38" s="223">
        <f>Y38+Z38</f>
        <v>0</v>
      </c>
      <c r="Y38" s="223">
        <f t="shared" si="9"/>
        <v>0</v>
      </c>
      <c r="Z38" s="223">
        <f t="shared" si="9"/>
        <v>0</v>
      </c>
      <c r="AA38" s="223">
        <f>AB38+AC38</f>
        <v>17</v>
      </c>
      <c r="AB38" s="223">
        <f t="shared" si="9"/>
        <v>0</v>
      </c>
      <c r="AC38" s="223">
        <f t="shared" si="9"/>
        <v>17</v>
      </c>
      <c r="AD38" s="223">
        <f>AE38+AF38</f>
        <v>0</v>
      </c>
      <c r="AE38" s="223">
        <f t="shared" si="9"/>
        <v>0</v>
      </c>
      <c r="AF38" s="223">
        <f t="shared" si="9"/>
        <v>0</v>
      </c>
      <c r="AG38" s="223">
        <f>AH38+AI38</f>
        <v>4</v>
      </c>
      <c r="AH38" s="223">
        <f t="shared" si="9"/>
        <v>0</v>
      </c>
      <c r="AI38" s="223">
        <f t="shared" si="9"/>
        <v>4</v>
      </c>
      <c r="AJ38" s="223">
        <f>AK38+AL38</f>
        <v>28</v>
      </c>
      <c r="AK38" s="223">
        <f t="shared" si="9"/>
        <v>13</v>
      </c>
      <c r="AL38" s="223">
        <f t="shared" si="9"/>
        <v>15</v>
      </c>
      <c r="AM38" s="223">
        <f t="shared" si="9"/>
        <v>0</v>
      </c>
      <c r="AN38" s="223">
        <f t="shared" si="9"/>
        <v>8</v>
      </c>
      <c r="AO38" s="223">
        <f t="shared" si="5"/>
        <v>16</v>
      </c>
      <c r="AP38" s="223">
        <f t="shared" si="9"/>
        <v>6</v>
      </c>
      <c r="AQ38" s="223">
        <f t="shared" si="9"/>
        <v>10</v>
      </c>
      <c r="AR38" s="297" t="s">
        <v>230</v>
      </c>
      <c r="AS38" s="321"/>
      <c r="AU38" s="5"/>
      <c r="AV38" s="5"/>
      <c r="AW38" s="5"/>
    </row>
    <row r="39" spans="1:49" ht="18" customHeight="1">
      <c r="A39" s="32"/>
      <c r="B39" s="34" t="s">
        <v>146</v>
      </c>
      <c r="C39" s="222">
        <f t="shared" si="1"/>
        <v>89</v>
      </c>
      <c r="D39" s="170">
        <f t="shared" si="2"/>
        <v>37</v>
      </c>
      <c r="E39" s="170">
        <f t="shared" si="3"/>
        <v>52</v>
      </c>
      <c r="F39" s="223">
        <f t="shared" si="4"/>
        <v>3</v>
      </c>
      <c r="G39" s="171">
        <v>1</v>
      </c>
      <c r="H39" s="171">
        <v>2</v>
      </c>
      <c r="I39" s="223">
        <v>0</v>
      </c>
      <c r="J39" s="171">
        <v>0</v>
      </c>
      <c r="K39" s="171">
        <v>0</v>
      </c>
      <c r="L39" s="223">
        <v>4</v>
      </c>
      <c r="M39" s="171">
        <v>4</v>
      </c>
      <c r="N39" s="171">
        <v>0</v>
      </c>
      <c r="O39" s="223">
        <v>2</v>
      </c>
      <c r="P39" s="171">
        <v>2</v>
      </c>
      <c r="Q39" s="171">
        <v>0</v>
      </c>
      <c r="R39" s="170">
        <v>0</v>
      </c>
      <c r="S39" s="171">
        <v>0</v>
      </c>
      <c r="T39" s="171">
        <v>0</v>
      </c>
      <c r="U39" s="223">
        <v>62</v>
      </c>
      <c r="V39" s="171">
        <v>24</v>
      </c>
      <c r="W39" s="171">
        <v>38</v>
      </c>
      <c r="X39" s="223">
        <v>0</v>
      </c>
      <c r="Y39" s="171">
        <v>0</v>
      </c>
      <c r="Z39" s="171">
        <v>0</v>
      </c>
      <c r="AA39" s="223">
        <v>4</v>
      </c>
      <c r="AB39" s="171">
        <v>0</v>
      </c>
      <c r="AC39" s="171">
        <v>4</v>
      </c>
      <c r="AD39" s="170">
        <v>0</v>
      </c>
      <c r="AE39" s="171">
        <v>0</v>
      </c>
      <c r="AF39" s="171">
        <v>0</v>
      </c>
      <c r="AG39" s="223">
        <v>2</v>
      </c>
      <c r="AH39" s="171">
        <v>0</v>
      </c>
      <c r="AI39" s="171">
        <v>2</v>
      </c>
      <c r="AJ39" s="223">
        <v>12</v>
      </c>
      <c r="AK39" s="171">
        <v>6</v>
      </c>
      <c r="AL39" s="171">
        <v>6</v>
      </c>
      <c r="AM39" s="171">
        <v>0</v>
      </c>
      <c r="AN39" s="171">
        <v>4</v>
      </c>
      <c r="AO39" s="171">
        <f t="shared" si="5"/>
        <v>5</v>
      </c>
      <c r="AP39" s="171">
        <v>0</v>
      </c>
      <c r="AQ39" s="171">
        <v>5</v>
      </c>
      <c r="AR39" s="35" t="s">
        <v>145</v>
      </c>
      <c r="AS39" s="4"/>
      <c r="AW39" s="167"/>
    </row>
    <row r="40" spans="1:48" ht="18" customHeight="1">
      <c r="A40" s="32"/>
      <c r="B40" s="34" t="s">
        <v>148</v>
      </c>
      <c r="C40" s="222">
        <f t="shared" si="1"/>
        <v>35</v>
      </c>
      <c r="D40" s="170">
        <f t="shared" si="2"/>
        <v>14</v>
      </c>
      <c r="E40" s="170">
        <f t="shared" si="3"/>
        <v>21</v>
      </c>
      <c r="F40" s="223">
        <f t="shared" si="4"/>
        <v>2</v>
      </c>
      <c r="G40" s="171">
        <v>2</v>
      </c>
      <c r="H40" s="171">
        <v>0</v>
      </c>
      <c r="I40" s="223">
        <v>0</v>
      </c>
      <c r="J40" s="171">
        <v>0</v>
      </c>
      <c r="K40" s="171">
        <v>0</v>
      </c>
      <c r="L40" s="223">
        <v>2</v>
      </c>
      <c r="M40" s="171">
        <v>1</v>
      </c>
      <c r="N40" s="171">
        <v>1</v>
      </c>
      <c r="O40" s="223">
        <v>1</v>
      </c>
      <c r="P40" s="171">
        <v>1</v>
      </c>
      <c r="Q40" s="171">
        <v>0</v>
      </c>
      <c r="R40" s="170">
        <v>0</v>
      </c>
      <c r="S40" s="171">
        <v>0</v>
      </c>
      <c r="T40" s="171">
        <v>0</v>
      </c>
      <c r="U40" s="223">
        <v>24</v>
      </c>
      <c r="V40" s="171">
        <v>9</v>
      </c>
      <c r="W40" s="171">
        <v>15</v>
      </c>
      <c r="X40" s="223">
        <v>0</v>
      </c>
      <c r="Y40" s="171">
        <v>0</v>
      </c>
      <c r="Z40" s="171">
        <v>0</v>
      </c>
      <c r="AA40" s="223">
        <v>2</v>
      </c>
      <c r="AB40" s="171">
        <v>0</v>
      </c>
      <c r="AC40" s="171">
        <v>2</v>
      </c>
      <c r="AD40" s="170">
        <v>0</v>
      </c>
      <c r="AE40" s="171">
        <v>0</v>
      </c>
      <c r="AF40" s="171">
        <v>0</v>
      </c>
      <c r="AG40" s="223">
        <v>1</v>
      </c>
      <c r="AH40" s="171">
        <v>0</v>
      </c>
      <c r="AI40" s="171">
        <v>1</v>
      </c>
      <c r="AJ40" s="223">
        <v>3</v>
      </c>
      <c r="AK40" s="171">
        <v>1</v>
      </c>
      <c r="AL40" s="171">
        <v>2</v>
      </c>
      <c r="AM40" s="171">
        <v>0</v>
      </c>
      <c r="AN40" s="171">
        <v>1</v>
      </c>
      <c r="AO40" s="171">
        <f t="shared" si="5"/>
        <v>4</v>
      </c>
      <c r="AP40" s="171">
        <v>2</v>
      </c>
      <c r="AQ40" s="171">
        <v>2</v>
      </c>
      <c r="AR40" s="35" t="s">
        <v>147</v>
      </c>
      <c r="AS40" s="4"/>
      <c r="AU40" s="167"/>
      <c r="AV40" s="167"/>
    </row>
    <row r="41" spans="1:45" ht="18" customHeight="1">
      <c r="A41" s="32"/>
      <c r="B41" s="34" t="s">
        <v>150</v>
      </c>
      <c r="C41" s="222">
        <f t="shared" si="1"/>
        <v>123</v>
      </c>
      <c r="D41" s="170">
        <f t="shared" si="2"/>
        <v>56</v>
      </c>
      <c r="E41" s="170">
        <f t="shared" si="3"/>
        <v>67</v>
      </c>
      <c r="F41" s="223">
        <f t="shared" si="4"/>
        <v>6</v>
      </c>
      <c r="G41" s="171">
        <v>5</v>
      </c>
      <c r="H41" s="171">
        <v>1</v>
      </c>
      <c r="I41" s="223">
        <v>0</v>
      </c>
      <c r="J41" s="171">
        <v>0</v>
      </c>
      <c r="K41" s="171">
        <v>0</v>
      </c>
      <c r="L41" s="223">
        <v>6</v>
      </c>
      <c r="M41" s="171">
        <v>6</v>
      </c>
      <c r="N41" s="171">
        <v>0</v>
      </c>
      <c r="O41" s="223">
        <v>3</v>
      </c>
      <c r="P41" s="171">
        <v>3</v>
      </c>
      <c r="Q41" s="171">
        <v>0</v>
      </c>
      <c r="R41" s="170">
        <v>0</v>
      </c>
      <c r="S41" s="171">
        <v>0</v>
      </c>
      <c r="T41" s="171">
        <v>0</v>
      </c>
      <c r="U41" s="223">
        <v>92</v>
      </c>
      <c r="V41" s="171">
        <v>39</v>
      </c>
      <c r="W41" s="171">
        <v>53</v>
      </c>
      <c r="X41" s="223">
        <v>0</v>
      </c>
      <c r="Y41" s="171">
        <v>0</v>
      </c>
      <c r="Z41" s="171">
        <v>0</v>
      </c>
      <c r="AA41" s="223">
        <v>7</v>
      </c>
      <c r="AB41" s="171">
        <v>0</v>
      </c>
      <c r="AC41" s="171">
        <v>7</v>
      </c>
      <c r="AD41" s="170">
        <v>0</v>
      </c>
      <c r="AE41" s="171">
        <v>0</v>
      </c>
      <c r="AF41" s="171">
        <v>0</v>
      </c>
      <c r="AG41" s="223">
        <v>1</v>
      </c>
      <c r="AH41" s="171">
        <v>0</v>
      </c>
      <c r="AI41" s="171">
        <v>1</v>
      </c>
      <c r="AJ41" s="223">
        <v>8</v>
      </c>
      <c r="AK41" s="171">
        <v>3</v>
      </c>
      <c r="AL41" s="171">
        <v>5</v>
      </c>
      <c r="AM41" s="171">
        <v>0</v>
      </c>
      <c r="AN41" s="171">
        <v>3</v>
      </c>
      <c r="AO41" s="171">
        <f t="shared" si="5"/>
        <v>7</v>
      </c>
      <c r="AP41" s="171">
        <v>4</v>
      </c>
      <c r="AQ41" s="171">
        <v>3</v>
      </c>
      <c r="AR41" s="35" t="s">
        <v>149</v>
      </c>
      <c r="AS41" s="4"/>
    </row>
    <row r="42" spans="1:45" ht="18" customHeight="1">
      <c r="A42" s="32"/>
      <c r="B42" s="34" t="s">
        <v>152</v>
      </c>
      <c r="C42" s="222">
        <f t="shared" si="1"/>
        <v>47</v>
      </c>
      <c r="D42" s="170">
        <f t="shared" si="2"/>
        <v>20</v>
      </c>
      <c r="E42" s="170">
        <f t="shared" si="3"/>
        <v>27</v>
      </c>
      <c r="F42" s="223">
        <f t="shared" si="4"/>
        <v>4</v>
      </c>
      <c r="G42" s="171">
        <v>4</v>
      </c>
      <c r="H42" s="171">
        <v>0</v>
      </c>
      <c r="I42" s="223">
        <v>0</v>
      </c>
      <c r="J42" s="171">
        <v>0</v>
      </c>
      <c r="K42" s="171">
        <v>0</v>
      </c>
      <c r="L42" s="223">
        <v>4</v>
      </c>
      <c r="M42" s="171">
        <v>2</v>
      </c>
      <c r="N42" s="171">
        <v>2</v>
      </c>
      <c r="O42" s="223">
        <v>0</v>
      </c>
      <c r="P42" s="171">
        <v>0</v>
      </c>
      <c r="Q42" s="171">
        <v>0</v>
      </c>
      <c r="R42" s="170">
        <v>0</v>
      </c>
      <c r="S42" s="171">
        <v>0</v>
      </c>
      <c r="T42" s="171">
        <v>0</v>
      </c>
      <c r="U42" s="223">
        <v>30</v>
      </c>
      <c r="V42" s="171">
        <v>11</v>
      </c>
      <c r="W42" s="171">
        <v>19</v>
      </c>
      <c r="X42" s="223">
        <v>0</v>
      </c>
      <c r="Y42" s="171">
        <v>0</v>
      </c>
      <c r="Z42" s="171">
        <v>0</v>
      </c>
      <c r="AA42" s="223">
        <v>4</v>
      </c>
      <c r="AB42" s="171">
        <v>0</v>
      </c>
      <c r="AC42" s="171">
        <v>4</v>
      </c>
      <c r="AD42" s="170">
        <v>0</v>
      </c>
      <c r="AE42" s="171">
        <v>0</v>
      </c>
      <c r="AF42" s="171">
        <v>0</v>
      </c>
      <c r="AG42" s="223">
        <v>0</v>
      </c>
      <c r="AH42" s="171">
        <v>0</v>
      </c>
      <c r="AI42" s="171">
        <v>0</v>
      </c>
      <c r="AJ42" s="223">
        <v>5</v>
      </c>
      <c r="AK42" s="171">
        <v>3</v>
      </c>
      <c r="AL42" s="171">
        <v>2</v>
      </c>
      <c r="AM42" s="171">
        <v>0</v>
      </c>
      <c r="AN42" s="171">
        <v>0</v>
      </c>
      <c r="AO42" s="171">
        <f t="shared" si="5"/>
        <v>0</v>
      </c>
      <c r="AP42" s="171">
        <v>0</v>
      </c>
      <c r="AQ42" s="171">
        <v>0</v>
      </c>
      <c r="AR42" s="35" t="s">
        <v>151</v>
      </c>
      <c r="AS42" s="4"/>
    </row>
    <row r="43" spans="1:49" s="167" customFormat="1" ht="18" customHeight="1">
      <c r="A43" s="295" t="s">
        <v>231</v>
      </c>
      <c r="B43" s="296"/>
      <c r="C43" s="245">
        <f t="shared" si="1"/>
        <v>84</v>
      </c>
      <c r="D43" s="223">
        <f t="shared" si="2"/>
        <v>38</v>
      </c>
      <c r="E43" s="223">
        <f t="shared" si="3"/>
        <v>46</v>
      </c>
      <c r="F43" s="223">
        <f t="shared" si="4"/>
        <v>9</v>
      </c>
      <c r="G43" s="223">
        <f aca="true" t="shared" si="10" ref="G43:AQ43">G44</f>
        <v>7</v>
      </c>
      <c r="H43" s="223">
        <f t="shared" si="10"/>
        <v>2</v>
      </c>
      <c r="I43" s="223">
        <f>J43+K43</f>
        <v>0</v>
      </c>
      <c r="J43" s="223">
        <f t="shared" si="10"/>
        <v>0</v>
      </c>
      <c r="K43" s="223">
        <f t="shared" si="10"/>
        <v>0</v>
      </c>
      <c r="L43" s="223">
        <f>M43+N43</f>
        <v>8</v>
      </c>
      <c r="M43" s="223">
        <f t="shared" si="10"/>
        <v>6</v>
      </c>
      <c r="N43" s="223">
        <f t="shared" si="10"/>
        <v>2</v>
      </c>
      <c r="O43" s="223">
        <f>P43+Q43</f>
        <v>1</v>
      </c>
      <c r="P43" s="223">
        <f t="shared" si="10"/>
        <v>1</v>
      </c>
      <c r="Q43" s="223">
        <f t="shared" si="10"/>
        <v>0</v>
      </c>
      <c r="R43" s="223">
        <f>S43+T43</f>
        <v>0</v>
      </c>
      <c r="S43" s="223">
        <f t="shared" si="10"/>
        <v>0</v>
      </c>
      <c r="T43" s="223">
        <f t="shared" si="10"/>
        <v>0</v>
      </c>
      <c r="U43" s="223">
        <f>V43+W43</f>
        <v>50</v>
      </c>
      <c r="V43" s="223">
        <f t="shared" si="10"/>
        <v>21</v>
      </c>
      <c r="W43" s="223">
        <f t="shared" si="10"/>
        <v>29</v>
      </c>
      <c r="X43" s="223">
        <f>Y43+Z43</f>
        <v>0</v>
      </c>
      <c r="Y43" s="223">
        <f t="shared" si="10"/>
        <v>0</v>
      </c>
      <c r="Z43" s="223">
        <f t="shared" si="10"/>
        <v>0</v>
      </c>
      <c r="AA43" s="223">
        <f>AB43+AC43</f>
        <v>8</v>
      </c>
      <c r="AB43" s="223">
        <f t="shared" si="10"/>
        <v>0</v>
      </c>
      <c r="AC43" s="223">
        <f t="shared" si="10"/>
        <v>8</v>
      </c>
      <c r="AD43" s="223">
        <f>AE43+AF43</f>
        <v>0</v>
      </c>
      <c r="AE43" s="223">
        <f t="shared" si="10"/>
        <v>0</v>
      </c>
      <c r="AF43" s="223">
        <f t="shared" si="10"/>
        <v>0</v>
      </c>
      <c r="AG43" s="223">
        <f>AH43+AI43</f>
        <v>1</v>
      </c>
      <c r="AH43" s="223">
        <f t="shared" si="10"/>
        <v>0</v>
      </c>
      <c r="AI43" s="223">
        <f t="shared" si="10"/>
        <v>1</v>
      </c>
      <c r="AJ43" s="223">
        <f>AK43+AL43</f>
        <v>7</v>
      </c>
      <c r="AK43" s="223">
        <f t="shared" si="10"/>
        <v>3</v>
      </c>
      <c r="AL43" s="223">
        <f t="shared" si="10"/>
        <v>4</v>
      </c>
      <c r="AM43" s="223">
        <f t="shared" si="10"/>
        <v>0</v>
      </c>
      <c r="AN43" s="223">
        <f t="shared" si="10"/>
        <v>1</v>
      </c>
      <c r="AO43" s="223">
        <f t="shared" si="5"/>
        <v>0</v>
      </c>
      <c r="AP43" s="223">
        <f t="shared" si="10"/>
        <v>0</v>
      </c>
      <c r="AQ43" s="223">
        <f t="shared" si="10"/>
        <v>0</v>
      </c>
      <c r="AR43" s="300" t="s">
        <v>129</v>
      </c>
      <c r="AS43" s="325"/>
      <c r="AU43" s="5"/>
      <c r="AV43" s="5"/>
      <c r="AW43" s="5"/>
    </row>
    <row r="44" spans="1:45" ht="18" customHeight="1">
      <c r="A44" s="32"/>
      <c r="B44" s="34" t="s">
        <v>130</v>
      </c>
      <c r="C44" s="222">
        <f t="shared" si="1"/>
        <v>84</v>
      </c>
      <c r="D44" s="170">
        <f t="shared" si="2"/>
        <v>38</v>
      </c>
      <c r="E44" s="170">
        <f t="shared" si="3"/>
        <v>46</v>
      </c>
      <c r="F44" s="223">
        <f t="shared" si="4"/>
        <v>9</v>
      </c>
      <c r="G44" s="171">
        <v>7</v>
      </c>
      <c r="H44" s="171">
        <v>2</v>
      </c>
      <c r="I44" s="223">
        <v>0</v>
      </c>
      <c r="J44" s="171">
        <v>0</v>
      </c>
      <c r="K44" s="171">
        <v>0</v>
      </c>
      <c r="L44" s="223">
        <v>8</v>
      </c>
      <c r="M44" s="171">
        <v>6</v>
      </c>
      <c r="N44" s="171">
        <v>2</v>
      </c>
      <c r="O44" s="223">
        <v>1</v>
      </c>
      <c r="P44" s="171">
        <v>1</v>
      </c>
      <c r="Q44" s="171">
        <v>0</v>
      </c>
      <c r="R44" s="170">
        <v>0</v>
      </c>
      <c r="S44" s="171">
        <v>0</v>
      </c>
      <c r="T44" s="171">
        <v>0</v>
      </c>
      <c r="U44" s="223">
        <v>50</v>
      </c>
      <c r="V44" s="171">
        <v>21</v>
      </c>
      <c r="W44" s="171">
        <v>29</v>
      </c>
      <c r="X44" s="223">
        <v>0</v>
      </c>
      <c r="Y44" s="171">
        <v>0</v>
      </c>
      <c r="Z44" s="171">
        <v>0</v>
      </c>
      <c r="AA44" s="223">
        <v>8</v>
      </c>
      <c r="AB44" s="171">
        <v>0</v>
      </c>
      <c r="AC44" s="171">
        <v>8</v>
      </c>
      <c r="AD44" s="170">
        <v>0</v>
      </c>
      <c r="AE44" s="171">
        <v>0</v>
      </c>
      <c r="AF44" s="171">
        <v>0</v>
      </c>
      <c r="AG44" s="223">
        <v>1</v>
      </c>
      <c r="AH44" s="171">
        <v>0</v>
      </c>
      <c r="AI44" s="171">
        <v>1</v>
      </c>
      <c r="AJ44" s="223">
        <v>7</v>
      </c>
      <c r="AK44" s="171">
        <v>3</v>
      </c>
      <c r="AL44" s="171">
        <v>4</v>
      </c>
      <c r="AM44" s="171">
        <v>0</v>
      </c>
      <c r="AN44" s="171">
        <v>1</v>
      </c>
      <c r="AO44" s="171">
        <f t="shared" si="5"/>
        <v>0</v>
      </c>
      <c r="AP44" s="171">
        <v>0</v>
      </c>
      <c r="AQ44" s="171">
        <v>0</v>
      </c>
      <c r="AR44" s="35" t="s">
        <v>130</v>
      </c>
      <c r="AS44" s="4"/>
    </row>
    <row r="45" spans="1:48" s="167" customFormat="1" ht="18" customHeight="1">
      <c r="A45" s="295" t="s">
        <v>232</v>
      </c>
      <c r="B45" s="296"/>
      <c r="C45" s="245">
        <f t="shared" si="1"/>
        <v>177</v>
      </c>
      <c r="D45" s="223">
        <f t="shared" si="2"/>
        <v>82</v>
      </c>
      <c r="E45" s="223">
        <f t="shared" si="3"/>
        <v>95</v>
      </c>
      <c r="F45" s="223">
        <f t="shared" si="4"/>
        <v>10</v>
      </c>
      <c r="G45" s="223">
        <f aca="true" t="shared" si="11" ref="G45:AQ45">SUM(G46:G47)</f>
        <v>8</v>
      </c>
      <c r="H45" s="223">
        <f t="shared" si="11"/>
        <v>2</v>
      </c>
      <c r="I45" s="223">
        <f>J45+K45</f>
        <v>0</v>
      </c>
      <c r="J45" s="223">
        <f t="shared" si="11"/>
        <v>0</v>
      </c>
      <c r="K45" s="223">
        <f t="shared" si="11"/>
        <v>0</v>
      </c>
      <c r="L45" s="223">
        <f>M45+N45</f>
        <v>10</v>
      </c>
      <c r="M45" s="223">
        <f t="shared" si="11"/>
        <v>9</v>
      </c>
      <c r="N45" s="223">
        <f t="shared" si="11"/>
        <v>1</v>
      </c>
      <c r="O45" s="223">
        <f>P45+Q45</f>
        <v>5</v>
      </c>
      <c r="P45" s="223">
        <f t="shared" si="11"/>
        <v>4</v>
      </c>
      <c r="Q45" s="223">
        <f t="shared" si="11"/>
        <v>1</v>
      </c>
      <c r="R45" s="223">
        <f>S45+T45</f>
        <v>0</v>
      </c>
      <c r="S45" s="223">
        <f t="shared" si="11"/>
        <v>0</v>
      </c>
      <c r="T45" s="223">
        <f t="shared" si="11"/>
        <v>0</v>
      </c>
      <c r="U45" s="223">
        <f>V45+W45</f>
        <v>118</v>
      </c>
      <c r="V45" s="223">
        <f t="shared" si="11"/>
        <v>57</v>
      </c>
      <c r="W45" s="223">
        <f t="shared" si="11"/>
        <v>61</v>
      </c>
      <c r="X45" s="223">
        <f>Y45+Z45</f>
        <v>0</v>
      </c>
      <c r="Y45" s="223">
        <f t="shared" si="11"/>
        <v>0</v>
      </c>
      <c r="Z45" s="223">
        <f t="shared" si="11"/>
        <v>0</v>
      </c>
      <c r="AA45" s="223">
        <f>AB45+AC45</f>
        <v>13</v>
      </c>
      <c r="AB45" s="223">
        <f t="shared" si="11"/>
        <v>0</v>
      </c>
      <c r="AC45" s="223">
        <f t="shared" si="11"/>
        <v>13</v>
      </c>
      <c r="AD45" s="223">
        <f>AE45+AF45</f>
        <v>0</v>
      </c>
      <c r="AE45" s="223">
        <f t="shared" si="11"/>
        <v>0</v>
      </c>
      <c r="AF45" s="223">
        <f t="shared" si="11"/>
        <v>0</v>
      </c>
      <c r="AG45" s="223">
        <f>AH45+AI45</f>
        <v>2</v>
      </c>
      <c r="AH45" s="223">
        <f t="shared" si="11"/>
        <v>0</v>
      </c>
      <c r="AI45" s="223">
        <f t="shared" si="11"/>
        <v>2</v>
      </c>
      <c r="AJ45" s="223">
        <f>AK45+AL45</f>
        <v>19</v>
      </c>
      <c r="AK45" s="223">
        <f t="shared" si="11"/>
        <v>4</v>
      </c>
      <c r="AL45" s="223">
        <f t="shared" si="11"/>
        <v>15</v>
      </c>
      <c r="AM45" s="223">
        <f t="shared" si="11"/>
        <v>0</v>
      </c>
      <c r="AN45" s="223">
        <f t="shared" si="11"/>
        <v>6</v>
      </c>
      <c r="AO45" s="223">
        <f t="shared" si="5"/>
        <v>1</v>
      </c>
      <c r="AP45" s="223">
        <f t="shared" si="11"/>
        <v>1</v>
      </c>
      <c r="AQ45" s="223">
        <f t="shared" si="11"/>
        <v>0</v>
      </c>
      <c r="AR45" s="297" t="s">
        <v>232</v>
      </c>
      <c r="AS45" s="321"/>
      <c r="AU45" s="5"/>
      <c r="AV45" s="5"/>
    </row>
    <row r="46" spans="1:45" ht="18" customHeight="1">
      <c r="A46" s="32"/>
      <c r="B46" s="34" t="s">
        <v>131</v>
      </c>
      <c r="C46" s="222">
        <f t="shared" si="1"/>
        <v>122</v>
      </c>
      <c r="D46" s="170">
        <f t="shared" si="2"/>
        <v>54</v>
      </c>
      <c r="E46" s="170">
        <f t="shared" si="3"/>
        <v>68</v>
      </c>
      <c r="F46" s="223">
        <f t="shared" si="4"/>
        <v>6</v>
      </c>
      <c r="G46" s="171">
        <v>5</v>
      </c>
      <c r="H46" s="171">
        <v>1</v>
      </c>
      <c r="I46" s="223">
        <v>0</v>
      </c>
      <c r="J46" s="171">
        <v>0</v>
      </c>
      <c r="K46" s="171">
        <v>0</v>
      </c>
      <c r="L46" s="223">
        <v>6</v>
      </c>
      <c r="M46" s="171">
        <v>6</v>
      </c>
      <c r="N46" s="171">
        <v>0</v>
      </c>
      <c r="O46" s="223">
        <v>4</v>
      </c>
      <c r="P46" s="171">
        <v>3</v>
      </c>
      <c r="Q46" s="171">
        <v>1</v>
      </c>
      <c r="R46" s="170">
        <v>0</v>
      </c>
      <c r="S46" s="171">
        <v>0</v>
      </c>
      <c r="T46" s="171">
        <v>0</v>
      </c>
      <c r="U46" s="223">
        <v>80</v>
      </c>
      <c r="V46" s="171">
        <v>37</v>
      </c>
      <c r="W46" s="171">
        <v>43</v>
      </c>
      <c r="X46" s="223">
        <v>0</v>
      </c>
      <c r="Y46" s="171">
        <v>0</v>
      </c>
      <c r="Z46" s="171">
        <v>0</v>
      </c>
      <c r="AA46" s="223">
        <v>9</v>
      </c>
      <c r="AB46" s="171">
        <v>0</v>
      </c>
      <c r="AC46" s="171">
        <v>9</v>
      </c>
      <c r="AD46" s="170">
        <v>0</v>
      </c>
      <c r="AE46" s="171">
        <v>0</v>
      </c>
      <c r="AF46" s="171">
        <v>0</v>
      </c>
      <c r="AG46" s="223">
        <v>2</v>
      </c>
      <c r="AH46" s="171">
        <v>0</v>
      </c>
      <c r="AI46" s="171">
        <v>2</v>
      </c>
      <c r="AJ46" s="223">
        <v>15</v>
      </c>
      <c r="AK46" s="171">
        <v>3</v>
      </c>
      <c r="AL46" s="171">
        <v>12</v>
      </c>
      <c r="AM46" s="171">
        <v>0</v>
      </c>
      <c r="AN46" s="171">
        <v>6</v>
      </c>
      <c r="AO46" s="171">
        <f t="shared" si="5"/>
        <v>1</v>
      </c>
      <c r="AP46" s="171">
        <v>1</v>
      </c>
      <c r="AQ46" s="171">
        <v>0</v>
      </c>
      <c r="AR46" s="35" t="s">
        <v>131</v>
      </c>
      <c r="AS46" s="4"/>
    </row>
    <row r="47" spans="1:49" ht="18" customHeight="1">
      <c r="A47" s="32"/>
      <c r="B47" s="34" t="s">
        <v>132</v>
      </c>
      <c r="C47" s="222">
        <f t="shared" si="1"/>
        <v>55</v>
      </c>
      <c r="D47" s="170">
        <f t="shared" si="2"/>
        <v>28</v>
      </c>
      <c r="E47" s="170">
        <f t="shared" si="3"/>
        <v>27</v>
      </c>
      <c r="F47" s="223">
        <f t="shared" si="4"/>
        <v>4</v>
      </c>
      <c r="G47" s="171">
        <v>3</v>
      </c>
      <c r="H47" s="171">
        <v>1</v>
      </c>
      <c r="I47" s="223">
        <v>0</v>
      </c>
      <c r="J47" s="171">
        <v>0</v>
      </c>
      <c r="K47" s="171">
        <v>0</v>
      </c>
      <c r="L47" s="223">
        <v>4</v>
      </c>
      <c r="M47" s="171">
        <v>3</v>
      </c>
      <c r="N47" s="171">
        <v>1</v>
      </c>
      <c r="O47" s="223">
        <v>1</v>
      </c>
      <c r="P47" s="171">
        <v>1</v>
      </c>
      <c r="Q47" s="171">
        <v>0</v>
      </c>
      <c r="R47" s="170">
        <v>0</v>
      </c>
      <c r="S47" s="171">
        <v>0</v>
      </c>
      <c r="T47" s="171">
        <v>0</v>
      </c>
      <c r="U47" s="223">
        <v>38</v>
      </c>
      <c r="V47" s="171">
        <v>20</v>
      </c>
      <c r="W47" s="171">
        <v>18</v>
      </c>
      <c r="X47" s="223">
        <v>0</v>
      </c>
      <c r="Y47" s="171">
        <v>0</v>
      </c>
      <c r="Z47" s="171">
        <v>0</v>
      </c>
      <c r="AA47" s="223">
        <v>4</v>
      </c>
      <c r="AB47" s="171">
        <v>0</v>
      </c>
      <c r="AC47" s="171">
        <v>4</v>
      </c>
      <c r="AD47" s="170">
        <v>0</v>
      </c>
      <c r="AE47" s="171">
        <v>0</v>
      </c>
      <c r="AF47" s="171">
        <v>0</v>
      </c>
      <c r="AG47" s="223">
        <v>0</v>
      </c>
      <c r="AH47" s="171">
        <v>0</v>
      </c>
      <c r="AI47" s="171">
        <v>0</v>
      </c>
      <c r="AJ47" s="223">
        <v>4</v>
      </c>
      <c r="AK47" s="171">
        <v>1</v>
      </c>
      <c r="AL47" s="171">
        <v>3</v>
      </c>
      <c r="AM47" s="171">
        <v>0</v>
      </c>
      <c r="AN47" s="171">
        <v>0</v>
      </c>
      <c r="AO47" s="171">
        <f t="shared" si="5"/>
        <v>0</v>
      </c>
      <c r="AP47" s="171">
        <v>0</v>
      </c>
      <c r="AQ47" s="171">
        <v>0</v>
      </c>
      <c r="AR47" s="35" t="s">
        <v>132</v>
      </c>
      <c r="AS47" s="4"/>
      <c r="AU47" s="167"/>
      <c r="AV47" s="167"/>
      <c r="AW47" s="167"/>
    </row>
    <row r="48" spans="1:49" s="167" customFormat="1" ht="18" customHeight="1">
      <c r="A48" s="295" t="s">
        <v>233</v>
      </c>
      <c r="B48" s="296"/>
      <c r="C48" s="245">
        <f t="shared" si="1"/>
        <v>264</v>
      </c>
      <c r="D48" s="223">
        <f t="shared" si="2"/>
        <v>110</v>
      </c>
      <c r="E48" s="223">
        <f t="shared" si="3"/>
        <v>154</v>
      </c>
      <c r="F48" s="223">
        <f t="shared" si="4"/>
        <v>12</v>
      </c>
      <c r="G48" s="223">
        <f aca="true" t="shared" si="12" ref="G48:AQ48">SUM(G49:G51)</f>
        <v>9</v>
      </c>
      <c r="H48" s="223">
        <f t="shared" si="12"/>
        <v>3</v>
      </c>
      <c r="I48" s="223">
        <f>J48+K48</f>
        <v>0</v>
      </c>
      <c r="J48" s="223">
        <f t="shared" si="12"/>
        <v>0</v>
      </c>
      <c r="K48" s="223">
        <f t="shared" si="12"/>
        <v>0</v>
      </c>
      <c r="L48" s="223">
        <f>M48+N48</f>
        <v>12</v>
      </c>
      <c r="M48" s="223">
        <f t="shared" si="12"/>
        <v>10</v>
      </c>
      <c r="N48" s="223">
        <f t="shared" si="12"/>
        <v>2</v>
      </c>
      <c r="O48" s="223">
        <f>P48+Q48</f>
        <v>7</v>
      </c>
      <c r="P48" s="223">
        <f t="shared" si="12"/>
        <v>7</v>
      </c>
      <c r="Q48" s="223">
        <f t="shared" si="12"/>
        <v>0</v>
      </c>
      <c r="R48" s="223">
        <f>S48+T48</f>
        <v>0</v>
      </c>
      <c r="S48" s="223">
        <f t="shared" si="12"/>
        <v>0</v>
      </c>
      <c r="T48" s="223">
        <f t="shared" si="12"/>
        <v>0</v>
      </c>
      <c r="U48" s="223">
        <f>V48+W48</f>
        <v>203</v>
      </c>
      <c r="V48" s="223">
        <f t="shared" si="12"/>
        <v>80</v>
      </c>
      <c r="W48" s="223">
        <f t="shared" si="12"/>
        <v>123</v>
      </c>
      <c r="X48" s="223">
        <f>Y48+Z48</f>
        <v>0</v>
      </c>
      <c r="Y48" s="223">
        <f t="shared" si="12"/>
        <v>0</v>
      </c>
      <c r="Z48" s="223">
        <f t="shared" si="12"/>
        <v>0</v>
      </c>
      <c r="AA48" s="223">
        <f>AB48+AC48</f>
        <v>14</v>
      </c>
      <c r="AB48" s="223">
        <f t="shared" si="12"/>
        <v>0</v>
      </c>
      <c r="AC48" s="223">
        <f t="shared" si="12"/>
        <v>14</v>
      </c>
      <c r="AD48" s="223">
        <f>AE48+AF48</f>
        <v>0</v>
      </c>
      <c r="AE48" s="223">
        <f t="shared" si="12"/>
        <v>0</v>
      </c>
      <c r="AF48" s="223">
        <f t="shared" si="12"/>
        <v>0</v>
      </c>
      <c r="AG48" s="223">
        <f>AH48+AI48</f>
        <v>2</v>
      </c>
      <c r="AH48" s="223">
        <f t="shared" si="12"/>
        <v>0</v>
      </c>
      <c r="AI48" s="223">
        <f t="shared" si="12"/>
        <v>2</v>
      </c>
      <c r="AJ48" s="223">
        <f>AK48+AL48</f>
        <v>14</v>
      </c>
      <c r="AK48" s="223">
        <f t="shared" si="12"/>
        <v>4</v>
      </c>
      <c r="AL48" s="223">
        <f t="shared" si="12"/>
        <v>10</v>
      </c>
      <c r="AM48" s="223">
        <f t="shared" si="12"/>
        <v>0</v>
      </c>
      <c r="AN48" s="223">
        <f t="shared" si="12"/>
        <v>8</v>
      </c>
      <c r="AO48" s="223">
        <f t="shared" si="5"/>
        <v>7</v>
      </c>
      <c r="AP48" s="223">
        <f t="shared" si="12"/>
        <v>2</v>
      </c>
      <c r="AQ48" s="223">
        <f t="shared" si="12"/>
        <v>5</v>
      </c>
      <c r="AR48" s="297" t="s">
        <v>233</v>
      </c>
      <c r="AS48" s="321"/>
      <c r="AW48" s="5"/>
    </row>
    <row r="49" spans="1:45" ht="18" customHeight="1">
      <c r="A49" s="32"/>
      <c r="B49" s="34" t="s">
        <v>133</v>
      </c>
      <c r="C49" s="222">
        <f t="shared" si="1"/>
        <v>50</v>
      </c>
      <c r="D49" s="170">
        <f t="shared" si="2"/>
        <v>29</v>
      </c>
      <c r="E49" s="170">
        <f t="shared" si="3"/>
        <v>21</v>
      </c>
      <c r="F49" s="223">
        <f t="shared" si="4"/>
        <v>3</v>
      </c>
      <c r="G49" s="171">
        <v>3</v>
      </c>
      <c r="H49" s="171">
        <v>0</v>
      </c>
      <c r="I49" s="223">
        <v>0</v>
      </c>
      <c r="J49" s="171">
        <v>0</v>
      </c>
      <c r="K49" s="171">
        <v>0</v>
      </c>
      <c r="L49" s="223">
        <v>3</v>
      </c>
      <c r="M49" s="171">
        <v>3</v>
      </c>
      <c r="N49" s="171">
        <v>0</v>
      </c>
      <c r="O49" s="223">
        <v>2</v>
      </c>
      <c r="P49" s="171">
        <v>2</v>
      </c>
      <c r="Q49" s="171">
        <v>0</v>
      </c>
      <c r="R49" s="170">
        <v>0</v>
      </c>
      <c r="S49" s="171">
        <v>0</v>
      </c>
      <c r="T49" s="171">
        <v>0</v>
      </c>
      <c r="U49" s="223">
        <v>37</v>
      </c>
      <c r="V49" s="171">
        <v>20</v>
      </c>
      <c r="W49" s="171">
        <v>17</v>
      </c>
      <c r="X49" s="223">
        <v>0</v>
      </c>
      <c r="Y49" s="171">
        <v>0</v>
      </c>
      <c r="Z49" s="171">
        <v>0</v>
      </c>
      <c r="AA49" s="223">
        <v>3</v>
      </c>
      <c r="AB49" s="171">
        <v>0</v>
      </c>
      <c r="AC49" s="171">
        <v>3</v>
      </c>
      <c r="AD49" s="170">
        <v>0</v>
      </c>
      <c r="AE49" s="171">
        <v>0</v>
      </c>
      <c r="AF49" s="171">
        <v>0</v>
      </c>
      <c r="AG49" s="223">
        <v>0</v>
      </c>
      <c r="AH49" s="171">
        <v>0</v>
      </c>
      <c r="AI49" s="171">
        <v>0</v>
      </c>
      <c r="AJ49" s="223">
        <v>2</v>
      </c>
      <c r="AK49" s="171">
        <v>1</v>
      </c>
      <c r="AL49" s="171">
        <v>1</v>
      </c>
      <c r="AM49" s="171">
        <v>0</v>
      </c>
      <c r="AN49" s="171">
        <v>2</v>
      </c>
      <c r="AO49" s="171">
        <f t="shared" si="5"/>
        <v>0</v>
      </c>
      <c r="AP49" s="171">
        <v>0</v>
      </c>
      <c r="AQ49" s="171">
        <v>0</v>
      </c>
      <c r="AR49" s="35" t="s">
        <v>133</v>
      </c>
      <c r="AS49" s="4"/>
    </row>
    <row r="50" spans="1:49" ht="18" customHeight="1">
      <c r="A50" s="32"/>
      <c r="B50" s="34" t="s">
        <v>134</v>
      </c>
      <c r="C50" s="222">
        <f t="shared" si="1"/>
        <v>65</v>
      </c>
      <c r="D50" s="170">
        <f t="shared" si="2"/>
        <v>25</v>
      </c>
      <c r="E50" s="170">
        <f t="shared" si="3"/>
        <v>40</v>
      </c>
      <c r="F50" s="223">
        <f t="shared" si="4"/>
        <v>3</v>
      </c>
      <c r="G50" s="171">
        <v>2</v>
      </c>
      <c r="H50" s="171">
        <v>1</v>
      </c>
      <c r="I50" s="223">
        <v>0</v>
      </c>
      <c r="J50" s="171">
        <v>0</v>
      </c>
      <c r="K50" s="171">
        <v>0</v>
      </c>
      <c r="L50" s="223">
        <v>3</v>
      </c>
      <c r="M50" s="171">
        <v>2</v>
      </c>
      <c r="N50" s="171">
        <v>1</v>
      </c>
      <c r="O50" s="223">
        <v>3</v>
      </c>
      <c r="P50" s="171">
        <v>3</v>
      </c>
      <c r="Q50" s="171">
        <v>0</v>
      </c>
      <c r="R50" s="170">
        <v>0</v>
      </c>
      <c r="S50" s="171">
        <v>0</v>
      </c>
      <c r="T50" s="171">
        <v>0</v>
      </c>
      <c r="U50" s="223">
        <v>49</v>
      </c>
      <c r="V50" s="171">
        <v>17</v>
      </c>
      <c r="W50" s="171">
        <v>32</v>
      </c>
      <c r="X50" s="223">
        <v>0</v>
      </c>
      <c r="Y50" s="171">
        <v>0</v>
      </c>
      <c r="Z50" s="171">
        <v>0</v>
      </c>
      <c r="AA50" s="223">
        <v>3</v>
      </c>
      <c r="AB50" s="171">
        <v>0</v>
      </c>
      <c r="AC50" s="171">
        <v>3</v>
      </c>
      <c r="AD50" s="170">
        <v>0</v>
      </c>
      <c r="AE50" s="171">
        <v>0</v>
      </c>
      <c r="AF50" s="171">
        <v>0</v>
      </c>
      <c r="AG50" s="223">
        <v>0</v>
      </c>
      <c r="AH50" s="171">
        <v>0</v>
      </c>
      <c r="AI50" s="171">
        <v>0</v>
      </c>
      <c r="AJ50" s="223">
        <v>4</v>
      </c>
      <c r="AK50" s="171">
        <v>1</v>
      </c>
      <c r="AL50" s="171">
        <v>3</v>
      </c>
      <c r="AM50" s="171">
        <v>0</v>
      </c>
      <c r="AN50" s="171">
        <v>2</v>
      </c>
      <c r="AO50" s="171">
        <f t="shared" si="5"/>
        <v>3</v>
      </c>
      <c r="AP50" s="171">
        <v>0</v>
      </c>
      <c r="AQ50" s="171">
        <v>3</v>
      </c>
      <c r="AR50" s="35" t="s">
        <v>134</v>
      </c>
      <c r="AS50" s="4"/>
      <c r="AU50" s="167"/>
      <c r="AV50" s="167"/>
      <c r="AW50" s="167"/>
    </row>
    <row r="51" spans="1:45" ht="18" customHeight="1">
      <c r="A51" s="32"/>
      <c r="B51" s="34" t="s">
        <v>135</v>
      </c>
      <c r="C51" s="222">
        <f t="shared" si="1"/>
        <v>149</v>
      </c>
      <c r="D51" s="170">
        <f t="shared" si="2"/>
        <v>56</v>
      </c>
      <c r="E51" s="170">
        <f t="shared" si="3"/>
        <v>93</v>
      </c>
      <c r="F51" s="223">
        <f t="shared" si="4"/>
        <v>6</v>
      </c>
      <c r="G51" s="171">
        <v>4</v>
      </c>
      <c r="H51" s="171">
        <v>2</v>
      </c>
      <c r="I51" s="223">
        <v>0</v>
      </c>
      <c r="J51" s="171">
        <v>0</v>
      </c>
      <c r="K51" s="171">
        <v>0</v>
      </c>
      <c r="L51" s="223">
        <v>6</v>
      </c>
      <c r="M51" s="171">
        <v>5</v>
      </c>
      <c r="N51" s="171">
        <v>1</v>
      </c>
      <c r="O51" s="223">
        <v>2</v>
      </c>
      <c r="P51" s="171">
        <v>2</v>
      </c>
      <c r="Q51" s="171">
        <v>0</v>
      </c>
      <c r="R51" s="170">
        <v>0</v>
      </c>
      <c r="S51" s="171">
        <v>0</v>
      </c>
      <c r="T51" s="171">
        <v>0</v>
      </c>
      <c r="U51" s="223">
        <v>117</v>
      </c>
      <c r="V51" s="171">
        <v>43</v>
      </c>
      <c r="W51" s="171">
        <v>74</v>
      </c>
      <c r="X51" s="223">
        <v>0</v>
      </c>
      <c r="Y51" s="171">
        <v>0</v>
      </c>
      <c r="Z51" s="171">
        <v>0</v>
      </c>
      <c r="AA51" s="223">
        <v>8</v>
      </c>
      <c r="AB51" s="171">
        <v>0</v>
      </c>
      <c r="AC51" s="171">
        <v>8</v>
      </c>
      <c r="AD51" s="170">
        <v>0</v>
      </c>
      <c r="AE51" s="171">
        <v>0</v>
      </c>
      <c r="AF51" s="171">
        <v>0</v>
      </c>
      <c r="AG51" s="223">
        <v>2</v>
      </c>
      <c r="AH51" s="171">
        <v>0</v>
      </c>
      <c r="AI51" s="171">
        <v>2</v>
      </c>
      <c r="AJ51" s="223">
        <v>8</v>
      </c>
      <c r="AK51" s="171">
        <v>2</v>
      </c>
      <c r="AL51" s="171">
        <v>6</v>
      </c>
      <c r="AM51" s="171">
        <v>0</v>
      </c>
      <c r="AN51" s="171">
        <v>4</v>
      </c>
      <c r="AO51" s="171">
        <f t="shared" si="5"/>
        <v>4</v>
      </c>
      <c r="AP51" s="171">
        <v>2</v>
      </c>
      <c r="AQ51" s="171">
        <v>2</v>
      </c>
      <c r="AR51" s="35" t="s">
        <v>135</v>
      </c>
      <c r="AS51" s="4"/>
    </row>
    <row r="52" spans="1:49" s="167" customFormat="1" ht="18" customHeight="1">
      <c r="A52" s="295" t="s">
        <v>234</v>
      </c>
      <c r="B52" s="296"/>
      <c r="C52" s="245">
        <f t="shared" si="1"/>
        <v>379</v>
      </c>
      <c r="D52" s="223">
        <f t="shared" si="2"/>
        <v>147</v>
      </c>
      <c r="E52" s="223">
        <f t="shared" si="3"/>
        <v>232</v>
      </c>
      <c r="F52" s="223">
        <f t="shared" si="4"/>
        <v>16</v>
      </c>
      <c r="G52" s="223">
        <f aca="true" t="shared" si="13" ref="G52:AQ52">SUM(G53:G56)</f>
        <v>12</v>
      </c>
      <c r="H52" s="223">
        <f t="shared" si="13"/>
        <v>4</v>
      </c>
      <c r="I52" s="223">
        <f>J52+K52</f>
        <v>0</v>
      </c>
      <c r="J52" s="223">
        <f t="shared" si="13"/>
        <v>0</v>
      </c>
      <c r="K52" s="223">
        <f t="shared" si="13"/>
        <v>0</v>
      </c>
      <c r="L52" s="223">
        <f>M52+N52</f>
        <v>16</v>
      </c>
      <c r="M52" s="223">
        <f t="shared" si="13"/>
        <v>12</v>
      </c>
      <c r="N52" s="223">
        <f t="shared" si="13"/>
        <v>4</v>
      </c>
      <c r="O52" s="223">
        <f>P52+Q52</f>
        <v>11</v>
      </c>
      <c r="P52" s="223">
        <f t="shared" si="13"/>
        <v>10</v>
      </c>
      <c r="Q52" s="223">
        <f t="shared" si="13"/>
        <v>1</v>
      </c>
      <c r="R52" s="223">
        <f>S52+T52</f>
        <v>0</v>
      </c>
      <c r="S52" s="223">
        <f t="shared" si="13"/>
        <v>0</v>
      </c>
      <c r="T52" s="223">
        <f t="shared" si="13"/>
        <v>0</v>
      </c>
      <c r="U52" s="223">
        <f>V52+W52</f>
        <v>293</v>
      </c>
      <c r="V52" s="223">
        <f t="shared" si="13"/>
        <v>107</v>
      </c>
      <c r="W52" s="223">
        <f t="shared" si="13"/>
        <v>186</v>
      </c>
      <c r="X52" s="223">
        <f>Y52+Z52</f>
        <v>0</v>
      </c>
      <c r="Y52" s="223">
        <f t="shared" si="13"/>
        <v>0</v>
      </c>
      <c r="Z52" s="223">
        <f t="shared" si="13"/>
        <v>0</v>
      </c>
      <c r="AA52" s="223">
        <f>AB52+AC52</f>
        <v>18</v>
      </c>
      <c r="AB52" s="223">
        <f t="shared" si="13"/>
        <v>0</v>
      </c>
      <c r="AC52" s="223">
        <f t="shared" si="13"/>
        <v>18</v>
      </c>
      <c r="AD52" s="223">
        <f>AE52+AF52</f>
        <v>0</v>
      </c>
      <c r="AE52" s="223">
        <f t="shared" si="13"/>
        <v>0</v>
      </c>
      <c r="AF52" s="223">
        <f t="shared" si="13"/>
        <v>0</v>
      </c>
      <c r="AG52" s="223">
        <f>AH52+AI52</f>
        <v>3</v>
      </c>
      <c r="AH52" s="223">
        <f t="shared" si="13"/>
        <v>0</v>
      </c>
      <c r="AI52" s="223">
        <f t="shared" si="13"/>
        <v>3</v>
      </c>
      <c r="AJ52" s="223">
        <f>AK52+AL52</f>
        <v>22</v>
      </c>
      <c r="AK52" s="223">
        <f t="shared" si="13"/>
        <v>6</v>
      </c>
      <c r="AL52" s="223">
        <f t="shared" si="13"/>
        <v>16</v>
      </c>
      <c r="AM52" s="223">
        <f t="shared" si="13"/>
        <v>0</v>
      </c>
      <c r="AN52" s="223">
        <f t="shared" si="13"/>
        <v>15</v>
      </c>
      <c r="AO52" s="223">
        <f t="shared" si="5"/>
        <v>6</v>
      </c>
      <c r="AP52" s="223">
        <f t="shared" si="13"/>
        <v>1</v>
      </c>
      <c r="AQ52" s="223">
        <f t="shared" si="13"/>
        <v>5</v>
      </c>
      <c r="AR52" s="297" t="s">
        <v>234</v>
      </c>
      <c r="AS52" s="321"/>
      <c r="AU52" s="5"/>
      <c r="AV52" s="5"/>
      <c r="AW52" s="5"/>
    </row>
    <row r="53" spans="1:45" ht="18" customHeight="1">
      <c r="A53" s="32"/>
      <c r="B53" s="34" t="s">
        <v>136</v>
      </c>
      <c r="C53" s="222">
        <f t="shared" si="1"/>
        <v>124</v>
      </c>
      <c r="D53" s="170">
        <f t="shared" si="2"/>
        <v>47</v>
      </c>
      <c r="E53" s="170">
        <f t="shared" si="3"/>
        <v>77</v>
      </c>
      <c r="F53" s="223">
        <f t="shared" si="4"/>
        <v>6</v>
      </c>
      <c r="G53" s="171">
        <v>4</v>
      </c>
      <c r="H53" s="171">
        <v>2</v>
      </c>
      <c r="I53" s="223">
        <v>0</v>
      </c>
      <c r="J53" s="171">
        <v>0</v>
      </c>
      <c r="K53" s="171">
        <v>0</v>
      </c>
      <c r="L53" s="223">
        <v>6</v>
      </c>
      <c r="M53" s="171">
        <v>4</v>
      </c>
      <c r="N53" s="171">
        <v>2</v>
      </c>
      <c r="O53" s="223">
        <v>2</v>
      </c>
      <c r="P53" s="171">
        <v>1</v>
      </c>
      <c r="Q53" s="171">
        <v>1</v>
      </c>
      <c r="R53" s="170">
        <v>0</v>
      </c>
      <c r="S53" s="171">
        <v>0</v>
      </c>
      <c r="T53" s="171">
        <v>0</v>
      </c>
      <c r="U53" s="223">
        <v>93</v>
      </c>
      <c r="V53" s="171">
        <v>37</v>
      </c>
      <c r="W53" s="171">
        <v>56</v>
      </c>
      <c r="X53" s="223">
        <v>0</v>
      </c>
      <c r="Y53" s="171">
        <v>0</v>
      </c>
      <c r="Z53" s="171">
        <v>0</v>
      </c>
      <c r="AA53" s="223">
        <v>8</v>
      </c>
      <c r="AB53" s="171">
        <v>0</v>
      </c>
      <c r="AC53" s="171">
        <v>8</v>
      </c>
      <c r="AD53" s="170">
        <v>0</v>
      </c>
      <c r="AE53" s="171">
        <v>0</v>
      </c>
      <c r="AF53" s="171">
        <v>0</v>
      </c>
      <c r="AG53" s="223">
        <v>2</v>
      </c>
      <c r="AH53" s="171">
        <v>0</v>
      </c>
      <c r="AI53" s="171">
        <v>2</v>
      </c>
      <c r="AJ53" s="223">
        <v>7</v>
      </c>
      <c r="AK53" s="171">
        <v>1</v>
      </c>
      <c r="AL53" s="171">
        <v>6</v>
      </c>
      <c r="AM53" s="171">
        <v>0</v>
      </c>
      <c r="AN53" s="171">
        <v>5</v>
      </c>
      <c r="AO53" s="171">
        <f t="shared" si="5"/>
        <v>4</v>
      </c>
      <c r="AP53" s="171">
        <v>0</v>
      </c>
      <c r="AQ53" s="171">
        <v>4</v>
      </c>
      <c r="AR53" s="35" t="s">
        <v>136</v>
      </c>
      <c r="AS53" s="4"/>
    </row>
    <row r="54" spans="1:49" ht="18" customHeight="1">
      <c r="A54" s="32"/>
      <c r="B54" s="34" t="s">
        <v>137</v>
      </c>
      <c r="C54" s="222">
        <f t="shared" si="1"/>
        <v>23</v>
      </c>
      <c r="D54" s="170">
        <f t="shared" si="2"/>
        <v>9</v>
      </c>
      <c r="E54" s="170">
        <f t="shared" si="3"/>
        <v>14</v>
      </c>
      <c r="F54" s="223">
        <f t="shared" si="4"/>
        <v>1</v>
      </c>
      <c r="G54" s="171">
        <v>1</v>
      </c>
      <c r="H54" s="171">
        <v>0</v>
      </c>
      <c r="I54" s="223">
        <v>0</v>
      </c>
      <c r="J54" s="171">
        <v>0</v>
      </c>
      <c r="K54" s="171">
        <v>0</v>
      </c>
      <c r="L54" s="223">
        <v>1</v>
      </c>
      <c r="M54" s="171">
        <v>0</v>
      </c>
      <c r="N54" s="171">
        <v>1</v>
      </c>
      <c r="O54" s="223">
        <v>0</v>
      </c>
      <c r="P54" s="171">
        <v>0</v>
      </c>
      <c r="Q54" s="171">
        <v>0</v>
      </c>
      <c r="R54" s="170">
        <v>0</v>
      </c>
      <c r="S54" s="171">
        <v>0</v>
      </c>
      <c r="T54" s="171">
        <v>0</v>
      </c>
      <c r="U54" s="223">
        <v>19</v>
      </c>
      <c r="V54" s="171">
        <v>7</v>
      </c>
      <c r="W54" s="171">
        <v>12</v>
      </c>
      <c r="X54" s="223">
        <v>0</v>
      </c>
      <c r="Y54" s="171">
        <v>0</v>
      </c>
      <c r="Z54" s="171">
        <v>0</v>
      </c>
      <c r="AA54" s="223">
        <v>1</v>
      </c>
      <c r="AB54" s="171">
        <v>0</v>
      </c>
      <c r="AC54" s="171">
        <v>1</v>
      </c>
      <c r="AD54" s="170">
        <v>0</v>
      </c>
      <c r="AE54" s="171">
        <v>0</v>
      </c>
      <c r="AF54" s="171">
        <v>0</v>
      </c>
      <c r="AG54" s="223">
        <v>0</v>
      </c>
      <c r="AH54" s="171">
        <v>0</v>
      </c>
      <c r="AI54" s="171">
        <v>0</v>
      </c>
      <c r="AJ54" s="223">
        <v>1</v>
      </c>
      <c r="AK54" s="171">
        <v>1</v>
      </c>
      <c r="AL54" s="171">
        <v>0</v>
      </c>
      <c r="AM54" s="171">
        <v>0</v>
      </c>
      <c r="AN54" s="171">
        <v>1</v>
      </c>
      <c r="AO54" s="171">
        <f t="shared" si="5"/>
        <v>0</v>
      </c>
      <c r="AP54" s="171">
        <v>0</v>
      </c>
      <c r="AQ54" s="171">
        <v>0</v>
      </c>
      <c r="AR54" s="35" t="s">
        <v>137</v>
      </c>
      <c r="AS54" s="4"/>
      <c r="AU54" s="167"/>
      <c r="AV54" s="167"/>
      <c r="AW54" s="167"/>
    </row>
    <row r="55" spans="1:45" ht="18" customHeight="1">
      <c r="A55" s="32"/>
      <c r="B55" s="34" t="s">
        <v>138</v>
      </c>
      <c r="C55" s="222">
        <f t="shared" si="1"/>
        <v>209</v>
      </c>
      <c r="D55" s="170">
        <f t="shared" si="2"/>
        <v>78</v>
      </c>
      <c r="E55" s="170">
        <f t="shared" si="3"/>
        <v>131</v>
      </c>
      <c r="F55" s="223">
        <f t="shared" si="4"/>
        <v>8</v>
      </c>
      <c r="G55" s="171">
        <v>6</v>
      </c>
      <c r="H55" s="171">
        <v>2</v>
      </c>
      <c r="I55" s="223">
        <v>0</v>
      </c>
      <c r="J55" s="171">
        <v>0</v>
      </c>
      <c r="K55" s="171">
        <v>0</v>
      </c>
      <c r="L55" s="223">
        <v>8</v>
      </c>
      <c r="M55" s="171">
        <v>7</v>
      </c>
      <c r="N55" s="171">
        <v>1</v>
      </c>
      <c r="O55" s="223">
        <v>8</v>
      </c>
      <c r="P55" s="171">
        <v>8</v>
      </c>
      <c r="Q55" s="171">
        <v>0</v>
      </c>
      <c r="R55" s="170">
        <v>0</v>
      </c>
      <c r="S55" s="171">
        <v>0</v>
      </c>
      <c r="T55" s="171">
        <v>0</v>
      </c>
      <c r="U55" s="223">
        <v>165</v>
      </c>
      <c r="V55" s="171">
        <v>55</v>
      </c>
      <c r="W55" s="171">
        <v>110</v>
      </c>
      <c r="X55" s="223">
        <v>0</v>
      </c>
      <c r="Y55" s="171">
        <v>0</v>
      </c>
      <c r="Z55" s="171">
        <v>0</v>
      </c>
      <c r="AA55" s="223">
        <v>8</v>
      </c>
      <c r="AB55" s="171">
        <v>0</v>
      </c>
      <c r="AC55" s="171">
        <v>8</v>
      </c>
      <c r="AD55" s="170">
        <v>0</v>
      </c>
      <c r="AE55" s="171">
        <v>0</v>
      </c>
      <c r="AF55" s="171">
        <v>0</v>
      </c>
      <c r="AG55" s="223">
        <v>0</v>
      </c>
      <c r="AH55" s="171">
        <v>0</v>
      </c>
      <c r="AI55" s="171">
        <v>0</v>
      </c>
      <c r="AJ55" s="223">
        <v>12</v>
      </c>
      <c r="AK55" s="171">
        <v>2</v>
      </c>
      <c r="AL55" s="171">
        <v>10</v>
      </c>
      <c r="AM55" s="171">
        <v>0</v>
      </c>
      <c r="AN55" s="171">
        <v>9</v>
      </c>
      <c r="AO55" s="171">
        <f t="shared" si="5"/>
        <v>2</v>
      </c>
      <c r="AP55" s="171">
        <v>1</v>
      </c>
      <c r="AQ55" s="171">
        <v>1</v>
      </c>
      <c r="AR55" s="35" t="s">
        <v>138</v>
      </c>
      <c r="AS55" s="4"/>
    </row>
    <row r="56" spans="1:45" ht="18" customHeight="1">
      <c r="A56" s="32"/>
      <c r="B56" s="34" t="s">
        <v>139</v>
      </c>
      <c r="C56" s="222">
        <f t="shared" si="1"/>
        <v>23</v>
      </c>
      <c r="D56" s="170">
        <f t="shared" si="2"/>
        <v>13</v>
      </c>
      <c r="E56" s="170">
        <f t="shared" si="3"/>
        <v>10</v>
      </c>
      <c r="F56" s="223">
        <f t="shared" si="4"/>
        <v>1</v>
      </c>
      <c r="G56" s="171">
        <v>1</v>
      </c>
      <c r="H56" s="171">
        <v>0</v>
      </c>
      <c r="I56" s="223">
        <v>0</v>
      </c>
      <c r="J56" s="171">
        <v>0</v>
      </c>
      <c r="K56" s="171">
        <v>0</v>
      </c>
      <c r="L56" s="223">
        <v>1</v>
      </c>
      <c r="M56" s="171">
        <v>1</v>
      </c>
      <c r="N56" s="171">
        <v>0</v>
      </c>
      <c r="O56" s="223">
        <v>1</v>
      </c>
      <c r="P56" s="171">
        <v>1</v>
      </c>
      <c r="Q56" s="171">
        <v>0</v>
      </c>
      <c r="R56" s="170">
        <v>0</v>
      </c>
      <c r="S56" s="171">
        <v>0</v>
      </c>
      <c r="T56" s="171">
        <v>0</v>
      </c>
      <c r="U56" s="223">
        <v>16</v>
      </c>
      <c r="V56" s="171">
        <v>8</v>
      </c>
      <c r="W56" s="171">
        <v>8</v>
      </c>
      <c r="X56" s="223">
        <v>0</v>
      </c>
      <c r="Y56" s="171">
        <v>0</v>
      </c>
      <c r="Z56" s="171">
        <v>0</v>
      </c>
      <c r="AA56" s="223">
        <v>1</v>
      </c>
      <c r="AB56" s="171">
        <v>0</v>
      </c>
      <c r="AC56" s="171">
        <v>1</v>
      </c>
      <c r="AD56" s="170">
        <v>0</v>
      </c>
      <c r="AE56" s="171">
        <v>0</v>
      </c>
      <c r="AF56" s="171">
        <v>0</v>
      </c>
      <c r="AG56" s="223">
        <v>1</v>
      </c>
      <c r="AH56" s="171">
        <v>0</v>
      </c>
      <c r="AI56" s="171">
        <v>1</v>
      </c>
      <c r="AJ56" s="223">
        <v>2</v>
      </c>
      <c r="AK56" s="171">
        <v>2</v>
      </c>
      <c r="AL56" s="171">
        <v>0</v>
      </c>
      <c r="AM56" s="171">
        <v>0</v>
      </c>
      <c r="AN56" s="171">
        <v>0</v>
      </c>
      <c r="AO56" s="171">
        <f t="shared" si="5"/>
        <v>0</v>
      </c>
      <c r="AP56" s="171">
        <v>0</v>
      </c>
      <c r="AQ56" s="171">
        <v>0</v>
      </c>
      <c r="AR56" s="35" t="s">
        <v>139</v>
      </c>
      <c r="AS56" s="4"/>
    </row>
    <row r="57" spans="1:49" s="169" customFormat="1" ht="18" customHeight="1">
      <c r="A57" s="295" t="s">
        <v>235</v>
      </c>
      <c r="B57" s="296"/>
      <c r="C57" s="245">
        <f t="shared" si="1"/>
        <v>139</v>
      </c>
      <c r="D57" s="223">
        <f t="shared" si="2"/>
        <v>58</v>
      </c>
      <c r="E57" s="223">
        <f t="shared" si="3"/>
        <v>81</v>
      </c>
      <c r="F57" s="223">
        <f t="shared" si="4"/>
        <v>9</v>
      </c>
      <c r="G57" s="223">
        <f aca="true" t="shared" si="14" ref="G57:AQ57">SUM(G58:G59)</f>
        <v>8</v>
      </c>
      <c r="H57" s="223">
        <f t="shared" si="14"/>
        <v>1</v>
      </c>
      <c r="I57" s="223">
        <f>J57+K57</f>
        <v>0</v>
      </c>
      <c r="J57" s="223">
        <f t="shared" si="14"/>
        <v>0</v>
      </c>
      <c r="K57" s="223">
        <f t="shared" si="14"/>
        <v>0</v>
      </c>
      <c r="L57" s="223">
        <f>M57+N57</f>
        <v>10</v>
      </c>
      <c r="M57" s="223">
        <f t="shared" si="14"/>
        <v>5</v>
      </c>
      <c r="N57" s="223">
        <f t="shared" si="14"/>
        <v>5</v>
      </c>
      <c r="O57" s="223">
        <f>P57+Q57</f>
        <v>2</v>
      </c>
      <c r="P57" s="223">
        <f t="shared" si="14"/>
        <v>2</v>
      </c>
      <c r="Q57" s="223">
        <f t="shared" si="14"/>
        <v>0</v>
      </c>
      <c r="R57" s="223">
        <f>S57+T57</f>
        <v>0</v>
      </c>
      <c r="S57" s="223">
        <f t="shared" si="14"/>
        <v>0</v>
      </c>
      <c r="T57" s="223">
        <f t="shared" si="14"/>
        <v>0</v>
      </c>
      <c r="U57" s="223">
        <f>V57+W57</f>
        <v>95</v>
      </c>
      <c r="V57" s="223">
        <f t="shared" si="14"/>
        <v>39</v>
      </c>
      <c r="W57" s="223">
        <f t="shared" si="14"/>
        <v>56</v>
      </c>
      <c r="X57" s="223">
        <f>Y57+Z57</f>
        <v>0</v>
      </c>
      <c r="Y57" s="223">
        <f t="shared" si="14"/>
        <v>0</v>
      </c>
      <c r="Z57" s="223">
        <f t="shared" si="14"/>
        <v>0</v>
      </c>
      <c r="AA57" s="223">
        <f>AB57+AC57</f>
        <v>11</v>
      </c>
      <c r="AB57" s="223">
        <f t="shared" si="14"/>
        <v>0</v>
      </c>
      <c r="AC57" s="223">
        <f t="shared" si="14"/>
        <v>11</v>
      </c>
      <c r="AD57" s="223">
        <f>AE57+AF57</f>
        <v>0</v>
      </c>
      <c r="AE57" s="223">
        <f t="shared" si="14"/>
        <v>0</v>
      </c>
      <c r="AF57" s="223">
        <f t="shared" si="14"/>
        <v>0</v>
      </c>
      <c r="AG57" s="223">
        <f>AH57+AI57</f>
        <v>3</v>
      </c>
      <c r="AH57" s="223">
        <f t="shared" si="14"/>
        <v>0</v>
      </c>
      <c r="AI57" s="223">
        <f t="shared" si="14"/>
        <v>3</v>
      </c>
      <c r="AJ57" s="223">
        <f>AK57+AL57</f>
        <v>9</v>
      </c>
      <c r="AK57" s="223">
        <f t="shared" si="14"/>
        <v>4</v>
      </c>
      <c r="AL57" s="223">
        <f t="shared" si="14"/>
        <v>5</v>
      </c>
      <c r="AM57" s="223">
        <f t="shared" si="14"/>
        <v>0</v>
      </c>
      <c r="AN57" s="223">
        <f t="shared" si="14"/>
        <v>2</v>
      </c>
      <c r="AO57" s="223">
        <f t="shared" si="5"/>
        <v>6</v>
      </c>
      <c r="AP57" s="223">
        <f t="shared" si="14"/>
        <v>3</v>
      </c>
      <c r="AQ57" s="223">
        <f t="shared" si="14"/>
        <v>3</v>
      </c>
      <c r="AR57" s="297" t="s">
        <v>235</v>
      </c>
      <c r="AS57" s="321"/>
      <c r="AU57" s="5"/>
      <c r="AV57" s="5"/>
      <c r="AW57" s="5"/>
    </row>
    <row r="58" spans="1:45" ht="18" customHeight="1">
      <c r="A58" s="32"/>
      <c r="B58" s="34" t="s">
        <v>140</v>
      </c>
      <c r="C58" s="222">
        <f t="shared" si="1"/>
        <v>22</v>
      </c>
      <c r="D58" s="170">
        <f t="shared" si="2"/>
        <v>9</v>
      </c>
      <c r="E58" s="170">
        <f t="shared" si="3"/>
        <v>13</v>
      </c>
      <c r="F58" s="223">
        <f t="shared" si="4"/>
        <v>0</v>
      </c>
      <c r="G58" s="171">
        <v>0</v>
      </c>
      <c r="H58" s="171">
        <v>0</v>
      </c>
      <c r="I58" s="223">
        <v>0</v>
      </c>
      <c r="J58" s="171">
        <v>0</v>
      </c>
      <c r="K58" s="171">
        <v>0</v>
      </c>
      <c r="L58" s="223">
        <v>1</v>
      </c>
      <c r="M58" s="171">
        <v>1</v>
      </c>
      <c r="N58" s="171">
        <v>0</v>
      </c>
      <c r="O58" s="223">
        <v>1</v>
      </c>
      <c r="P58" s="171">
        <v>1</v>
      </c>
      <c r="Q58" s="171">
        <v>0</v>
      </c>
      <c r="R58" s="170">
        <v>0</v>
      </c>
      <c r="S58" s="171">
        <v>0</v>
      </c>
      <c r="T58" s="171">
        <v>0</v>
      </c>
      <c r="U58" s="223">
        <v>16</v>
      </c>
      <c r="V58" s="171">
        <v>6</v>
      </c>
      <c r="W58" s="171">
        <v>10</v>
      </c>
      <c r="X58" s="223">
        <v>0</v>
      </c>
      <c r="Y58" s="171">
        <v>0</v>
      </c>
      <c r="Z58" s="171">
        <v>0</v>
      </c>
      <c r="AA58" s="223">
        <v>1</v>
      </c>
      <c r="AB58" s="171">
        <v>0</v>
      </c>
      <c r="AC58" s="171">
        <v>1</v>
      </c>
      <c r="AD58" s="170">
        <v>0</v>
      </c>
      <c r="AE58" s="171">
        <v>0</v>
      </c>
      <c r="AF58" s="171">
        <v>0</v>
      </c>
      <c r="AG58" s="223">
        <v>0</v>
      </c>
      <c r="AH58" s="171">
        <v>0</v>
      </c>
      <c r="AI58" s="171">
        <v>0</v>
      </c>
      <c r="AJ58" s="223">
        <v>3</v>
      </c>
      <c r="AK58" s="171">
        <v>1</v>
      </c>
      <c r="AL58" s="171">
        <v>2</v>
      </c>
      <c r="AM58" s="171">
        <v>0</v>
      </c>
      <c r="AN58" s="171">
        <v>0</v>
      </c>
      <c r="AO58" s="171">
        <f t="shared" si="5"/>
        <v>3</v>
      </c>
      <c r="AP58" s="171">
        <v>2</v>
      </c>
      <c r="AQ58" s="171">
        <v>1</v>
      </c>
      <c r="AR58" s="35" t="s">
        <v>140</v>
      </c>
      <c r="AS58" s="4"/>
    </row>
    <row r="59" spans="1:49" s="1" customFormat="1" ht="18" customHeight="1">
      <c r="A59" s="32"/>
      <c r="B59" s="34" t="s">
        <v>154</v>
      </c>
      <c r="C59" s="222">
        <f t="shared" si="1"/>
        <v>117</v>
      </c>
      <c r="D59" s="170">
        <f t="shared" si="2"/>
        <v>49</v>
      </c>
      <c r="E59" s="170">
        <f t="shared" si="3"/>
        <v>68</v>
      </c>
      <c r="F59" s="223">
        <f t="shared" si="4"/>
        <v>9</v>
      </c>
      <c r="G59" s="171">
        <v>8</v>
      </c>
      <c r="H59" s="171">
        <v>1</v>
      </c>
      <c r="I59" s="223">
        <v>0</v>
      </c>
      <c r="J59" s="171">
        <v>0</v>
      </c>
      <c r="K59" s="171">
        <v>0</v>
      </c>
      <c r="L59" s="223">
        <v>9</v>
      </c>
      <c r="M59" s="171">
        <v>4</v>
      </c>
      <c r="N59" s="171">
        <v>5</v>
      </c>
      <c r="O59" s="223">
        <v>1</v>
      </c>
      <c r="P59" s="171">
        <v>1</v>
      </c>
      <c r="Q59" s="171">
        <v>0</v>
      </c>
      <c r="R59" s="170">
        <v>0</v>
      </c>
      <c r="S59" s="171">
        <v>0</v>
      </c>
      <c r="T59" s="171">
        <v>0</v>
      </c>
      <c r="U59" s="223">
        <v>79</v>
      </c>
      <c r="V59" s="171">
        <v>33</v>
      </c>
      <c r="W59" s="171">
        <v>46</v>
      </c>
      <c r="X59" s="223">
        <v>0</v>
      </c>
      <c r="Y59" s="171">
        <v>0</v>
      </c>
      <c r="Z59" s="171">
        <v>0</v>
      </c>
      <c r="AA59" s="223">
        <v>10</v>
      </c>
      <c r="AB59" s="171">
        <v>0</v>
      </c>
      <c r="AC59" s="171">
        <v>10</v>
      </c>
      <c r="AD59" s="170">
        <v>0</v>
      </c>
      <c r="AE59" s="171">
        <v>0</v>
      </c>
      <c r="AF59" s="171">
        <v>0</v>
      </c>
      <c r="AG59" s="223">
        <v>3</v>
      </c>
      <c r="AH59" s="171">
        <v>0</v>
      </c>
      <c r="AI59" s="171">
        <v>3</v>
      </c>
      <c r="AJ59" s="223">
        <v>6</v>
      </c>
      <c r="AK59" s="171">
        <v>3</v>
      </c>
      <c r="AL59" s="171">
        <v>3</v>
      </c>
      <c r="AM59" s="171">
        <v>0</v>
      </c>
      <c r="AN59" s="171">
        <v>2</v>
      </c>
      <c r="AO59" s="171">
        <f t="shared" si="5"/>
        <v>3</v>
      </c>
      <c r="AP59" s="171">
        <v>1</v>
      </c>
      <c r="AQ59" s="171">
        <v>2</v>
      </c>
      <c r="AR59" s="35" t="s">
        <v>154</v>
      </c>
      <c r="AS59" s="4"/>
      <c r="AU59" s="167"/>
      <c r="AV59" s="167"/>
      <c r="AW59" s="169"/>
    </row>
    <row r="60" spans="1:49" s="167" customFormat="1" ht="18" customHeight="1">
      <c r="A60" s="295" t="s">
        <v>236</v>
      </c>
      <c r="B60" s="319"/>
      <c r="C60" s="245">
        <f t="shared" si="1"/>
        <v>145</v>
      </c>
      <c r="D60" s="223">
        <f t="shared" si="2"/>
        <v>66</v>
      </c>
      <c r="E60" s="223">
        <f t="shared" si="3"/>
        <v>79</v>
      </c>
      <c r="F60" s="223">
        <f t="shared" si="4"/>
        <v>9</v>
      </c>
      <c r="G60" s="223">
        <f aca="true" t="shared" si="15" ref="G60:AQ60">SUM(G61:G62)</f>
        <v>8</v>
      </c>
      <c r="H60" s="223">
        <f t="shared" si="15"/>
        <v>1</v>
      </c>
      <c r="I60" s="223">
        <f>J60+K60</f>
        <v>0</v>
      </c>
      <c r="J60" s="223">
        <f t="shared" si="15"/>
        <v>0</v>
      </c>
      <c r="K60" s="223">
        <f t="shared" si="15"/>
        <v>0</v>
      </c>
      <c r="L60" s="223">
        <f>M60+N60</f>
        <v>9</v>
      </c>
      <c r="M60" s="223">
        <f t="shared" si="15"/>
        <v>6</v>
      </c>
      <c r="N60" s="223">
        <f t="shared" si="15"/>
        <v>3</v>
      </c>
      <c r="O60" s="223">
        <f>P60+Q60</f>
        <v>2</v>
      </c>
      <c r="P60" s="223">
        <f t="shared" si="15"/>
        <v>2</v>
      </c>
      <c r="Q60" s="223">
        <f t="shared" si="15"/>
        <v>0</v>
      </c>
      <c r="R60" s="223">
        <f>S60+T60</f>
        <v>0</v>
      </c>
      <c r="S60" s="223">
        <f t="shared" si="15"/>
        <v>0</v>
      </c>
      <c r="T60" s="223">
        <f t="shared" si="15"/>
        <v>0</v>
      </c>
      <c r="U60" s="223">
        <f>V60+W60</f>
        <v>106</v>
      </c>
      <c r="V60" s="223">
        <f t="shared" si="15"/>
        <v>47</v>
      </c>
      <c r="W60" s="223">
        <f t="shared" si="15"/>
        <v>59</v>
      </c>
      <c r="X60" s="223">
        <f>Y60+Z60</f>
        <v>0</v>
      </c>
      <c r="Y60" s="223">
        <f t="shared" si="15"/>
        <v>0</v>
      </c>
      <c r="Z60" s="223">
        <f t="shared" si="15"/>
        <v>0</v>
      </c>
      <c r="AA60" s="223">
        <f>AB60+AC60</f>
        <v>9</v>
      </c>
      <c r="AB60" s="223">
        <f t="shared" si="15"/>
        <v>0</v>
      </c>
      <c r="AC60" s="223">
        <f t="shared" si="15"/>
        <v>9</v>
      </c>
      <c r="AD60" s="223">
        <f>AE60+AF60</f>
        <v>0</v>
      </c>
      <c r="AE60" s="223">
        <f t="shared" si="15"/>
        <v>0</v>
      </c>
      <c r="AF60" s="223">
        <f t="shared" si="15"/>
        <v>0</v>
      </c>
      <c r="AG60" s="223">
        <f>AH60+AI60</f>
        <v>4</v>
      </c>
      <c r="AH60" s="223">
        <f t="shared" si="15"/>
        <v>0</v>
      </c>
      <c r="AI60" s="223">
        <f t="shared" si="15"/>
        <v>4</v>
      </c>
      <c r="AJ60" s="223">
        <f>AK60+AL60</f>
        <v>6</v>
      </c>
      <c r="AK60" s="223">
        <f t="shared" si="15"/>
        <v>3</v>
      </c>
      <c r="AL60" s="223">
        <f t="shared" si="15"/>
        <v>3</v>
      </c>
      <c r="AM60" s="223">
        <f t="shared" si="15"/>
        <v>0</v>
      </c>
      <c r="AN60" s="223">
        <f t="shared" si="15"/>
        <v>0</v>
      </c>
      <c r="AO60" s="223">
        <f t="shared" si="5"/>
        <v>12</v>
      </c>
      <c r="AP60" s="223">
        <f t="shared" si="15"/>
        <v>3</v>
      </c>
      <c r="AQ60" s="223">
        <f t="shared" si="15"/>
        <v>9</v>
      </c>
      <c r="AR60" s="297" t="s">
        <v>236</v>
      </c>
      <c r="AS60" s="303"/>
      <c r="AW60" s="5"/>
    </row>
    <row r="61" spans="1:49" ht="18" customHeight="1">
      <c r="A61" s="37"/>
      <c r="B61" s="34" t="s">
        <v>141</v>
      </c>
      <c r="C61" s="222">
        <f t="shared" si="1"/>
        <v>54</v>
      </c>
      <c r="D61" s="170">
        <f t="shared" si="2"/>
        <v>27</v>
      </c>
      <c r="E61" s="170">
        <f t="shared" si="3"/>
        <v>27</v>
      </c>
      <c r="F61" s="223">
        <f t="shared" si="4"/>
        <v>3</v>
      </c>
      <c r="G61" s="171">
        <v>3</v>
      </c>
      <c r="H61" s="171">
        <v>0</v>
      </c>
      <c r="I61" s="223">
        <v>0</v>
      </c>
      <c r="J61" s="171">
        <v>0</v>
      </c>
      <c r="K61" s="171">
        <v>0</v>
      </c>
      <c r="L61" s="223">
        <v>3</v>
      </c>
      <c r="M61" s="171">
        <v>3</v>
      </c>
      <c r="N61" s="171">
        <v>0</v>
      </c>
      <c r="O61" s="223">
        <v>1</v>
      </c>
      <c r="P61" s="171">
        <v>1</v>
      </c>
      <c r="Q61" s="171">
        <v>0</v>
      </c>
      <c r="R61" s="170">
        <v>0</v>
      </c>
      <c r="S61" s="171">
        <v>0</v>
      </c>
      <c r="T61" s="171">
        <v>0</v>
      </c>
      <c r="U61" s="223">
        <v>41</v>
      </c>
      <c r="V61" s="171">
        <v>19</v>
      </c>
      <c r="W61" s="171">
        <v>22</v>
      </c>
      <c r="X61" s="223">
        <v>0</v>
      </c>
      <c r="Y61" s="171">
        <v>0</v>
      </c>
      <c r="Z61" s="171">
        <v>0</v>
      </c>
      <c r="AA61" s="223">
        <v>3</v>
      </c>
      <c r="AB61" s="171">
        <v>0</v>
      </c>
      <c r="AC61" s="171">
        <v>3</v>
      </c>
      <c r="AD61" s="170">
        <v>0</v>
      </c>
      <c r="AE61" s="171">
        <v>0</v>
      </c>
      <c r="AF61" s="171">
        <v>0</v>
      </c>
      <c r="AG61" s="223">
        <v>1</v>
      </c>
      <c r="AH61" s="171">
        <v>0</v>
      </c>
      <c r="AI61" s="171">
        <v>1</v>
      </c>
      <c r="AJ61" s="223">
        <v>2</v>
      </c>
      <c r="AK61" s="171">
        <v>1</v>
      </c>
      <c r="AL61" s="171">
        <v>1</v>
      </c>
      <c r="AM61" s="171">
        <v>0</v>
      </c>
      <c r="AN61" s="171">
        <v>0</v>
      </c>
      <c r="AO61" s="171">
        <f t="shared" si="5"/>
        <v>3</v>
      </c>
      <c r="AP61" s="171">
        <v>0</v>
      </c>
      <c r="AQ61" s="171">
        <v>3</v>
      </c>
      <c r="AR61" s="35" t="s">
        <v>141</v>
      </c>
      <c r="AS61" s="4"/>
      <c r="AW61" s="1"/>
    </row>
    <row r="62" spans="1:49" ht="18" customHeight="1">
      <c r="A62" s="37"/>
      <c r="B62" s="34" t="s">
        <v>222</v>
      </c>
      <c r="C62" s="222">
        <f t="shared" si="1"/>
        <v>91</v>
      </c>
      <c r="D62" s="170">
        <f t="shared" si="2"/>
        <v>39</v>
      </c>
      <c r="E62" s="170">
        <f t="shared" si="3"/>
        <v>52</v>
      </c>
      <c r="F62" s="223">
        <f t="shared" si="4"/>
        <v>6</v>
      </c>
      <c r="G62" s="171">
        <v>5</v>
      </c>
      <c r="H62" s="171">
        <v>1</v>
      </c>
      <c r="I62" s="223">
        <v>0</v>
      </c>
      <c r="J62" s="171">
        <v>0</v>
      </c>
      <c r="K62" s="171">
        <v>0</v>
      </c>
      <c r="L62" s="223">
        <v>6</v>
      </c>
      <c r="M62" s="171">
        <v>3</v>
      </c>
      <c r="N62" s="171">
        <v>3</v>
      </c>
      <c r="O62" s="223">
        <v>1</v>
      </c>
      <c r="P62" s="171">
        <v>1</v>
      </c>
      <c r="Q62" s="171">
        <v>0</v>
      </c>
      <c r="R62" s="170">
        <v>0</v>
      </c>
      <c r="S62" s="171">
        <v>0</v>
      </c>
      <c r="T62" s="171">
        <v>0</v>
      </c>
      <c r="U62" s="223">
        <v>65</v>
      </c>
      <c r="V62" s="171">
        <v>28</v>
      </c>
      <c r="W62" s="171">
        <v>37</v>
      </c>
      <c r="X62" s="223">
        <v>0</v>
      </c>
      <c r="Y62" s="171">
        <v>0</v>
      </c>
      <c r="Z62" s="171">
        <v>0</v>
      </c>
      <c r="AA62" s="223">
        <v>6</v>
      </c>
      <c r="AB62" s="171">
        <v>0</v>
      </c>
      <c r="AC62" s="171">
        <v>6</v>
      </c>
      <c r="AD62" s="170">
        <v>0</v>
      </c>
      <c r="AE62" s="171">
        <v>0</v>
      </c>
      <c r="AF62" s="171">
        <v>0</v>
      </c>
      <c r="AG62" s="223">
        <v>3</v>
      </c>
      <c r="AH62" s="171">
        <v>0</v>
      </c>
      <c r="AI62" s="171">
        <v>3</v>
      </c>
      <c r="AJ62" s="223">
        <v>4</v>
      </c>
      <c r="AK62" s="171">
        <v>2</v>
      </c>
      <c r="AL62" s="171">
        <v>2</v>
      </c>
      <c r="AM62" s="171">
        <v>0</v>
      </c>
      <c r="AN62" s="171">
        <v>0</v>
      </c>
      <c r="AO62" s="171">
        <f t="shared" si="5"/>
        <v>9</v>
      </c>
      <c r="AP62" s="171">
        <v>3</v>
      </c>
      <c r="AQ62" s="171">
        <v>6</v>
      </c>
      <c r="AR62" s="35" t="s">
        <v>222</v>
      </c>
      <c r="AS62" s="4"/>
      <c r="AW62" s="167"/>
    </row>
    <row r="63" spans="1:49" s="167" customFormat="1" ht="18" customHeight="1">
      <c r="A63" s="295" t="s">
        <v>237</v>
      </c>
      <c r="B63" s="296"/>
      <c r="C63" s="245">
        <f t="shared" si="1"/>
        <v>23</v>
      </c>
      <c r="D63" s="223">
        <f t="shared" si="2"/>
        <v>12</v>
      </c>
      <c r="E63" s="223">
        <f t="shared" si="3"/>
        <v>11</v>
      </c>
      <c r="F63" s="223">
        <f t="shared" si="4"/>
        <v>1</v>
      </c>
      <c r="G63" s="223">
        <f aca="true" t="shared" si="16" ref="G63:AQ63">G64</f>
        <v>1</v>
      </c>
      <c r="H63" s="223">
        <f t="shared" si="16"/>
        <v>0</v>
      </c>
      <c r="I63" s="223">
        <f>J63+K63</f>
        <v>0</v>
      </c>
      <c r="J63" s="223">
        <f t="shared" si="16"/>
        <v>0</v>
      </c>
      <c r="K63" s="223">
        <f t="shared" si="16"/>
        <v>0</v>
      </c>
      <c r="L63" s="223">
        <f>M63+N63</f>
        <v>1</v>
      </c>
      <c r="M63" s="223">
        <f t="shared" si="16"/>
        <v>1</v>
      </c>
      <c r="N63" s="223">
        <f t="shared" si="16"/>
        <v>0</v>
      </c>
      <c r="O63" s="223">
        <f>P63+Q63</f>
        <v>0</v>
      </c>
      <c r="P63" s="223">
        <f t="shared" si="16"/>
        <v>0</v>
      </c>
      <c r="Q63" s="223">
        <f t="shared" si="16"/>
        <v>0</v>
      </c>
      <c r="R63" s="223">
        <f>S63+T63</f>
        <v>0</v>
      </c>
      <c r="S63" s="223">
        <f t="shared" si="16"/>
        <v>0</v>
      </c>
      <c r="T63" s="223">
        <f t="shared" si="16"/>
        <v>0</v>
      </c>
      <c r="U63" s="223">
        <f>V63+W63</f>
        <v>13</v>
      </c>
      <c r="V63" s="223">
        <f t="shared" si="16"/>
        <v>7</v>
      </c>
      <c r="W63" s="223">
        <f t="shared" si="16"/>
        <v>6</v>
      </c>
      <c r="X63" s="223">
        <f>Y63+Z63</f>
        <v>0</v>
      </c>
      <c r="Y63" s="223">
        <f t="shared" si="16"/>
        <v>0</v>
      </c>
      <c r="Z63" s="223">
        <f t="shared" si="16"/>
        <v>0</v>
      </c>
      <c r="AA63" s="223">
        <f>AB63+AC63</f>
        <v>2</v>
      </c>
      <c r="AB63" s="223">
        <f t="shared" si="16"/>
        <v>0</v>
      </c>
      <c r="AC63" s="223">
        <f t="shared" si="16"/>
        <v>2</v>
      </c>
      <c r="AD63" s="223">
        <f>AE63+AF63</f>
        <v>0</v>
      </c>
      <c r="AE63" s="223">
        <f t="shared" si="16"/>
        <v>0</v>
      </c>
      <c r="AF63" s="223">
        <f t="shared" si="16"/>
        <v>0</v>
      </c>
      <c r="AG63" s="223">
        <f>AH63+AI63</f>
        <v>1</v>
      </c>
      <c r="AH63" s="223">
        <f t="shared" si="16"/>
        <v>0</v>
      </c>
      <c r="AI63" s="223">
        <f t="shared" si="16"/>
        <v>1</v>
      </c>
      <c r="AJ63" s="223">
        <f>AK63+AL63</f>
        <v>5</v>
      </c>
      <c r="AK63" s="223">
        <f t="shared" si="16"/>
        <v>3</v>
      </c>
      <c r="AL63" s="223">
        <f t="shared" si="16"/>
        <v>2</v>
      </c>
      <c r="AM63" s="223">
        <f t="shared" si="16"/>
        <v>0</v>
      </c>
      <c r="AN63" s="223">
        <f t="shared" si="16"/>
        <v>0</v>
      </c>
      <c r="AO63" s="223">
        <f t="shared" si="5"/>
        <v>0</v>
      </c>
      <c r="AP63" s="223">
        <f t="shared" si="16"/>
        <v>0</v>
      </c>
      <c r="AQ63" s="223">
        <f t="shared" si="16"/>
        <v>0</v>
      </c>
      <c r="AR63" s="297" t="s">
        <v>237</v>
      </c>
      <c r="AS63" s="321"/>
      <c r="AU63" s="5"/>
      <c r="AV63" s="5"/>
      <c r="AW63" s="5"/>
    </row>
    <row r="64" spans="1:45" ht="18" customHeight="1">
      <c r="A64" s="37"/>
      <c r="B64" s="34" t="s">
        <v>142</v>
      </c>
      <c r="C64" s="222">
        <f t="shared" si="1"/>
        <v>23</v>
      </c>
      <c r="D64" s="170">
        <f t="shared" si="2"/>
        <v>12</v>
      </c>
      <c r="E64" s="170">
        <f t="shared" si="3"/>
        <v>11</v>
      </c>
      <c r="F64" s="223">
        <f t="shared" si="4"/>
        <v>1</v>
      </c>
      <c r="G64" s="171">
        <v>1</v>
      </c>
      <c r="H64" s="171">
        <v>0</v>
      </c>
      <c r="I64" s="223">
        <v>0</v>
      </c>
      <c r="J64" s="171">
        <v>0</v>
      </c>
      <c r="K64" s="171">
        <v>0</v>
      </c>
      <c r="L64" s="223">
        <v>1</v>
      </c>
      <c r="M64" s="171">
        <v>1</v>
      </c>
      <c r="N64" s="171">
        <v>0</v>
      </c>
      <c r="O64" s="223">
        <v>0</v>
      </c>
      <c r="P64" s="171">
        <v>0</v>
      </c>
      <c r="Q64" s="171">
        <v>0</v>
      </c>
      <c r="R64" s="170">
        <v>0</v>
      </c>
      <c r="S64" s="171">
        <v>0</v>
      </c>
      <c r="T64" s="171">
        <v>0</v>
      </c>
      <c r="U64" s="223">
        <v>13</v>
      </c>
      <c r="V64" s="171">
        <v>7</v>
      </c>
      <c r="W64" s="171">
        <v>6</v>
      </c>
      <c r="X64" s="223">
        <v>0</v>
      </c>
      <c r="Y64" s="171">
        <v>0</v>
      </c>
      <c r="Z64" s="171">
        <v>0</v>
      </c>
      <c r="AA64" s="223">
        <v>2</v>
      </c>
      <c r="AB64" s="171">
        <v>0</v>
      </c>
      <c r="AC64" s="171">
        <v>2</v>
      </c>
      <c r="AD64" s="170">
        <v>0</v>
      </c>
      <c r="AE64" s="171">
        <v>0</v>
      </c>
      <c r="AF64" s="171">
        <v>0</v>
      </c>
      <c r="AG64" s="223">
        <v>1</v>
      </c>
      <c r="AH64" s="171">
        <v>0</v>
      </c>
      <c r="AI64" s="171">
        <v>1</v>
      </c>
      <c r="AJ64" s="223">
        <v>5</v>
      </c>
      <c r="AK64" s="171">
        <v>3</v>
      </c>
      <c r="AL64" s="171">
        <v>2</v>
      </c>
      <c r="AM64" s="171">
        <v>0</v>
      </c>
      <c r="AN64" s="171">
        <v>0</v>
      </c>
      <c r="AO64" s="171">
        <f t="shared" si="5"/>
        <v>0</v>
      </c>
      <c r="AP64" s="171">
        <v>0</v>
      </c>
      <c r="AQ64" s="171">
        <v>0</v>
      </c>
      <c r="AR64" s="35" t="s">
        <v>142</v>
      </c>
      <c r="AS64" s="4"/>
    </row>
    <row r="65" spans="1:49" s="169" customFormat="1" ht="18" customHeight="1">
      <c r="A65" s="295" t="s">
        <v>238</v>
      </c>
      <c r="B65" s="319"/>
      <c r="C65" s="245">
        <f t="shared" si="1"/>
        <v>77</v>
      </c>
      <c r="D65" s="223">
        <f t="shared" si="2"/>
        <v>32</v>
      </c>
      <c r="E65" s="223">
        <f t="shared" si="3"/>
        <v>45</v>
      </c>
      <c r="F65" s="223">
        <f t="shared" si="4"/>
        <v>5</v>
      </c>
      <c r="G65" s="223">
        <f aca="true" t="shared" si="17" ref="G65:AQ65">G66</f>
        <v>5</v>
      </c>
      <c r="H65" s="223">
        <f t="shared" si="17"/>
        <v>0</v>
      </c>
      <c r="I65" s="223">
        <f>J65+K65</f>
        <v>0</v>
      </c>
      <c r="J65" s="223">
        <f t="shared" si="17"/>
        <v>0</v>
      </c>
      <c r="K65" s="223">
        <f t="shared" si="17"/>
        <v>0</v>
      </c>
      <c r="L65" s="223">
        <f>M65+N65</f>
        <v>5</v>
      </c>
      <c r="M65" s="223">
        <f t="shared" si="17"/>
        <v>4</v>
      </c>
      <c r="N65" s="223">
        <f t="shared" si="17"/>
        <v>1</v>
      </c>
      <c r="O65" s="223">
        <f>P65+Q65</f>
        <v>4</v>
      </c>
      <c r="P65" s="223">
        <f t="shared" si="17"/>
        <v>4</v>
      </c>
      <c r="Q65" s="223">
        <f t="shared" si="17"/>
        <v>0</v>
      </c>
      <c r="R65" s="223">
        <f>S65+T65</f>
        <v>0</v>
      </c>
      <c r="S65" s="223">
        <f t="shared" si="17"/>
        <v>0</v>
      </c>
      <c r="T65" s="223">
        <f t="shared" si="17"/>
        <v>0</v>
      </c>
      <c r="U65" s="223">
        <f>V65+W65</f>
        <v>50</v>
      </c>
      <c r="V65" s="223">
        <f t="shared" si="17"/>
        <v>16</v>
      </c>
      <c r="W65" s="223">
        <f t="shared" si="17"/>
        <v>34</v>
      </c>
      <c r="X65" s="223">
        <f>Y65+Z65</f>
        <v>0</v>
      </c>
      <c r="Y65" s="223">
        <f t="shared" si="17"/>
        <v>0</v>
      </c>
      <c r="Z65" s="223">
        <f t="shared" si="17"/>
        <v>0</v>
      </c>
      <c r="AA65" s="223">
        <f>AB65+AC65</f>
        <v>7</v>
      </c>
      <c r="AB65" s="223">
        <f t="shared" si="17"/>
        <v>0</v>
      </c>
      <c r="AC65" s="223">
        <f t="shared" si="17"/>
        <v>7</v>
      </c>
      <c r="AD65" s="223">
        <f>AE65+AF65</f>
        <v>0</v>
      </c>
      <c r="AE65" s="223">
        <f t="shared" si="17"/>
        <v>0</v>
      </c>
      <c r="AF65" s="223">
        <f t="shared" si="17"/>
        <v>0</v>
      </c>
      <c r="AG65" s="223">
        <f>AH65+AI65</f>
        <v>0</v>
      </c>
      <c r="AH65" s="223">
        <f t="shared" si="17"/>
        <v>0</v>
      </c>
      <c r="AI65" s="223">
        <f t="shared" si="17"/>
        <v>0</v>
      </c>
      <c r="AJ65" s="223">
        <f>AK65+AL65</f>
        <v>6</v>
      </c>
      <c r="AK65" s="223">
        <f t="shared" si="17"/>
        <v>3</v>
      </c>
      <c r="AL65" s="223">
        <f t="shared" si="17"/>
        <v>3</v>
      </c>
      <c r="AM65" s="223">
        <f t="shared" si="17"/>
        <v>0</v>
      </c>
      <c r="AN65" s="223">
        <f t="shared" si="17"/>
        <v>1</v>
      </c>
      <c r="AO65" s="223">
        <f t="shared" si="5"/>
        <v>2</v>
      </c>
      <c r="AP65" s="223">
        <f t="shared" si="17"/>
        <v>0</v>
      </c>
      <c r="AQ65" s="223">
        <f t="shared" si="17"/>
        <v>2</v>
      </c>
      <c r="AR65" s="297" t="s">
        <v>238</v>
      </c>
      <c r="AS65" s="303"/>
      <c r="AU65" s="5"/>
      <c r="AV65" s="5"/>
      <c r="AW65" s="167"/>
    </row>
    <row r="66" spans="1:49" s="1" customFormat="1" ht="18" customHeight="1">
      <c r="A66" s="37"/>
      <c r="B66" s="34" t="s">
        <v>223</v>
      </c>
      <c r="C66" s="222">
        <f t="shared" si="1"/>
        <v>77</v>
      </c>
      <c r="D66" s="170">
        <f t="shared" si="2"/>
        <v>32</v>
      </c>
      <c r="E66" s="170">
        <f t="shared" si="3"/>
        <v>45</v>
      </c>
      <c r="F66" s="223">
        <f t="shared" si="4"/>
        <v>5</v>
      </c>
      <c r="G66" s="171">
        <v>5</v>
      </c>
      <c r="H66" s="171">
        <v>0</v>
      </c>
      <c r="I66" s="223">
        <v>0</v>
      </c>
      <c r="J66" s="171">
        <v>0</v>
      </c>
      <c r="K66" s="171">
        <v>0</v>
      </c>
      <c r="L66" s="223">
        <v>5</v>
      </c>
      <c r="M66" s="171">
        <v>4</v>
      </c>
      <c r="N66" s="171">
        <v>1</v>
      </c>
      <c r="O66" s="223">
        <v>4</v>
      </c>
      <c r="P66" s="171">
        <v>4</v>
      </c>
      <c r="Q66" s="171">
        <v>0</v>
      </c>
      <c r="R66" s="170">
        <v>0</v>
      </c>
      <c r="S66" s="171">
        <v>0</v>
      </c>
      <c r="T66" s="171">
        <v>0</v>
      </c>
      <c r="U66" s="223">
        <v>50</v>
      </c>
      <c r="V66" s="171">
        <v>16</v>
      </c>
      <c r="W66" s="171">
        <v>34</v>
      </c>
      <c r="X66" s="223">
        <v>0</v>
      </c>
      <c r="Y66" s="171">
        <v>0</v>
      </c>
      <c r="Z66" s="171">
        <v>0</v>
      </c>
      <c r="AA66" s="223">
        <v>7</v>
      </c>
      <c r="AB66" s="171">
        <v>0</v>
      </c>
      <c r="AC66" s="171">
        <v>7</v>
      </c>
      <c r="AD66" s="170">
        <v>0</v>
      </c>
      <c r="AE66" s="171">
        <v>0</v>
      </c>
      <c r="AF66" s="171">
        <v>0</v>
      </c>
      <c r="AG66" s="223">
        <v>0</v>
      </c>
      <c r="AH66" s="171">
        <v>0</v>
      </c>
      <c r="AI66" s="171">
        <v>0</v>
      </c>
      <c r="AJ66" s="223">
        <v>6</v>
      </c>
      <c r="AK66" s="171">
        <v>3</v>
      </c>
      <c r="AL66" s="171">
        <v>3</v>
      </c>
      <c r="AM66" s="171">
        <v>0</v>
      </c>
      <c r="AN66" s="171">
        <v>1</v>
      </c>
      <c r="AO66" s="171">
        <f t="shared" si="5"/>
        <v>2</v>
      </c>
      <c r="AP66" s="171">
        <v>0</v>
      </c>
      <c r="AQ66" s="171">
        <v>2</v>
      </c>
      <c r="AR66" s="35" t="s">
        <v>223</v>
      </c>
      <c r="AS66" s="4"/>
      <c r="AU66" s="169"/>
      <c r="AV66" s="169"/>
      <c r="AW66" s="5"/>
    </row>
    <row r="67" spans="1:49" s="1" customFormat="1" ht="18" customHeight="1">
      <c r="A67" s="15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7"/>
      <c r="AS67" s="15"/>
      <c r="AU67" s="5"/>
      <c r="AV67" s="5"/>
      <c r="AW67" s="169"/>
    </row>
    <row r="68" spans="2:49" ht="11.25" customHeight="1">
      <c r="B68" s="133"/>
      <c r="C68" s="133"/>
      <c r="D68" s="133"/>
      <c r="E68" s="133"/>
      <c r="F68" s="133"/>
      <c r="G68" s="133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U68" s="1"/>
      <c r="AV68" s="1"/>
      <c r="AW68" s="1"/>
    </row>
    <row r="69" spans="2:49" ht="11.25" customHeight="1">
      <c r="B69" s="133"/>
      <c r="C69" s="133"/>
      <c r="D69" s="133"/>
      <c r="E69" s="133"/>
      <c r="F69" s="1"/>
      <c r="G69" s="1"/>
      <c r="AU69" s="167"/>
      <c r="AV69" s="167"/>
      <c r="AW69" s="1"/>
    </row>
    <row r="70" spans="2:5" ht="11.25" customHeight="1">
      <c r="B70" s="82"/>
      <c r="C70" s="82"/>
      <c r="D70" s="82"/>
      <c r="E70" s="82"/>
    </row>
    <row r="71" spans="2:5" ht="11.25" customHeight="1">
      <c r="B71" s="82"/>
      <c r="C71" s="82"/>
      <c r="D71" s="82"/>
      <c r="E71" s="82"/>
    </row>
    <row r="72" spans="2:48" ht="11.25" customHeight="1">
      <c r="B72" s="82"/>
      <c r="C72" s="82"/>
      <c r="D72" s="82"/>
      <c r="E72" s="82"/>
      <c r="AU72" s="167"/>
      <c r="AV72" s="167"/>
    </row>
    <row r="73" spans="2:5" ht="11.25" customHeight="1">
      <c r="B73" s="82"/>
      <c r="C73" s="82"/>
      <c r="D73" s="82"/>
      <c r="E73" s="82"/>
    </row>
    <row r="74" spans="2:48" ht="11.25" customHeight="1">
      <c r="B74" s="82"/>
      <c r="C74" s="82"/>
      <c r="D74" s="82"/>
      <c r="E74" s="82"/>
      <c r="AU74" s="169"/>
      <c r="AV74" s="169"/>
    </row>
    <row r="75" spans="2:48" ht="11.25" customHeight="1">
      <c r="B75" s="82"/>
      <c r="C75" s="82"/>
      <c r="D75" s="82"/>
      <c r="E75" s="82"/>
      <c r="AU75" s="1"/>
      <c r="AV75" s="1"/>
    </row>
    <row r="76" spans="2:48" ht="11.25" customHeight="1">
      <c r="B76" s="82"/>
      <c r="C76" s="82"/>
      <c r="D76" s="82"/>
      <c r="E76" s="82"/>
      <c r="AU76" s="1"/>
      <c r="AV76" s="1"/>
    </row>
    <row r="77" spans="2:5" ht="11.25" customHeight="1">
      <c r="B77" s="82"/>
      <c r="C77" s="82"/>
      <c r="D77" s="82"/>
      <c r="E77" s="82"/>
    </row>
    <row r="78" spans="2:5" ht="11.25" customHeight="1">
      <c r="B78" s="82"/>
      <c r="C78" s="82"/>
      <c r="D78" s="82"/>
      <c r="E78" s="82"/>
    </row>
    <row r="79" spans="2:5" ht="11.25" customHeight="1">
      <c r="B79" s="82"/>
      <c r="C79" s="82"/>
      <c r="D79" s="82"/>
      <c r="E79" s="82"/>
    </row>
    <row r="80" spans="2:5" ht="11.25" customHeight="1">
      <c r="B80" s="82"/>
      <c r="C80" s="82"/>
      <c r="D80" s="82"/>
      <c r="E80" s="82"/>
    </row>
    <row r="81" spans="2:5" ht="11.25" customHeight="1">
      <c r="B81" s="82"/>
      <c r="C81" s="82"/>
      <c r="D81" s="82"/>
      <c r="E81" s="82"/>
    </row>
    <row r="82" spans="2:5" ht="11.25" customHeight="1">
      <c r="B82" s="82"/>
      <c r="C82" s="82"/>
      <c r="D82" s="82"/>
      <c r="E82" s="82"/>
    </row>
  </sheetData>
  <sheetProtection/>
  <mergeCells count="80">
    <mergeCell ref="AR52:AS52"/>
    <mergeCell ref="AR16:AS16"/>
    <mergeCell ref="AR35:AS35"/>
    <mergeCell ref="AR38:AS38"/>
    <mergeCell ref="AR43:AS43"/>
    <mergeCell ref="AR48:AS48"/>
    <mergeCell ref="A45:B45"/>
    <mergeCell ref="A48:B48"/>
    <mergeCell ref="A52:B52"/>
    <mergeCell ref="A57:B57"/>
    <mergeCell ref="A43:B43"/>
    <mergeCell ref="AG5:AI5"/>
    <mergeCell ref="A38:B38"/>
    <mergeCell ref="R5:T5"/>
    <mergeCell ref="A4:B7"/>
    <mergeCell ref="C6:C7"/>
    <mergeCell ref="AJ5:AL5"/>
    <mergeCell ref="A1:W1"/>
    <mergeCell ref="A16:B16"/>
    <mergeCell ref="A35:B35"/>
    <mergeCell ref="C5:E5"/>
    <mergeCell ref="X5:Z5"/>
    <mergeCell ref="U5:W5"/>
    <mergeCell ref="I5:K5"/>
    <mergeCell ref="O5:Q5"/>
    <mergeCell ref="D6:D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5:AS45"/>
    <mergeCell ref="AO4:AQ5"/>
    <mergeCell ref="AM4:AM7"/>
    <mergeCell ref="F5:H5"/>
    <mergeCell ref="L5:N5"/>
    <mergeCell ref="AA5:AC5"/>
    <mergeCell ref="AD5:AF5"/>
    <mergeCell ref="J6:J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</mergeCells>
  <conditionalFormatting sqref="A8:AS67">
    <cfRule type="expression" priority="1" dxfId="4" stopIfTrue="1">
      <formula>MOD(ROW(),2)=0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W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B8" sqref="B8"/>
    </sheetView>
  </sheetViews>
  <sheetFormatPr defaultColWidth="8.66015625" defaultRowHeight="11.25" customHeight="1"/>
  <cols>
    <col min="1" max="1" width="1.40625" style="5" customWidth="1"/>
    <col min="2" max="2" width="8.66015625" style="5" customWidth="1"/>
    <col min="3" max="3" width="7.66015625" style="5" customWidth="1"/>
    <col min="4" max="5" width="7.16015625" style="5" customWidth="1"/>
    <col min="6" max="8" width="4.58203125" style="5" customWidth="1"/>
    <col min="9" max="11" width="4.16015625" style="5" customWidth="1"/>
    <col min="12" max="17" width="4.58203125" style="5" customWidth="1"/>
    <col min="18" max="20" width="4.16015625" style="5" customWidth="1"/>
    <col min="21" max="23" width="7.16015625" style="5" bestFit="1" customWidth="1"/>
    <col min="24" max="26" width="4.58203125" style="5" customWidth="1"/>
    <col min="27" max="29" width="5.58203125" style="5" customWidth="1"/>
    <col min="30" max="35" width="4.58203125" style="5" customWidth="1"/>
    <col min="36" max="38" width="5.58203125" style="5" customWidth="1"/>
    <col min="39" max="39" width="7.91015625" style="5" customWidth="1"/>
    <col min="40" max="40" width="6.58203125" style="5" customWidth="1"/>
    <col min="41" max="43" width="5.58203125" style="5" customWidth="1"/>
    <col min="44" max="44" width="8.66015625" style="5" customWidth="1"/>
    <col min="45" max="45" width="1.40625" style="5" customWidth="1"/>
    <col min="46" max="16384" width="8.66015625" style="5" customWidth="1"/>
  </cols>
  <sheetData>
    <row r="1" spans="1:43" ht="16.5" customHeight="1">
      <c r="A1" s="318" t="s">
        <v>207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21"/>
      <c r="Y1" s="21"/>
      <c r="Z1" s="21"/>
      <c r="AA1" s="21"/>
      <c r="AB1" s="21"/>
      <c r="AC1" s="21"/>
      <c r="AD1" s="21"/>
      <c r="AE1" s="22" t="s">
        <v>185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204</v>
      </c>
      <c r="C3" s="161"/>
      <c r="D3" s="161"/>
      <c r="E3" s="161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5"/>
      <c r="W3" s="23"/>
      <c r="X3" s="23" t="s">
        <v>241</v>
      </c>
      <c r="Y3" s="23"/>
      <c r="Z3" s="23"/>
      <c r="AB3" s="23"/>
      <c r="AC3" s="23"/>
      <c r="AD3" s="23"/>
      <c r="AE3" s="15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.75" customHeight="1">
      <c r="A4" s="290" t="s">
        <v>260</v>
      </c>
      <c r="B4" s="288"/>
      <c r="C4" s="326" t="s">
        <v>220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31"/>
      <c r="AM4" s="328" t="s">
        <v>299</v>
      </c>
      <c r="AN4" s="328" t="s">
        <v>215</v>
      </c>
      <c r="AO4" s="309" t="s">
        <v>193</v>
      </c>
      <c r="AP4" s="310"/>
      <c r="AQ4" s="311"/>
      <c r="AR4" s="317" t="s">
        <v>261</v>
      </c>
      <c r="AS4" s="287"/>
    </row>
    <row r="5" spans="1:45" ht="21.75" customHeight="1">
      <c r="A5" s="273"/>
      <c r="B5" s="291"/>
      <c r="C5" s="326" t="s">
        <v>3</v>
      </c>
      <c r="D5" s="327"/>
      <c r="E5" s="331"/>
      <c r="F5" s="326" t="s">
        <v>171</v>
      </c>
      <c r="G5" s="327"/>
      <c r="H5" s="331"/>
      <c r="I5" s="326" t="s">
        <v>253</v>
      </c>
      <c r="J5" s="327"/>
      <c r="K5" s="331"/>
      <c r="L5" s="326" t="s">
        <v>172</v>
      </c>
      <c r="M5" s="327"/>
      <c r="N5" s="331"/>
      <c r="O5" s="326" t="s">
        <v>254</v>
      </c>
      <c r="P5" s="327"/>
      <c r="Q5" s="331"/>
      <c r="R5" s="326" t="s">
        <v>255</v>
      </c>
      <c r="S5" s="327"/>
      <c r="T5" s="331"/>
      <c r="U5" s="326" t="s">
        <v>4</v>
      </c>
      <c r="V5" s="327"/>
      <c r="W5" s="331"/>
      <c r="X5" s="326" t="s">
        <v>5</v>
      </c>
      <c r="Y5" s="327"/>
      <c r="Z5" s="331"/>
      <c r="AA5" s="326" t="s">
        <v>173</v>
      </c>
      <c r="AB5" s="327"/>
      <c r="AC5" s="331"/>
      <c r="AD5" s="326" t="s">
        <v>174</v>
      </c>
      <c r="AE5" s="327"/>
      <c r="AF5" s="331"/>
      <c r="AG5" s="326" t="s">
        <v>175</v>
      </c>
      <c r="AH5" s="327"/>
      <c r="AI5" s="331"/>
      <c r="AJ5" s="326" t="s">
        <v>176</v>
      </c>
      <c r="AK5" s="327"/>
      <c r="AL5" s="331"/>
      <c r="AM5" s="329"/>
      <c r="AN5" s="329"/>
      <c r="AO5" s="312"/>
      <c r="AP5" s="313"/>
      <c r="AQ5" s="314"/>
      <c r="AR5" s="274"/>
      <c r="AS5" s="273"/>
    </row>
    <row r="6" spans="1:45" ht="21.75" customHeight="1">
      <c r="A6" s="273"/>
      <c r="B6" s="291"/>
      <c r="C6" s="315" t="s">
        <v>3</v>
      </c>
      <c r="D6" s="315" t="s">
        <v>1</v>
      </c>
      <c r="E6" s="315" t="s">
        <v>2</v>
      </c>
      <c r="F6" s="315" t="s">
        <v>3</v>
      </c>
      <c r="G6" s="315" t="s">
        <v>1</v>
      </c>
      <c r="H6" s="315" t="s">
        <v>2</v>
      </c>
      <c r="I6" s="315" t="s">
        <v>3</v>
      </c>
      <c r="J6" s="315" t="s">
        <v>1</v>
      </c>
      <c r="K6" s="315" t="s">
        <v>2</v>
      </c>
      <c r="L6" s="315" t="s">
        <v>3</v>
      </c>
      <c r="M6" s="315" t="s">
        <v>1</v>
      </c>
      <c r="N6" s="315" t="s">
        <v>2</v>
      </c>
      <c r="O6" s="315" t="s">
        <v>3</v>
      </c>
      <c r="P6" s="315" t="s">
        <v>1</v>
      </c>
      <c r="Q6" s="315" t="s">
        <v>2</v>
      </c>
      <c r="R6" s="315" t="s">
        <v>3</v>
      </c>
      <c r="S6" s="315" t="s">
        <v>1</v>
      </c>
      <c r="T6" s="315" t="s">
        <v>2</v>
      </c>
      <c r="U6" s="315" t="s">
        <v>3</v>
      </c>
      <c r="V6" s="315" t="s">
        <v>1</v>
      </c>
      <c r="W6" s="315" t="s">
        <v>2</v>
      </c>
      <c r="X6" s="315" t="s">
        <v>3</v>
      </c>
      <c r="Y6" s="315" t="s">
        <v>1</v>
      </c>
      <c r="Z6" s="315" t="s">
        <v>2</v>
      </c>
      <c r="AA6" s="315" t="s">
        <v>3</v>
      </c>
      <c r="AB6" s="315" t="s">
        <v>1</v>
      </c>
      <c r="AC6" s="315" t="s">
        <v>2</v>
      </c>
      <c r="AD6" s="315" t="s">
        <v>3</v>
      </c>
      <c r="AE6" s="315" t="s">
        <v>1</v>
      </c>
      <c r="AF6" s="315" t="s">
        <v>2</v>
      </c>
      <c r="AG6" s="315" t="s">
        <v>3</v>
      </c>
      <c r="AH6" s="315" t="s">
        <v>1</v>
      </c>
      <c r="AI6" s="315" t="s">
        <v>2</v>
      </c>
      <c r="AJ6" s="315" t="s">
        <v>3</v>
      </c>
      <c r="AK6" s="315" t="s">
        <v>1</v>
      </c>
      <c r="AL6" s="315" t="s">
        <v>2</v>
      </c>
      <c r="AM6" s="329"/>
      <c r="AN6" s="329"/>
      <c r="AO6" s="315" t="s">
        <v>3</v>
      </c>
      <c r="AP6" s="315" t="s">
        <v>1</v>
      </c>
      <c r="AQ6" s="315" t="s">
        <v>2</v>
      </c>
      <c r="AR6" s="274"/>
      <c r="AS6" s="273"/>
    </row>
    <row r="7" spans="1:45" ht="21.75" customHeight="1">
      <c r="A7" s="276"/>
      <c r="B7" s="289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30"/>
      <c r="AN7" s="330"/>
      <c r="AO7" s="316"/>
      <c r="AP7" s="316"/>
      <c r="AQ7" s="316"/>
      <c r="AR7" s="275"/>
      <c r="AS7" s="276"/>
    </row>
    <row r="8" spans="1:45" ht="19.5" customHeight="1">
      <c r="A8" s="1"/>
      <c r="B8" s="26"/>
      <c r="C8" s="162"/>
      <c r="D8" s="81"/>
      <c r="E8" s="81"/>
      <c r="F8" s="24"/>
      <c r="G8" s="81"/>
      <c r="H8" s="81"/>
      <c r="I8" s="81"/>
      <c r="J8" s="81"/>
      <c r="K8" s="81"/>
      <c r="L8" s="24"/>
      <c r="M8" s="81"/>
      <c r="N8" s="81"/>
      <c r="O8" s="81"/>
      <c r="P8" s="81"/>
      <c r="Q8" s="81"/>
      <c r="R8" s="81"/>
      <c r="S8" s="81"/>
      <c r="T8" s="81"/>
      <c r="U8" s="24"/>
      <c r="V8" s="81"/>
      <c r="W8" s="81"/>
      <c r="X8" s="24"/>
      <c r="Y8" s="81"/>
      <c r="Z8" s="81"/>
      <c r="AA8" s="24"/>
      <c r="AB8" s="81"/>
      <c r="AC8" s="81"/>
      <c r="AD8" s="24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27"/>
      <c r="AS8" s="28"/>
    </row>
    <row r="9" spans="1:45" ht="19.5" customHeight="1">
      <c r="A9" s="133"/>
      <c r="B9" s="164" t="s">
        <v>286</v>
      </c>
      <c r="C9" s="225">
        <v>7834</v>
      </c>
      <c r="D9" s="171">
        <v>3210</v>
      </c>
      <c r="E9" s="171">
        <v>4624</v>
      </c>
      <c r="F9" s="171">
        <v>383</v>
      </c>
      <c r="G9" s="171">
        <v>307</v>
      </c>
      <c r="H9" s="171">
        <v>76</v>
      </c>
      <c r="I9" s="171">
        <v>0</v>
      </c>
      <c r="J9" s="171">
        <v>0</v>
      </c>
      <c r="K9" s="171">
        <v>0</v>
      </c>
      <c r="L9" s="171">
        <v>400</v>
      </c>
      <c r="M9" s="171">
        <v>325</v>
      </c>
      <c r="N9" s="171">
        <v>75</v>
      </c>
      <c r="O9" s="171">
        <v>125</v>
      </c>
      <c r="P9" s="171">
        <v>112</v>
      </c>
      <c r="Q9" s="171">
        <v>13</v>
      </c>
      <c r="R9" s="171">
        <v>0</v>
      </c>
      <c r="S9" s="171">
        <v>0</v>
      </c>
      <c r="T9" s="171">
        <v>0</v>
      </c>
      <c r="U9" s="171">
        <v>5824</v>
      </c>
      <c r="V9" s="171">
        <v>2250</v>
      </c>
      <c r="W9" s="171">
        <v>3574</v>
      </c>
      <c r="X9" s="171">
        <v>0</v>
      </c>
      <c r="Y9" s="171">
        <v>0</v>
      </c>
      <c r="Z9" s="171">
        <v>0</v>
      </c>
      <c r="AA9" s="171">
        <v>457</v>
      </c>
      <c r="AB9" s="171">
        <v>1</v>
      </c>
      <c r="AC9" s="171">
        <v>456</v>
      </c>
      <c r="AD9" s="171">
        <v>0</v>
      </c>
      <c r="AE9" s="171">
        <v>0</v>
      </c>
      <c r="AF9" s="171">
        <v>0</v>
      </c>
      <c r="AG9" s="171">
        <v>51</v>
      </c>
      <c r="AH9" s="171">
        <v>0</v>
      </c>
      <c r="AI9" s="171">
        <v>51</v>
      </c>
      <c r="AJ9" s="171">
        <v>594</v>
      </c>
      <c r="AK9" s="171">
        <v>215</v>
      </c>
      <c r="AL9" s="171">
        <v>379</v>
      </c>
      <c r="AM9" s="171">
        <v>13</v>
      </c>
      <c r="AN9" s="171">
        <v>199</v>
      </c>
      <c r="AO9" s="171">
        <v>284</v>
      </c>
      <c r="AP9" s="171">
        <v>65</v>
      </c>
      <c r="AQ9" s="171">
        <v>219</v>
      </c>
      <c r="AR9" s="3" t="s">
        <v>286</v>
      </c>
      <c r="AS9" s="4"/>
    </row>
    <row r="10" spans="1:45" s="167" customFormat="1" ht="19.5" customHeight="1">
      <c r="A10" s="262"/>
      <c r="B10" s="263" t="s">
        <v>287</v>
      </c>
      <c r="C10" s="245">
        <f>SUM(C12,C31,C34,C39,C41,C44,C48,C53,C56,C59,C61)</f>
        <v>7782</v>
      </c>
      <c r="D10" s="223">
        <f aca="true" t="shared" si="0" ref="D10:AQ10">SUM(D12,D31,D34,D39,D41,D44,D48,D53,D56,D59,D61)</f>
        <v>3197</v>
      </c>
      <c r="E10" s="223">
        <f t="shared" si="0"/>
        <v>4585</v>
      </c>
      <c r="F10" s="223">
        <f t="shared" si="0"/>
        <v>379</v>
      </c>
      <c r="G10" s="223">
        <f>SUM(G12,G31,G34,G39,G41,G44,G48,G53,G56,G59,G61)</f>
        <v>303</v>
      </c>
      <c r="H10" s="223">
        <f t="shared" si="0"/>
        <v>76</v>
      </c>
      <c r="I10" s="223">
        <f t="shared" si="0"/>
        <v>0</v>
      </c>
      <c r="J10" s="223">
        <f t="shared" si="0"/>
        <v>0</v>
      </c>
      <c r="K10" s="223">
        <f t="shared" si="0"/>
        <v>0</v>
      </c>
      <c r="L10" s="223">
        <f t="shared" si="0"/>
        <v>396</v>
      </c>
      <c r="M10" s="223">
        <f t="shared" si="0"/>
        <v>324</v>
      </c>
      <c r="N10" s="223">
        <f t="shared" si="0"/>
        <v>72</v>
      </c>
      <c r="O10" s="223">
        <f t="shared" si="0"/>
        <v>141</v>
      </c>
      <c r="P10" s="223">
        <f t="shared" si="0"/>
        <v>127</v>
      </c>
      <c r="Q10" s="223">
        <f t="shared" si="0"/>
        <v>14</v>
      </c>
      <c r="R10" s="223">
        <f t="shared" si="0"/>
        <v>0</v>
      </c>
      <c r="S10" s="223">
        <f t="shared" si="0"/>
        <v>0</v>
      </c>
      <c r="T10" s="223">
        <f t="shared" si="0"/>
        <v>0</v>
      </c>
      <c r="U10" s="223">
        <f t="shared" si="0"/>
        <v>5771</v>
      </c>
      <c r="V10" s="223">
        <f t="shared" si="0"/>
        <v>2227</v>
      </c>
      <c r="W10" s="223">
        <f t="shared" si="0"/>
        <v>3544</v>
      </c>
      <c r="X10" s="223">
        <f t="shared" si="0"/>
        <v>0</v>
      </c>
      <c r="Y10" s="223">
        <f t="shared" si="0"/>
        <v>0</v>
      </c>
      <c r="Z10" s="223">
        <f t="shared" si="0"/>
        <v>0</v>
      </c>
      <c r="AA10" s="223">
        <f t="shared" si="0"/>
        <v>448</v>
      </c>
      <c r="AB10" s="223">
        <f t="shared" si="0"/>
        <v>0</v>
      </c>
      <c r="AC10" s="223">
        <f t="shared" si="0"/>
        <v>448</v>
      </c>
      <c r="AD10" s="223">
        <f t="shared" si="0"/>
        <v>2</v>
      </c>
      <c r="AE10" s="223">
        <f t="shared" si="0"/>
        <v>0</v>
      </c>
      <c r="AF10" s="223">
        <f t="shared" si="0"/>
        <v>2</v>
      </c>
      <c r="AG10" s="223">
        <f t="shared" si="0"/>
        <v>63</v>
      </c>
      <c r="AH10" s="223">
        <f t="shared" si="0"/>
        <v>0</v>
      </c>
      <c r="AI10" s="223">
        <f t="shared" si="0"/>
        <v>63</v>
      </c>
      <c r="AJ10" s="223">
        <f t="shared" si="0"/>
        <v>582</v>
      </c>
      <c r="AK10" s="223">
        <f t="shared" si="0"/>
        <v>216</v>
      </c>
      <c r="AL10" s="223">
        <f t="shared" si="0"/>
        <v>366</v>
      </c>
      <c r="AM10" s="223">
        <f t="shared" si="0"/>
        <v>10</v>
      </c>
      <c r="AN10" s="223">
        <f t="shared" si="0"/>
        <v>206</v>
      </c>
      <c r="AO10" s="223">
        <f t="shared" si="0"/>
        <v>266</v>
      </c>
      <c r="AP10" s="223">
        <f t="shared" si="0"/>
        <v>74</v>
      </c>
      <c r="AQ10" s="223">
        <f t="shared" si="0"/>
        <v>192</v>
      </c>
      <c r="AR10" s="218" t="s">
        <v>287</v>
      </c>
      <c r="AS10" s="29"/>
    </row>
    <row r="11" spans="1:45" s="201" customFormat="1" ht="19.5" customHeight="1">
      <c r="A11" s="195"/>
      <c r="B11" s="196"/>
      <c r="C11" s="224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199"/>
      <c r="AS11" s="200"/>
    </row>
    <row r="12" spans="1:45" s="167" customFormat="1" ht="19.5" customHeight="1">
      <c r="A12" s="295" t="s">
        <v>227</v>
      </c>
      <c r="B12" s="320"/>
      <c r="C12" s="245">
        <f>D12+E12</f>
        <v>6127</v>
      </c>
      <c r="D12" s="223">
        <f>SUM(G12,J12,M12,P12,S12,V12,Y12,AB12,AE12,AH12,AK12)</f>
        <v>2488</v>
      </c>
      <c r="E12" s="223">
        <f>SUM(H12,K12,N12,Q12,T12,W12,Z12,AC12,AF12,AI12,AL12)</f>
        <v>3639</v>
      </c>
      <c r="F12" s="223">
        <f>G12+H12</f>
        <v>288</v>
      </c>
      <c r="G12" s="223">
        <f aca="true" t="shared" si="1" ref="G12:AQ12">SUM(G14:G30)</f>
        <v>229</v>
      </c>
      <c r="H12" s="223">
        <f t="shared" si="1"/>
        <v>59</v>
      </c>
      <c r="I12" s="223">
        <f>J12+K12</f>
        <v>0</v>
      </c>
      <c r="J12" s="223">
        <f t="shared" si="1"/>
        <v>0</v>
      </c>
      <c r="K12" s="223">
        <f t="shared" si="1"/>
        <v>0</v>
      </c>
      <c r="L12" s="223">
        <f>M12+N12</f>
        <v>303</v>
      </c>
      <c r="M12" s="223">
        <f t="shared" si="1"/>
        <v>252</v>
      </c>
      <c r="N12" s="223">
        <f t="shared" si="1"/>
        <v>51</v>
      </c>
      <c r="O12" s="223">
        <f>P12+Q12</f>
        <v>102</v>
      </c>
      <c r="P12" s="223">
        <f t="shared" si="1"/>
        <v>90</v>
      </c>
      <c r="Q12" s="223">
        <f t="shared" si="1"/>
        <v>12</v>
      </c>
      <c r="R12" s="223">
        <f>S12+T12</f>
        <v>0</v>
      </c>
      <c r="S12" s="223">
        <f t="shared" si="1"/>
        <v>0</v>
      </c>
      <c r="T12" s="223">
        <f t="shared" si="1"/>
        <v>0</v>
      </c>
      <c r="U12" s="223">
        <f>V12+W12</f>
        <v>4588</v>
      </c>
      <c r="V12" s="223">
        <f t="shared" si="1"/>
        <v>1746</v>
      </c>
      <c r="W12" s="223">
        <f t="shared" si="1"/>
        <v>2842</v>
      </c>
      <c r="X12" s="223">
        <f>Y12+Z12</f>
        <v>0</v>
      </c>
      <c r="Y12" s="223">
        <f t="shared" si="1"/>
        <v>0</v>
      </c>
      <c r="Z12" s="223">
        <f t="shared" si="1"/>
        <v>0</v>
      </c>
      <c r="AA12" s="223">
        <f>AB12+AC12</f>
        <v>341</v>
      </c>
      <c r="AB12" s="223">
        <f t="shared" si="1"/>
        <v>0</v>
      </c>
      <c r="AC12" s="223">
        <f t="shared" si="1"/>
        <v>341</v>
      </c>
      <c r="AD12" s="223">
        <f>AE12+AF12</f>
        <v>2</v>
      </c>
      <c r="AE12" s="223">
        <f t="shared" si="1"/>
        <v>0</v>
      </c>
      <c r="AF12" s="223">
        <f t="shared" si="1"/>
        <v>2</v>
      </c>
      <c r="AG12" s="223">
        <f>AH12+AI12</f>
        <v>42</v>
      </c>
      <c r="AH12" s="223">
        <f t="shared" si="1"/>
        <v>0</v>
      </c>
      <c r="AI12" s="223">
        <f t="shared" si="1"/>
        <v>42</v>
      </c>
      <c r="AJ12" s="223">
        <f>AK12+AL12</f>
        <v>461</v>
      </c>
      <c r="AK12" s="223">
        <f t="shared" si="1"/>
        <v>171</v>
      </c>
      <c r="AL12" s="223">
        <f t="shared" si="1"/>
        <v>290</v>
      </c>
      <c r="AM12" s="223">
        <f t="shared" si="1"/>
        <v>10</v>
      </c>
      <c r="AN12" s="223">
        <f t="shared" si="1"/>
        <v>161</v>
      </c>
      <c r="AO12" s="223">
        <f>AP12+AQ12</f>
        <v>214</v>
      </c>
      <c r="AP12" s="223">
        <f t="shared" si="1"/>
        <v>57</v>
      </c>
      <c r="AQ12" s="223">
        <f t="shared" si="1"/>
        <v>157</v>
      </c>
      <c r="AR12" s="297" t="s">
        <v>227</v>
      </c>
      <c r="AS12" s="298"/>
    </row>
    <row r="13" spans="1:45" s="167" customFormat="1" ht="19.5" customHeight="1">
      <c r="A13" s="29"/>
      <c r="B13" s="221" t="s">
        <v>228</v>
      </c>
      <c r="C13" s="245">
        <f aca="true" t="shared" si="2" ref="C13:C62">D13+E13</f>
        <v>3001</v>
      </c>
      <c r="D13" s="223">
        <f aca="true" t="shared" si="3" ref="D13:D62">SUM(G13,J13,M13,P13,S13,V13,Y13,AB13,AE13,AH13,AK13)</f>
        <v>1183</v>
      </c>
      <c r="E13" s="223">
        <f aca="true" t="shared" si="4" ref="E13:E62">SUM(H13,K13,N13,Q13,T13,W13,Z13,AC13,AF13,AI13,AL13)</f>
        <v>1818</v>
      </c>
      <c r="F13" s="223">
        <f aca="true" t="shared" si="5" ref="F13:F62">G13+H13</f>
        <v>122</v>
      </c>
      <c r="G13" s="223">
        <f aca="true" t="shared" si="6" ref="G13:AQ13">SUM(G14:G18)</f>
        <v>96</v>
      </c>
      <c r="H13" s="223">
        <f t="shared" si="6"/>
        <v>26</v>
      </c>
      <c r="I13" s="223">
        <f>J13+K13</f>
        <v>0</v>
      </c>
      <c r="J13" s="223">
        <f t="shared" si="6"/>
        <v>0</v>
      </c>
      <c r="K13" s="223">
        <f t="shared" si="6"/>
        <v>0</v>
      </c>
      <c r="L13" s="223">
        <f>M13+N13</f>
        <v>127</v>
      </c>
      <c r="M13" s="223">
        <f t="shared" si="6"/>
        <v>105</v>
      </c>
      <c r="N13" s="223">
        <f t="shared" si="6"/>
        <v>22</v>
      </c>
      <c r="O13" s="223">
        <f>P13+Q13</f>
        <v>39</v>
      </c>
      <c r="P13" s="223">
        <f t="shared" si="6"/>
        <v>36</v>
      </c>
      <c r="Q13" s="223">
        <f t="shared" si="6"/>
        <v>3</v>
      </c>
      <c r="R13" s="223">
        <f>S13+T13</f>
        <v>0</v>
      </c>
      <c r="S13" s="223">
        <f t="shared" si="6"/>
        <v>0</v>
      </c>
      <c r="T13" s="223">
        <f t="shared" si="6"/>
        <v>0</v>
      </c>
      <c r="U13" s="223">
        <f>V13+W13</f>
        <v>2339</v>
      </c>
      <c r="V13" s="223">
        <f t="shared" si="6"/>
        <v>868</v>
      </c>
      <c r="W13" s="223">
        <f t="shared" si="6"/>
        <v>1471</v>
      </c>
      <c r="X13" s="223">
        <f>Y13+Z13</f>
        <v>0</v>
      </c>
      <c r="Y13" s="223">
        <f t="shared" si="6"/>
        <v>0</v>
      </c>
      <c r="Z13" s="223">
        <f t="shared" si="6"/>
        <v>0</v>
      </c>
      <c r="AA13" s="223">
        <f>AB13+AC13</f>
        <v>139</v>
      </c>
      <c r="AB13" s="223">
        <f t="shared" si="6"/>
        <v>0</v>
      </c>
      <c r="AC13" s="223">
        <f t="shared" si="6"/>
        <v>139</v>
      </c>
      <c r="AD13" s="223">
        <f>AE13+AF13</f>
        <v>2</v>
      </c>
      <c r="AE13" s="223">
        <f t="shared" si="6"/>
        <v>0</v>
      </c>
      <c r="AF13" s="223">
        <f t="shared" si="6"/>
        <v>2</v>
      </c>
      <c r="AG13" s="223">
        <f>AH13+AI13</f>
        <v>17</v>
      </c>
      <c r="AH13" s="223">
        <f t="shared" si="6"/>
        <v>0</v>
      </c>
      <c r="AI13" s="223">
        <f t="shared" si="6"/>
        <v>17</v>
      </c>
      <c r="AJ13" s="223">
        <f>AK13+AL13</f>
        <v>216</v>
      </c>
      <c r="AK13" s="223">
        <f t="shared" si="6"/>
        <v>78</v>
      </c>
      <c r="AL13" s="223">
        <f t="shared" si="6"/>
        <v>138</v>
      </c>
      <c r="AM13" s="223">
        <f t="shared" si="6"/>
        <v>0</v>
      </c>
      <c r="AN13" s="223">
        <f t="shared" si="6"/>
        <v>105</v>
      </c>
      <c r="AO13" s="223">
        <f aca="true" t="shared" si="7" ref="AO13:AO62">AP13+AQ13</f>
        <v>79</v>
      </c>
      <c r="AP13" s="223">
        <f t="shared" si="6"/>
        <v>20</v>
      </c>
      <c r="AQ13" s="223">
        <f t="shared" si="6"/>
        <v>59</v>
      </c>
      <c r="AR13" s="219" t="s">
        <v>228</v>
      </c>
      <c r="AS13" s="29"/>
    </row>
    <row r="14" spans="1:45" ht="19.5" customHeight="1">
      <c r="A14" s="32"/>
      <c r="B14" s="33" t="s">
        <v>115</v>
      </c>
      <c r="C14" s="245">
        <f t="shared" si="2"/>
        <v>742</v>
      </c>
      <c r="D14" s="170">
        <f t="shared" si="3"/>
        <v>289</v>
      </c>
      <c r="E14" s="170">
        <f t="shared" si="4"/>
        <v>453</v>
      </c>
      <c r="F14" s="223">
        <f t="shared" si="5"/>
        <v>30</v>
      </c>
      <c r="G14" s="171">
        <v>22</v>
      </c>
      <c r="H14" s="171">
        <v>8</v>
      </c>
      <c r="I14" s="170">
        <v>0</v>
      </c>
      <c r="J14" s="171">
        <v>0</v>
      </c>
      <c r="K14" s="171">
        <v>0</v>
      </c>
      <c r="L14" s="223">
        <v>32</v>
      </c>
      <c r="M14" s="171">
        <v>27</v>
      </c>
      <c r="N14" s="171">
        <v>5</v>
      </c>
      <c r="O14" s="223">
        <v>7</v>
      </c>
      <c r="P14" s="171">
        <v>7</v>
      </c>
      <c r="Q14" s="171">
        <v>0</v>
      </c>
      <c r="R14" s="170">
        <v>0</v>
      </c>
      <c r="S14" s="171">
        <v>0</v>
      </c>
      <c r="T14" s="171">
        <v>0</v>
      </c>
      <c r="U14" s="223">
        <v>595</v>
      </c>
      <c r="V14" s="171">
        <v>220</v>
      </c>
      <c r="W14" s="171">
        <v>375</v>
      </c>
      <c r="X14" s="170">
        <v>0</v>
      </c>
      <c r="Y14" s="171">
        <v>0</v>
      </c>
      <c r="Z14" s="171">
        <v>0</v>
      </c>
      <c r="AA14" s="223">
        <v>35</v>
      </c>
      <c r="AB14" s="171">
        <v>0</v>
      </c>
      <c r="AC14" s="171">
        <v>35</v>
      </c>
      <c r="AD14" s="170">
        <v>0</v>
      </c>
      <c r="AE14" s="171">
        <v>0</v>
      </c>
      <c r="AF14" s="171">
        <v>0</v>
      </c>
      <c r="AG14" s="223">
        <v>4</v>
      </c>
      <c r="AH14" s="171">
        <v>0</v>
      </c>
      <c r="AI14" s="171">
        <v>4</v>
      </c>
      <c r="AJ14" s="223">
        <v>39</v>
      </c>
      <c r="AK14" s="254">
        <v>13</v>
      </c>
      <c r="AL14" s="254">
        <v>26</v>
      </c>
      <c r="AM14" s="171">
        <v>0</v>
      </c>
      <c r="AN14" s="171">
        <v>15</v>
      </c>
      <c r="AO14" s="171">
        <f t="shared" si="7"/>
        <v>21</v>
      </c>
      <c r="AP14" s="171">
        <v>6</v>
      </c>
      <c r="AQ14" s="171">
        <v>15</v>
      </c>
      <c r="AR14" s="3" t="s">
        <v>115</v>
      </c>
      <c r="AS14" s="4"/>
    </row>
    <row r="15" spans="1:45" ht="19.5" customHeight="1">
      <c r="A15" s="32"/>
      <c r="B15" s="33" t="s">
        <v>116</v>
      </c>
      <c r="C15" s="245">
        <f t="shared" si="2"/>
        <v>530</v>
      </c>
      <c r="D15" s="170">
        <f t="shared" si="3"/>
        <v>211</v>
      </c>
      <c r="E15" s="170">
        <f t="shared" si="4"/>
        <v>319</v>
      </c>
      <c r="F15" s="223">
        <f t="shared" si="5"/>
        <v>20</v>
      </c>
      <c r="G15" s="171">
        <v>16</v>
      </c>
      <c r="H15" s="171">
        <v>4</v>
      </c>
      <c r="I15" s="170">
        <v>0</v>
      </c>
      <c r="J15" s="171">
        <v>0</v>
      </c>
      <c r="K15" s="171">
        <v>0</v>
      </c>
      <c r="L15" s="223">
        <v>22</v>
      </c>
      <c r="M15" s="171">
        <v>17</v>
      </c>
      <c r="N15" s="171">
        <v>5</v>
      </c>
      <c r="O15" s="223">
        <v>7</v>
      </c>
      <c r="P15" s="171">
        <v>6</v>
      </c>
      <c r="Q15" s="171">
        <v>1</v>
      </c>
      <c r="R15" s="170">
        <v>0</v>
      </c>
      <c r="S15" s="171">
        <v>0</v>
      </c>
      <c r="T15" s="171">
        <v>0</v>
      </c>
      <c r="U15" s="223">
        <v>407</v>
      </c>
      <c r="V15" s="171">
        <v>154</v>
      </c>
      <c r="W15" s="171">
        <v>253</v>
      </c>
      <c r="X15" s="170">
        <v>0</v>
      </c>
      <c r="Y15" s="171">
        <v>0</v>
      </c>
      <c r="Z15" s="171">
        <v>0</v>
      </c>
      <c r="AA15" s="223">
        <v>24</v>
      </c>
      <c r="AB15" s="171">
        <v>0</v>
      </c>
      <c r="AC15" s="171">
        <v>24</v>
      </c>
      <c r="AD15" s="170">
        <v>0</v>
      </c>
      <c r="AE15" s="171">
        <v>0</v>
      </c>
      <c r="AF15" s="171">
        <v>0</v>
      </c>
      <c r="AG15" s="223">
        <v>3</v>
      </c>
      <c r="AH15" s="171">
        <v>0</v>
      </c>
      <c r="AI15" s="171">
        <v>3</v>
      </c>
      <c r="AJ15" s="223">
        <v>47</v>
      </c>
      <c r="AK15" s="254">
        <v>18</v>
      </c>
      <c r="AL15" s="254">
        <v>29</v>
      </c>
      <c r="AM15" s="171">
        <v>0</v>
      </c>
      <c r="AN15" s="171">
        <v>21</v>
      </c>
      <c r="AO15" s="171">
        <f t="shared" si="7"/>
        <v>13</v>
      </c>
      <c r="AP15" s="171">
        <v>5</v>
      </c>
      <c r="AQ15" s="171">
        <v>8</v>
      </c>
      <c r="AR15" s="3" t="s">
        <v>116</v>
      </c>
      <c r="AS15" s="4"/>
    </row>
    <row r="16" spans="1:45" ht="19.5" customHeight="1">
      <c r="A16" s="32"/>
      <c r="B16" s="33" t="s">
        <v>117</v>
      </c>
      <c r="C16" s="245">
        <f t="shared" si="2"/>
        <v>374</v>
      </c>
      <c r="D16" s="170">
        <f t="shared" si="3"/>
        <v>146</v>
      </c>
      <c r="E16" s="170">
        <f t="shared" si="4"/>
        <v>228</v>
      </c>
      <c r="F16" s="223">
        <f t="shared" si="5"/>
        <v>15</v>
      </c>
      <c r="G16" s="171">
        <v>14</v>
      </c>
      <c r="H16" s="171">
        <v>1</v>
      </c>
      <c r="I16" s="170">
        <v>0</v>
      </c>
      <c r="J16" s="171">
        <v>0</v>
      </c>
      <c r="K16" s="171">
        <v>0</v>
      </c>
      <c r="L16" s="223">
        <v>15</v>
      </c>
      <c r="M16" s="171">
        <v>11</v>
      </c>
      <c r="N16" s="171">
        <v>4</v>
      </c>
      <c r="O16" s="223">
        <v>7</v>
      </c>
      <c r="P16" s="171">
        <v>6</v>
      </c>
      <c r="Q16" s="171">
        <v>1</v>
      </c>
      <c r="R16" s="170">
        <v>0</v>
      </c>
      <c r="S16" s="171">
        <v>0</v>
      </c>
      <c r="T16" s="171">
        <v>0</v>
      </c>
      <c r="U16" s="223">
        <v>280</v>
      </c>
      <c r="V16" s="171">
        <v>102</v>
      </c>
      <c r="W16" s="171">
        <v>178</v>
      </c>
      <c r="X16" s="170">
        <v>0</v>
      </c>
      <c r="Y16" s="171">
        <v>0</v>
      </c>
      <c r="Z16" s="171">
        <v>0</v>
      </c>
      <c r="AA16" s="223">
        <v>17</v>
      </c>
      <c r="AB16" s="171">
        <v>0</v>
      </c>
      <c r="AC16" s="171">
        <v>17</v>
      </c>
      <c r="AD16" s="170">
        <v>0</v>
      </c>
      <c r="AE16" s="171">
        <v>0</v>
      </c>
      <c r="AF16" s="171">
        <v>0</v>
      </c>
      <c r="AG16" s="223">
        <v>2</v>
      </c>
      <c r="AH16" s="171">
        <v>0</v>
      </c>
      <c r="AI16" s="171">
        <v>2</v>
      </c>
      <c r="AJ16" s="223">
        <v>38</v>
      </c>
      <c r="AK16" s="254">
        <v>13</v>
      </c>
      <c r="AL16" s="254">
        <v>25</v>
      </c>
      <c r="AM16" s="171">
        <v>0</v>
      </c>
      <c r="AN16" s="171">
        <v>23</v>
      </c>
      <c r="AO16" s="171">
        <f t="shared" si="7"/>
        <v>5</v>
      </c>
      <c r="AP16" s="171">
        <v>1</v>
      </c>
      <c r="AQ16" s="171">
        <v>4</v>
      </c>
      <c r="AR16" s="3" t="s">
        <v>117</v>
      </c>
      <c r="AS16" s="4"/>
    </row>
    <row r="17" spans="1:45" ht="19.5" customHeight="1">
      <c r="A17" s="32"/>
      <c r="B17" s="33" t="s">
        <v>118</v>
      </c>
      <c r="C17" s="245">
        <f t="shared" si="2"/>
        <v>695</v>
      </c>
      <c r="D17" s="170">
        <f t="shared" si="3"/>
        <v>276</v>
      </c>
      <c r="E17" s="170">
        <f t="shared" si="4"/>
        <v>419</v>
      </c>
      <c r="F17" s="223">
        <f t="shared" si="5"/>
        <v>28</v>
      </c>
      <c r="G17" s="171">
        <v>23</v>
      </c>
      <c r="H17" s="171">
        <v>5</v>
      </c>
      <c r="I17" s="170">
        <v>0</v>
      </c>
      <c r="J17" s="171">
        <v>0</v>
      </c>
      <c r="K17" s="171">
        <v>0</v>
      </c>
      <c r="L17" s="223">
        <v>29</v>
      </c>
      <c r="M17" s="171">
        <v>25</v>
      </c>
      <c r="N17" s="171">
        <v>4</v>
      </c>
      <c r="O17" s="223">
        <v>10</v>
      </c>
      <c r="P17" s="171">
        <v>9</v>
      </c>
      <c r="Q17" s="171">
        <v>1</v>
      </c>
      <c r="R17" s="170">
        <v>0</v>
      </c>
      <c r="S17" s="171">
        <v>0</v>
      </c>
      <c r="T17" s="171">
        <v>0</v>
      </c>
      <c r="U17" s="223">
        <v>541</v>
      </c>
      <c r="V17" s="171">
        <v>198</v>
      </c>
      <c r="W17" s="171">
        <v>343</v>
      </c>
      <c r="X17" s="170">
        <v>0</v>
      </c>
      <c r="Y17" s="171">
        <v>0</v>
      </c>
      <c r="Z17" s="171">
        <v>0</v>
      </c>
      <c r="AA17" s="223">
        <v>32</v>
      </c>
      <c r="AB17" s="171">
        <v>0</v>
      </c>
      <c r="AC17" s="171">
        <v>32</v>
      </c>
      <c r="AD17" s="170">
        <v>0</v>
      </c>
      <c r="AE17" s="171">
        <v>0</v>
      </c>
      <c r="AF17" s="171">
        <v>0</v>
      </c>
      <c r="AG17" s="223">
        <v>5</v>
      </c>
      <c r="AH17" s="171">
        <v>0</v>
      </c>
      <c r="AI17" s="171">
        <v>5</v>
      </c>
      <c r="AJ17" s="223">
        <v>50</v>
      </c>
      <c r="AK17" s="254">
        <v>21</v>
      </c>
      <c r="AL17" s="254">
        <v>29</v>
      </c>
      <c r="AM17" s="171">
        <v>0</v>
      </c>
      <c r="AN17" s="171">
        <v>27</v>
      </c>
      <c r="AO17" s="171">
        <f t="shared" si="7"/>
        <v>18</v>
      </c>
      <c r="AP17" s="171">
        <v>4</v>
      </c>
      <c r="AQ17" s="171">
        <v>14</v>
      </c>
      <c r="AR17" s="3" t="s">
        <v>118</v>
      </c>
      <c r="AS17" s="4"/>
    </row>
    <row r="18" spans="1:45" ht="19.5" customHeight="1">
      <c r="A18" s="32"/>
      <c r="B18" s="33" t="s">
        <v>119</v>
      </c>
      <c r="C18" s="245">
        <f t="shared" si="2"/>
        <v>660</v>
      </c>
      <c r="D18" s="170">
        <f t="shared" si="3"/>
        <v>261</v>
      </c>
      <c r="E18" s="170">
        <f t="shared" si="4"/>
        <v>399</v>
      </c>
      <c r="F18" s="223">
        <f t="shared" si="5"/>
        <v>29</v>
      </c>
      <c r="G18" s="171">
        <v>21</v>
      </c>
      <c r="H18" s="171">
        <v>8</v>
      </c>
      <c r="I18" s="170">
        <v>0</v>
      </c>
      <c r="J18" s="171">
        <v>0</v>
      </c>
      <c r="K18" s="171">
        <v>0</v>
      </c>
      <c r="L18" s="223">
        <v>29</v>
      </c>
      <c r="M18" s="171">
        <v>25</v>
      </c>
      <c r="N18" s="171">
        <v>4</v>
      </c>
      <c r="O18" s="223">
        <v>8</v>
      </c>
      <c r="P18" s="171">
        <v>8</v>
      </c>
      <c r="Q18" s="171">
        <v>0</v>
      </c>
      <c r="R18" s="170">
        <v>0</v>
      </c>
      <c r="S18" s="171">
        <v>0</v>
      </c>
      <c r="T18" s="171">
        <v>0</v>
      </c>
      <c r="U18" s="223">
        <v>516</v>
      </c>
      <c r="V18" s="171">
        <v>194</v>
      </c>
      <c r="W18" s="171">
        <v>322</v>
      </c>
      <c r="X18" s="170">
        <v>0</v>
      </c>
      <c r="Y18" s="171">
        <v>0</v>
      </c>
      <c r="Z18" s="171">
        <v>0</v>
      </c>
      <c r="AA18" s="223">
        <v>31</v>
      </c>
      <c r="AB18" s="171">
        <v>0</v>
      </c>
      <c r="AC18" s="171">
        <v>31</v>
      </c>
      <c r="AD18" s="170">
        <v>2</v>
      </c>
      <c r="AE18" s="171">
        <v>0</v>
      </c>
      <c r="AF18" s="171">
        <v>2</v>
      </c>
      <c r="AG18" s="223">
        <v>3</v>
      </c>
      <c r="AH18" s="171">
        <v>0</v>
      </c>
      <c r="AI18" s="171">
        <v>3</v>
      </c>
      <c r="AJ18" s="223">
        <v>42</v>
      </c>
      <c r="AK18" s="254">
        <v>13</v>
      </c>
      <c r="AL18" s="254">
        <v>29</v>
      </c>
      <c r="AM18" s="171">
        <v>0</v>
      </c>
      <c r="AN18" s="171">
        <v>19</v>
      </c>
      <c r="AO18" s="171">
        <f t="shared" si="7"/>
        <v>22</v>
      </c>
      <c r="AP18" s="171">
        <v>4</v>
      </c>
      <c r="AQ18" s="171">
        <v>18</v>
      </c>
      <c r="AR18" s="3" t="s">
        <v>119</v>
      </c>
      <c r="AS18" s="4"/>
    </row>
    <row r="19" spans="1:45" ht="19.5" customHeight="1">
      <c r="A19" s="32"/>
      <c r="B19" s="34" t="s">
        <v>120</v>
      </c>
      <c r="C19" s="245">
        <f t="shared" si="2"/>
        <v>568</v>
      </c>
      <c r="D19" s="170">
        <f t="shared" si="3"/>
        <v>249</v>
      </c>
      <c r="E19" s="170">
        <f t="shared" si="4"/>
        <v>319</v>
      </c>
      <c r="F19" s="223">
        <f t="shared" si="5"/>
        <v>35</v>
      </c>
      <c r="G19" s="171">
        <v>28</v>
      </c>
      <c r="H19" s="171">
        <v>7</v>
      </c>
      <c r="I19" s="170">
        <v>0</v>
      </c>
      <c r="J19" s="171">
        <v>0</v>
      </c>
      <c r="K19" s="171">
        <v>0</v>
      </c>
      <c r="L19" s="223">
        <v>35</v>
      </c>
      <c r="M19" s="171">
        <v>32</v>
      </c>
      <c r="N19" s="171">
        <v>3</v>
      </c>
      <c r="O19" s="223">
        <v>8</v>
      </c>
      <c r="P19" s="171">
        <v>8</v>
      </c>
      <c r="Q19" s="171">
        <v>0</v>
      </c>
      <c r="R19" s="170">
        <v>0</v>
      </c>
      <c r="S19" s="171">
        <v>0</v>
      </c>
      <c r="T19" s="171">
        <v>0</v>
      </c>
      <c r="U19" s="223">
        <v>388</v>
      </c>
      <c r="V19" s="171">
        <v>155</v>
      </c>
      <c r="W19" s="171">
        <v>233</v>
      </c>
      <c r="X19" s="170">
        <v>0</v>
      </c>
      <c r="Y19" s="171">
        <v>0</v>
      </c>
      <c r="Z19" s="171">
        <v>0</v>
      </c>
      <c r="AA19" s="223">
        <v>44</v>
      </c>
      <c r="AB19" s="171">
        <v>0</v>
      </c>
      <c r="AC19" s="171">
        <v>44</v>
      </c>
      <c r="AD19" s="170">
        <v>0</v>
      </c>
      <c r="AE19" s="171">
        <v>0</v>
      </c>
      <c r="AF19" s="171">
        <v>0</v>
      </c>
      <c r="AG19" s="223">
        <v>2</v>
      </c>
      <c r="AH19" s="171">
        <v>0</v>
      </c>
      <c r="AI19" s="171">
        <v>2</v>
      </c>
      <c r="AJ19" s="223">
        <v>56</v>
      </c>
      <c r="AK19" s="254">
        <v>26</v>
      </c>
      <c r="AL19" s="254">
        <v>30</v>
      </c>
      <c r="AM19" s="171">
        <v>0</v>
      </c>
      <c r="AN19" s="171">
        <v>15</v>
      </c>
      <c r="AO19" s="171">
        <f t="shared" si="7"/>
        <v>21</v>
      </c>
      <c r="AP19" s="171">
        <v>5</v>
      </c>
      <c r="AQ19" s="171">
        <v>16</v>
      </c>
      <c r="AR19" s="35" t="s">
        <v>120</v>
      </c>
      <c r="AS19" s="4"/>
    </row>
    <row r="20" spans="1:45" ht="19.5" customHeight="1">
      <c r="A20" s="32"/>
      <c r="B20" s="34" t="s">
        <v>213</v>
      </c>
      <c r="C20" s="245">
        <f t="shared" si="2"/>
        <v>162</v>
      </c>
      <c r="D20" s="170">
        <f t="shared" si="3"/>
        <v>74</v>
      </c>
      <c r="E20" s="170">
        <f t="shared" si="4"/>
        <v>88</v>
      </c>
      <c r="F20" s="223">
        <f t="shared" si="5"/>
        <v>7</v>
      </c>
      <c r="G20" s="171">
        <v>5</v>
      </c>
      <c r="H20" s="171">
        <v>2</v>
      </c>
      <c r="I20" s="170">
        <v>0</v>
      </c>
      <c r="J20" s="171">
        <v>0</v>
      </c>
      <c r="K20" s="171">
        <v>0</v>
      </c>
      <c r="L20" s="223">
        <v>7</v>
      </c>
      <c r="M20" s="171">
        <v>6</v>
      </c>
      <c r="N20" s="171">
        <v>1</v>
      </c>
      <c r="O20" s="223">
        <v>5</v>
      </c>
      <c r="P20" s="171">
        <v>5</v>
      </c>
      <c r="Q20" s="171">
        <v>0</v>
      </c>
      <c r="R20" s="170">
        <v>0</v>
      </c>
      <c r="S20" s="171">
        <v>0</v>
      </c>
      <c r="T20" s="171">
        <v>0</v>
      </c>
      <c r="U20" s="223">
        <v>117</v>
      </c>
      <c r="V20" s="171">
        <v>57</v>
      </c>
      <c r="W20" s="171">
        <v>60</v>
      </c>
      <c r="X20" s="170">
        <v>0</v>
      </c>
      <c r="Y20" s="171">
        <v>0</v>
      </c>
      <c r="Z20" s="171">
        <v>0</v>
      </c>
      <c r="AA20" s="223">
        <v>9</v>
      </c>
      <c r="AB20" s="171">
        <v>0</v>
      </c>
      <c r="AC20" s="171">
        <v>9</v>
      </c>
      <c r="AD20" s="170">
        <v>0</v>
      </c>
      <c r="AE20" s="171">
        <v>0</v>
      </c>
      <c r="AF20" s="171">
        <v>0</v>
      </c>
      <c r="AG20" s="223">
        <v>3</v>
      </c>
      <c r="AH20" s="171">
        <v>0</v>
      </c>
      <c r="AI20" s="171">
        <v>3</v>
      </c>
      <c r="AJ20" s="223">
        <v>14</v>
      </c>
      <c r="AK20" s="254">
        <v>1</v>
      </c>
      <c r="AL20" s="254">
        <v>13</v>
      </c>
      <c r="AM20" s="171">
        <v>0</v>
      </c>
      <c r="AN20" s="171">
        <v>2</v>
      </c>
      <c r="AO20" s="171">
        <f t="shared" si="7"/>
        <v>16</v>
      </c>
      <c r="AP20" s="171">
        <v>5</v>
      </c>
      <c r="AQ20" s="171">
        <v>11</v>
      </c>
      <c r="AR20" s="35" t="s">
        <v>213</v>
      </c>
      <c r="AS20" s="4"/>
    </row>
    <row r="21" spans="1:45" ht="19.5" customHeight="1">
      <c r="A21" s="32"/>
      <c r="B21" s="34" t="s">
        <v>121</v>
      </c>
      <c r="C21" s="245">
        <f t="shared" si="2"/>
        <v>260</v>
      </c>
      <c r="D21" s="170">
        <f t="shared" si="3"/>
        <v>109</v>
      </c>
      <c r="E21" s="170">
        <f t="shared" si="4"/>
        <v>151</v>
      </c>
      <c r="F21" s="223">
        <f t="shared" si="5"/>
        <v>17</v>
      </c>
      <c r="G21" s="171">
        <v>16</v>
      </c>
      <c r="H21" s="171">
        <v>1</v>
      </c>
      <c r="I21" s="170">
        <v>0</v>
      </c>
      <c r="J21" s="171">
        <v>0</v>
      </c>
      <c r="K21" s="171">
        <v>0</v>
      </c>
      <c r="L21" s="223">
        <v>17</v>
      </c>
      <c r="M21" s="171">
        <v>13</v>
      </c>
      <c r="N21" s="171">
        <v>4</v>
      </c>
      <c r="O21" s="223">
        <v>10</v>
      </c>
      <c r="P21" s="171">
        <v>8</v>
      </c>
      <c r="Q21" s="171">
        <v>2</v>
      </c>
      <c r="R21" s="170">
        <v>0</v>
      </c>
      <c r="S21" s="171">
        <v>0</v>
      </c>
      <c r="T21" s="171">
        <v>0</v>
      </c>
      <c r="U21" s="223">
        <v>169</v>
      </c>
      <c r="V21" s="171">
        <v>61</v>
      </c>
      <c r="W21" s="171">
        <v>108</v>
      </c>
      <c r="X21" s="170">
        <v>0</v>
      </c>
      <c r="Y21" s="171">
        <v>0</v>
      </c>
      <c r="Z21" s="171">
        <v>0</v>
      </c>
      <c r="AA21" s="223">
        <v>22</v>
      </c>
      <c r="AB21" s="171">
        <v>0</v>
      </c>
      <c r="AC21" s="171">
        <v>22</v>
      </c>
      <c r="AD21" s="170">
        <v>0</v>
      </c>
      <c r="AE21" s="171">
        <v>0</v>
      </c>
      <c r="AF21" s="171">
        <v>0</v>
      </c>
      <c r="AG21" s="223">
        <v>3</v>
      </c>
      <c r="AH21" s="171">
        <v>0</v>
      </c>
      <c r="AI21" s="171">
        <v>3</v>
      </c>
      <c r="AJ21" s="223">
        <v>22</v>
      </c>
      <c r="AK21" s="254">
        <v>11</v>
      </c>
      <c r="AL21" s="254">
        <v>11</v>
      </c>
      <c r="AM21" s="171">
        <v>0</v>
      </c>
      <c r="AN21" s="171">
        <v>2</v>
      </c>
      <c r="AO21" s="171">
        <f t="shared" si="7"/>
        <v>7</v>
      </c>
      <c r="AP21" s="171">
        <v>1</v>
      </c>
      <c r="AQ21" s="171">
        <v>6</v>
      </c>
      <c r="AR21" s="35" t="s">
        <v>121</v>
      </c>
      <c r="AS21" s="4"/>
    </row>
    <row r="22" spans="1:45" ht="19.5" customHeight="1">
      <c r="A22" s="32"/>
      <c r="B22" s="34" t="s">
        <v>122</v>
      </c>
      <c r="C22" s="245">
        <f t="shared" si="2"/>
        <v>145</v>
      </c>
      <c r="D22" s="170">
        <f t="shared" si="3"/>
        <v>66</v>
      </c>
      <c r="E22" s="170">
        <f t="shared" si="4"/>
        <v>79</v>
      </c>
      <c r="F22" s="223">
        <f t="shared" si="5"/>
        <v>9</v>
      </c>
      <c r="G22" s="171">
        <v>7</v>
      </c>
      <c r="H22" s="171">
        <v>2</v>
      </c>
      <c r="I22" s="170">
        <v>0</v>
      </c>
      <c r="J22" s="171">
        <v>0</v>
      </c>
      <c r="K22" s="171">
        <v>0</v>
      </c>
      <c r="L22" s="223">
        <v>10</v>
      </c>
      <c r="M22" s="171">
        <v>9</v>
      </c>
      <c r="N22" s="171">
        <v>1</v>
      </c>
      <c r="O22" s="223">
        <v>2</v>
      </c>
      <c r="P22" s="171">
        <v>0</v>
      </c>
      <c r="Q22" s="171">
        <v>2</v>
      </c>
      <c r="R22" s="170">
        <v>0</v>
      </c>
      <c r="S22" s="171">
        <v>0</v>
      </c>
      <c r="T22" s="171">
        <v>0</v>
      </c>
      <c r="U22" s="223">
        <v>99</v>
      </c>
      <c r="V22" s="171">
        <v>46</v>
      </c>
      <c r="W22" s="171">
        <v>53</v>
      </c>
      <c r="X22" s="170">
        <v>0</v>
      </c>
      <c r="Y22" s="171">
        <v>0</v>
      </c>
      <c r="Z22" s="171">
        <v>0</v>
      </c>
      <c r="AA22" s="223">
        <v>11</v>
      </c>
      <c r="AB22" s="171">
        <v>0</v>
      </c>
      <c r="AC22" s="171">
        <v>11</v>
      </c>
      <c r="AD22" s="170">
        <v>0</v>
      </c>
      <c r="AE22" s="171">
        <v>0</v>
      </c>
      <c r="AF22" s="171">
        <v>0</v>
      </c>
      <c r="AG22" s="223">
        <v>3</v>
      </c>
      <c r="AH22" s="171">
        <v>0</v>
      </c>
      <c r="AI22" s="171">
        <v>3</v>
      </c>
      <c r="AJ22" s="223">
        <v>11</v>
      </c>
      <c r="AK22" s="254">
        <v>4</v>
      </c>
      <c r="AL22" s="254">
        <v>7</v>
      </c>
      <c r="AM22" s="171">
        <v>4</v>
      </c>
      <c r="AN22" s="171">
        <v>4</v>
      </c>
      <c r="AO22" s="171">
        <f t="shared" si="7"/>
        <v>16</v>
      </c>
      <c r="AP22" s="171">
        <v>7</v>
      </c>
      <c r="AQ22" s="171">
        <v>9</v>
      </c>
      <c r="AR22" s="35" t="s">
        <v>122</v>
      </c>
      <c r="AS22" s="4"/>
    </row>
    <row r="23" spans="1:45" ht="19.5" customHeight="1">
      <c r="A23" s="32"/>
      <c r="B23" s="34" t="s">
        <v>123</v>
      </c>
      <c r="C23" s="245">
        <f t="shared" si="2"/>
        <v>288</v>
      </c>
      <c r="D23" s="170">
        <f t="shared" si="3"/>
        <v>114</v>
      </c>
      <c r="E23" s="170">
        <f t="shared" si="4"/>
        <v>174</v>
      </c>
      <c r="F23" s="223">
        <f t="shared" si="5"/>
        <v>11</v>
      </c>
      <c r="G23" s="171">
        <v>10</v>
      </c>
      <c r="H23" s="171">
        <v>1</v>
      </c>
      <c r="I23" s="170">
        <v>0</v>
      </c>
      <c r="J23" s="171">
        <v>0</v>
      </c>
      <c r="K23" s="171">
        <v>0</v>
      </c>
      <c r="L23" s="223">
        <v>14</v>
      </c>
      <c r="M23" s="171">
        <v>11</v>
      </c>
      <c r="N23" s="171">
        <v>3</v>
      </c>
      <c r="O23" s="223">
        <v>7</v>
      </c>
      <c r="P23" s="171">
        <v>5</v>
      </c>
      <c r="Q23" s="171">
        <v>2</v>
      </c>
      <c r="R23" s="170">
        <v>0</v>
      </c>
      <c r="S23" s="171">
        <v>0</v>
      </c>
      <c r="T23" s="171">
        <v>0</v>
      </c>
      <c r="U23" s="223">
        <v>225</v>
      </c>
      <c r="V23" s="171">
        <v>82</v>
      </c>
      <c r="W23" s="171">
        <v>143</v>
      </c>
      <c r="X23" s="170">
        <v>0</v>
      </c>
      <c r="Y23" s="171">
        <v>0</v>
      </c>
      <c r="Z23" s="171">
        <v>0</v>
      </c>
      <c r="AA23" s="223">
        <v>13</v>
      </c>
      <c r="AB23" s="171">
        <v>0</v>
      </c>
      <c r="AC23" s="171">
        <v>13</v>
      </c>
      <c r="AD23" s="170">
        <v>0</v>
      </c>
      <c r="AE23" s="171">
        <v>0</v>
      </c>
      <c r="AF23" s="171">
        <v>0</v>
      </c>
      <c r="AG23" s="223">
        <v>1</v>
      </c>
      <c r="AH23" s="171">
        <v>0</v>
      </c>
      <c r="AI23" s="171">
        <v>1</v>
      </c>
      <c r="AJ23" s="223">
        <v>17</v>
      </c>
      <c r="AK23" s="254">
        <v>6</v>
      </c>
      <c r="AL23" s="254">
        <v>11</v>
      </c>
      <c r="AM23" s="171">
        <v>0</v>
      </c>
      <c r="AN23" s="171">
        <v>4</v>
      </c>
      <c r="AO23" s="171">
        <f t="shared" si="7"/>
        <v>6</v>
      </c>
      <c r="AP23" s="171">
        <v>1</v>
      </c>
      <c r="AQ23" s="171">
        <v>5</v>
      </c>
      <c r="AR23" s="35" t="s">
        <v>123</v>
      </c>
      <c r="AS23" s="4"/>
    </row>
    <row r="24" spans="1:45" ht="19.5" customHeight="1">
      <c r="A24" s="32"/>
      <c r="B24" s="34" t="s">
        <v>124</v>
      </c>
      <c r="C24" s="245">
        <f t="shared" si="2"/>
        <v>124</v>
      </c>
      <c r="D24" s="170">
        <f t="shared" si="3"/>
        <v>53</v>
      </c>
      <c r="E24" s="170">
        <f t="shared" si="4"/>
        <v>71</v>
      </c>
      <c r="F24" s="223">
        <f t="shared" si="5"/>
        <v>8</v>
      </c>
      <c r="G24" s="171">
        <v>6</v>
      </c>
      <c r="H24" s="171">
        <v>2</v>
      </c>
      <c r="I24" s="170">
        <v>0</v>
      </c>
      <c r="J24" s="171">
        <v>0</v>
      </c>
      <c r="K24" s="171">
        <v>0</v>
      </c>
      <c r="L24" s="223">
        <v>8</v>
      </c>
      <c r="M24" s="171">
        <v>8</v>
      </c>
      <c r="N24" s="171">
        <v>0</v>
      </c>
      <c r="O24" s="223">
        <v>1</v>
      </c>
      <c r="P24" s="171">
        <v>0</v>
      </c>
      <c r="Q24" s="171">
        <v>1</v>
      </c>
      <c r="R24" s="170">
        <v>0</v>
      </c>
      <c r="S24" s="171">
        <v>0</v>
      </c>
      <c r="T24" s="171">
        <v>0</v>
      </c>
      <c r="U24" s="223">
        <v>86</v>
      </c>
      <c r="V24" s="171">
        <v>36</v>
      </c>
      <c r="W24" s="171">
        <v>50</v>
      </c>
      <c r="X24" s="170">
        <v>0</v>
      </c>
      <c r="Y24" s="171">
        <v>0</v>
      </c>
      <c r="Z24" s="171">
        <v>0</v>
      </c>
      <c r="AA24" s="223">
        <v>10</v>
      </c>
      <c r="AB24" s="171">
        <v>0</v>
      </c>
      <c r="AC24" s="171">
        <v>10</v>
      </c>
      <c r="AD24" s="170">
        <v>0</v>
      </c>
      <c r="AE24" s="171">
        <v>0</v>
      </c>
      <c r="AF24" s="171">
        <v>0</v>
      </c>
      <c r="AG24" s="223">
        <v>1</v>
      </c>
      <c r="AH24" s="171">
        <v>0</v>
      </c>
      <c r="AI24" s="171">
        <v>1</v>
      </c>
      <c r="AJ24" s="223">
        <v>10</v>
      </c>
      <c r="AK24" s="254">
        <v>3</v>
      </c>
      <c r="AL24" s="254">
        <v>7</v>
      </c>
      <c r="AM24" s="171">
        <v>0</v>
      </c>
      <c r="AN24" s="171">
        <v>1</v>
      </c>
      <c r="AO24" s="171">
        <f t="shared" si="7"/>
        <v>5</v>
      </c>
      <c r="AP24" s="171">
        <v>1</v>
      </c>
      <c r="AQ24" s="171">
        <v>4</v>
      </c>
      <c r="AR24" s="35" t="s">
        <v>124</v>
      </c>
      <c r="AS24" s="4"/>
    </row>
    <row r="25" spans="1:45" ht="19.5" customHeight="1">
      <c r="A25" s="32"/>
      <c r="B25" s="34" t="s">
        <v>125</v>
      </c>
      <c r="C25" s="245">
        <f t="shared" si="2"/>
        <v>179</v>
      </c>
      <c r="D25" s="170">
        <f t="shared" si="3"/>
        <v>69</v>
      </c>
      <c r="E25" s="170">
        <f t="shared" si="4"/>
        <v>110</v>
      </c>
      <c r="F25" s="223">
        <f t="shared" si="5"/>
        <v>6</v>
      </c>
      <c r="G25" s="171">
        <v>6</v>
      </c>
      <c r="H25" s="171">
        <v>0</v>
      </c>
      <c r="I25" s="170">
        <v>0</v>
      </c>
      <c r="J25" s="171">
        <v>0</v>
      </c>
      <c r="K25" s="171">
        <v>0</v>
      </c>
      <c r="L25" s="223">
        <v>6</v>
      </c>
      <c r="M25" s="171">
        <v>5</v>
      </c>
      <c r="N25" s="171">
        <v>1</v>
      </c>
      <c r="O25" s="223">
        <v>6</v>
      </c>
      <c r="P25" s="171">
        <v>6</v>
      </c>
      <c r="Q25" s="171">
        <v>0</v>
      </c>
      <c r="R25" s="170">
        <v>0</v>
      </c>
      <c r="S25" s="171">
        <v>0</v>
      </c>
      <c r="T25" s="171">
        <v>0</v>
      </c>
      <c r="U25" s="223">
        <v>139</v>
      </c>
      <c r="V25" s="171">
        <v>44</v>
      </c>
      <c r="W25" s="171">
        <v>95</v>
      </c>
      <c r="X25" s="170">
        <v>0</v>
      </c>
      <c r="Y25" s="171">
        <v>0</v>
      </c>
      <c r="Z25" s="171">
        <v>0</v>
      </c>
      <c r="AA25" s="223">
        <v>8</v>
      </c>
      <c r="AB25" s="171">
        <v>0</v>
      </c>
      <c r="AC25" s="171">
        <v>8</v>
      </c>
      <c r="AD25" s="170">
        <v>0</v>
      </c>
      <c r="AE25" s="171">
        <v>0</v>
      </c>
      <c r="AF25" s="171">
        <v>0</v>
      </c>
      <c r="AG25" s="223">
        <v>0</v>
      </c>
      <c r="AH25" s="171">
        <v>0</v>
      </c>
      <c r="AI25" s="171">
        <v>0</v>
      </c>
      <c r="AJ25" s="223">
        <v>14</v>
      </c>
      <c r="AK25" s="254">
        <v>8</v>
      </c>
      <c r="AL25" s="254">
        <v>6</v>
      </c>
      <c r="AM25" s="171">
        <v>0</v>
      </c>
      <c r="AN25" s="171">
        <v>5</v>
      </c>
      <c r="AO25" s="171">
        <f t="shared" si="7"/>
        <v>6</v>
      </c>
      <c r="AP25" s="171">
        <v>3</v>
      </c>
      <c r="AQ25" s="171">
        <v>3</v>
      </c>
      <c r="AR25" s="35" t="s">
        <v>125</v>
      </c>
      <c r="AS25" s="4"/>
    </row>
    <row r="26" spans="1:45" ht="19.5" customHeight="1">
      <c r="A26" s="32"/>
      <c r="B26" s="34" t="s">
        <v>126</v>
      </c>
      <c r="C26" s="245">
        <f t="shared" si="2"/>
        <v>144</v>
      </c>
      <c r="D26" s="170">
        <f t="shared" si="3"/>
        <v>57</v>
      </c>
      <c r="E26" s="170">
        <f t="shared" si="4"/>
        <v>87</v>
      </c>
      <c r="F26" s="223">
        <f t="shared" si="5"/>
        <v>4</v>
      </c>
      <c r="G26" s="171">
        <v>3</v>
      </c>
      <c r="H26" s="171">
        <v>1</v>
      </c>
      <c r="I26" s="170">
        <v>0</v>
      </c>
      <c r="J26" s="171">
        <v>0</v>
      </c>
      <c r="K26" s="171">
        <v>0</v>
      </c>
      <c r="L26" s="223">
        <v>5</v>
      </c>
      <c r="M26" s="171">
        <v>3</v>
      </c>
      <c r="N26" s="171">
        <v>2</v>
      </c>
      <c r="O26" s="223">
        <v>4</v>
      </c>
      <c r="P26" s="171">
        <v>2</v>
      </c>
      <c r="Q26" s="171">
        <v>2</v>
      </c>
      <c r="R26" s="170">
        <v>0</v>
      </c>
      <c r="S26" s="171">
        <v>0</v>
      </c>
      <c r="T26" s="171">
        <v>0</v>
      </c>
      <c r="U26" s="223">
        <v>106</v>
      </c>
      <c r="V26" s="171">
        <v>43</v>
      </c>
      <c r="W26" s="171">
        <v>63</v>
      </c>
      <c r="X26" s="170">
        <v>0</v>
      </c>
      <c r="Y26" s="171">
        <v>0</v>
      </c>
      <c r="Z26" s="171">
        <v>0</v>
      </c>
      <c r="AA26" s="223">
        <v>6</v>
      </c>
      <c r="AB26" s="171">
        <v>0</v>
      </c>
      <c r="AC26" s="171">
        <v>6</v>
      </c>
      <c r="AD26" s="170">
        <v>0</v>
      </c>
      <c r="AE26" s="171">
        <v>0</v>
      </c>
      <c r="AF26" s="171">
        <v>0</v>
      </c>
      <c r="AG26" s="223">
        <v>2</v>
      </c>
      <c r="AH26" s="171">
        <v>0</v>
      </c>
      <c r="AI26" s="171">
        <v>2</v>
      </c>
      <c r="AJ26" s="223">
        <v>17</v>
      </c>
      <c r="AK26" s="254">
        <v>6</v>
      </c>
      <c r="AL26" s="254">
        <v>11</v>
      </c>
      <c r="AM26" s="171">
        <v>0</v>
      </c>
      <c r="AN26" s="171">
        <v>2</v>
      </c>
      <c r="AO26" s="171">
        <f t="shared" si="7"/>
        <v>6</v>
      </c>
      <c r="AP26" s="171">
        <v>0</v>
      </c>
      <c r="AQ26" s="171">
        <v>6</v>
      </c>
      <c r="AR26" s="35" t="s">
        <v>126</v>
      </c>
      <c r="AS26" s="4"/>
    </row>
    <row r="27" spans="1:45" ht="19.5" customHeight="1">
      <c r="A27" s="32"/>
      <c r="B27" s="36" t="s">
        <v>159</v>
      </c>
      <c r="C27" s="245">
        <f t="shared" si="2"/>
        <v>345</v>
      </c>
      <c r="D27" s="170">
        <f t="shared" si="3"/>
        <v>141</v>
      </c>
      <c r="E27" s="170">
        <f t="shared" si="4"/>
        <v>204</v>
      </c>
      <c r="F27" s="223">
        <f t="shared" si="5"/>
        <v>20</v>
      </c>
      <c r="G27" s="171">
        <v>16</v>
      </c>
      <c r="H27" s="171">
        <v>4</v>
      </c>
      <c r="I27" s="170">
        <v>0</v>
      </c>
      <c r="J27" s="171">
        <v>0</v>
      </c>
      <c r="K27" s="171">
        <v>0</v>
      </c>
      <c r="L27" s="223">
        <v>22</v>
      </c>
      <c r="M27" s="171">
        <v>19</v>
      </c>
      <c r="N27" s="171">
        <v>3</v>
      </c>
      <c r="O27" s="223">
        <v>4</v>
      </c>
      <c r="P27" s="171">
        <v>4</v>
      </c>
      <c r="Q27" s="171">
        <v>0</v>
      </c>
      <c r="R27" s="170">
        <v>0</v>
      </c>
      <c r="S27" s="171">
        <v>0</v>
      </c>
      <c r="T27" s="171">
        <v>0</v>
      </c>
      <c r="U27" s="223">
        <v>243</v>
      </c>
      <c r="V27" s="171">
        <v>90</v>
      </c>
      <c r="W27" s="171">
        <v>153</v>
      </c>
      <c r="X27" s="170">
        <v>0</v>
      </c>
      <c r="Y27" s="171">
        <v>0</v>
      </c>
      <c r="Z27" s="171">
        <v>0</v>
      </c>
      <c r="AA27" s="223">
        <v>24</v>
      </c>
      <c r="AB27" s="171">
        <v>0</v>
      </c>
      <c r="AC27" s="171">
        <v>24</v>
      </c>
      <c r="AD27" s="170">
        <v>0</v>
      </c>
      <c r="AE27" s="171">
        <v>0</v>
      </c>
      <c r="AF27" s="171">
        <v>0</v>
      </c>
      <c r="AG27" s="223">
        <v>2</v>
      </c>
      <c r="AH27" s="171">
        <v>0</v>
      </c>
      <c r="AI27" s="171">
        <v>2</v>
      </c>
      <c r="AJ27" s="223">
        <v>30</v>
      </c>
      <c r="AK27" s="254">
        <v>12</v>
      </c>
      <c r="AL27" s="254">
        <v>18</v>
      </c>
      <c r="AM27" s="171">
        <v>0</v>
      </c>
      <c r="AN27" s="171">
        <v>7</v>
      </c>
      <c r="AO27" s="171">
        <f t="shared" si="7"/>
        <v>21</v>
      </c>
      <c r="AP27" s="171">
        <v>4</v>
      </c>
      <c r="AQ27" s="171">
        <v>17</v>
      </c>
      <c r="AR27" s="35" t="s">
        <v>182</v>
      </c>
      <c r="AS27" s="4"/>
    </row>
    <row r="28" spans="1:45" ht="19.5" customHeight="1">
      <c r="A28" s="32"/>
      <c r="B28" s="36" t="s">
        <v>160</v>
      </c>
      <c r="C28" s="245">
        <f t="shared" si="2"/>
        <v>248</v>
      </c>
      <c r="D28" s="170">
        <f t="shared" si="3"/>
        <v>92</v>
      </c>
      <c r="E28" s="170">
        <f t="shared" si="4"/>
        <v>156</v>
      </c>
      <c r="F28" s="223">
        <f t="shared" si="5"/>
        <v>12</v>
      </c>
      <c r="G28" s="171">
        <v>8</v>
      </c>
      <c r="H28" s="171">
        <v>4</v>
      </c>
      <c r="I28" s="170">
        <v>0</v>
      </c>
      <c r="J28" s="171">
        <v>0</v>
      </c>
      <c r="K28" s="171">
        <v>0</v>
      </c>
      <c r="L28" s="223">
        <v>13</v>
      </c>
      <c r="M28" s="171">
        <v>10</v>
      </c>
      <c r="N28" s="171">
        <v>3</v>
      </c>
      <c r="O28" s="223">
        <v>6</v>
      </c>
      <c r="P28" s="171">
        <v>6</v>
      </c>
      <c r="Q28" s="171">
        <v>0</v>
      </c>
      <c r="R28" s="170">
        <v>0</v>
      </c>
      <c r="S28" s="171">
        <v>0</v>
      </c>
      <c r="T28" s="171">
        <v>0</v>
      </c>
      <c r="U28" s="223">
        <v>187</v>
      </c>
      <c r="V28" s="171">
        <v>65</v>
      </c>
      <c r="W28" s="171">
        <v>122</v>
      </c>
      <c r="X28" s="170">
        <v>0</v>
      </c>
      <c r="Y28" s="171">
        <v>0</v>
      </c>
      <c r="Z28" s="171">
        <v>0</v>
      </c>
      <c r="AA28" s="223">
        <v>13</v>
      </c>
      <c r="AB28" s="171">
        <v>0</v>
      </c>
      <c r="AC28" s="171">
        <v>13</v>
      </c>
      <c r="AD28" s="170">
        <v>0</v>
      </c>
      <c r="AE28" s="171">
        <v>0</v>
      </c>
      <c r="AF28" s="171">
        <v>0</v>
      </c>
      <c r="AG28" s="223">
        <v>2</v>
      </c>
      <c r="AH28" s="171">
        <v>0</v>
      </c>
      <c r="AI28" s="171">
        <v>2</v>
      </c>
      <c r="AJ28" s="223">
        <v>15</v>
      </c>
      <c r="AK28" s="254">
        <v>3</v>
      </c>
      <c r="AL28" s="254">
        <v>12</v>
      </c>
      <c r="AM28" s="171">
        <v>6</v>
      </c>
      <c r="AN28" s="171">
        <v>2</v>
      </c>
      <c r="AO28" s="171">
        <f t="shared" si="7"/>
        <v>15</v>
      </c>
      <c r="AP28" s="171">
        <v>6</v>
      </c>
      <c r="AQ28" s="171">
        <v>9</v>
      </c>
      <c r="AR28" s="35" t="s">
        <v>183</v>
      </c>
      <c r="AS28" s="4"/>
    </row>
    <row r="29" spans="1:45" ht="19.5" customHeight="1">
      <c r="A29" s="32"/>
      <c r="B29" s="36" t="s">
        <v>161</v>
      </c>
      <c r="C29" s="245">
        <f t="shared" si="2"/>
        <v>155</v>
      </c>
      <c r="D29" s="170">
        <f t="shared" si="3"/>
        <v>64</v>
      </c>
      <c r="E29" s="170">
        <f t="shared" si="4"/>
        <v>91</v>
      </c>
      <c r="F29" s="223">
        <f t="shared" si="5"/>
        <v>8</v>
      </c>
      <c r="G29" s="171">
        <v>6</v>
      </c>
      <c r="H29" s="171">
        <v>2</v>
      </c>
      <c r="I29" s="170">
        <v>0</v>
      </c>
      <c r="J29" s="171">
        <v>0</v>
      </c>
      <c r="K29" s="171">
        <v>0</v>
      </c>
      <c r="L29" s="223">
        <v>8</v>
      </c>
      <c r="M29" s="171">
        <v>7</v>
      </c>
      <c r="N29" s="171">
        <v>1</v>
      </c>
      <c r="O29" s="223">
        <v>2</v>
      </c>
      <c r="P29" s="171">
        <v>2</v>
      </c>
      <c r="Q29" s="171">
        <v>0</v>
      </c>
      <c r="R29" s="170">
        <v>0</v>
      </c>
      <c r="S29" s="171">
        <v>0</v>
      </c>
      <c r="T29" s="171">
        <v>0</v>
      </c>
      <c r="U29" s="223">
        <v>112</v>
      </c>
      <c r="V29" s="171">
        <v>44</v>
      </c>
      <c r="W29" s="171">
        <v>68</v>
      </c>
      <c r="X29" s="170">
        <v>0</v>
      </c>
      <c r="Y29" s="171">
        <v>0</v>
      </c>
      <c r="Z29" s="171">
        <v>0</v>
      </c>
      <c r="AA29" s="223">
        <v>11</v>
      </c>
      <c r="AB29" s="171">
        <v>0</v>
      </c>
      <c r="AC29" s="171">
        <v>11</v>
      </c>
      <c r="AD29" s="170">
        <v>0</v>
      </c>
      <c r="AE29" s="171">
        <v>0</v>
      </c>
      <c r="AF29" s="171">
        <v>0</v>
      </c>
      <c r="AG29" s="223">
        <v>0</v>
      </c>
      <c r="AH29" s="171">
        <v>0</v>
      </c>
      <c r="AI29" s="171">
        <v>0</v>
      </c>
      <c r="AJ29" s="223">
        <v>14</v>
      </c>
      <c r="AK29" s="254">
        <v>5</v>
      </c>
      <c r="AL29" s="254">
        <v>9</v>
      </c>
      <c r="AM29" s="171">
        <v>0</v>
      </c>
      <c r="AN29" s="171">
        <v>2</v>
      </c>
      <c r="AO29" s="171">
        <f t="shared" si="7"/>
        <v>0</v>
      </c>
      <c r="AP29" s="171">
        <v>0</v>
      </c>
      <c r="AQ29" s="171">
        <v>0</v>
      </c>
      <c r="AR29" s="35" t="s">
        <v>184</v>
      </c>
      <c r="AS29" s="4"/>
    </row>
    <row r="30" spans="1:45" ht="19.5" customHeight="1">
      <c r="A30" s="32"/>
      <c r="B30" s="36" t="s">
        <v>221</v>
      </c>
      <c r="C30" s="245">
        <f t="shared" si="2"/>
        <v>508</v>
      </c>
      <c r="D30" s="170">
        <f t="shared" si="3"/>
        <v>217</v>
      </c>
      <c r="E30" s="170">
        <f t="shared" si="4"/>
        <v>291</v>
      </c>
      <c r="F30" s="223">
        <f t="shared" si="5"/>
        <v>29</v>
      </c>
      <c r="G30" s="171">
        <v>22</v>
      </c>
      <c r="H30" s="171">
        <v>7</v>
      </c>
      <c r="I30" s="170">
        <v>0</v>
      </c>
      <c r="J30" s="171">
        <v>0</v>
      </c>
      <c r="K30" s="171">
        <v>0</v>
      </c>
      <c r="L30" s="223">
        <v>31</v>
      </c>
      <c r="M30" s="171">
        <v>24</v>
      </c>
      <c r="N30" s="171">
        <v>7</v>
      </c>
      <c r="O30" s="223">
        <v>8</v>
      </c>
      <c r="P30" s="171">
        <v>8</v>
      </c>
      <c r="Q30" s="171">
        <v>0</v>
      </c>
      <c r="R30" s="170">
        <v>0</v>
      </c>
      <c r="S30" s="171">
        <v>0</v>
      </c>
      <c r="T30" s="171">
        <v>0</v>
      </c>
      <c r="U30" s="223">
        <v>378</v>
      </c>
      <c r="V30" s="171">
        <v>155</v>
      </c>
      <c r="W30" s="171">
        <v>223</v>
      </c>
      <c r="X30" s="170">
        <v>0</v>
      </c>
      <c r="Y30" s="171">
        <v>0</v>
      </c>
      <c r="Z30" s="171">
        <v>0</v>
      </c>
      <c r="AA30" s="223">
        <v>31</v>
      </c>
      <c r="AB30" s="171">
        <v>0</v>
      </c>
      <c r="AC30" s="171">
        <v>31</v>
      </c>
      <c r="AD30" s="170">
        <v>0</v>
      </c>
      <c r="AE30" s="171">
        <v>0</v>
      </c>
      <c r="AF30" s="171">
        <v>0</v>
      </c>
      <c r="AG30" s="223">
        <v>6</v>
      </c>
      <c r="AH30" s="171">
        <v>0</v>
      </c>
      <c r="AI30" s="171">
        <v>6</v>
      </c>
      <c r="AJ30" s="223">
        <v>25</v>
      </c>
      <c r="AK30" s="254">
        <v>8</v>
      </c>
      <c r="AL30" s="254">
        <v>17</v>
      </c>
      <c r="AM30" s="171">
        <v>0</v>
      </c>
      <c r="AN30" s="171">
        <v>10</v>
      </c>
      <c r="AO30" s="171">
        <f t="shared" si="7"/>
        <v>16</v>
      </c>
      <c r="AP30" s="171">
        <v>4</v>
      </c>
      <c r="AQ30" s="171">
        <v>12</v>
      </c>
      <c r="AR30" s="35" t="s">
        <v>221</v>
      </c>
      <c r="AS30" s="4"/>
    </row>
    <row r="31" spans="1:49" s="167" customFormat="1" ht="19.5" customHeight="1">
      <c r="A31" s="301" t="s">
        <v>229</v>
      </c>
      <c r="B31" s="302"/>
      <c r="C31" s="245">
        <f t="shared" si="2"/>
        <v>79</v>
      </c>
      <c r="D31" s="223">
        <f t="shared" si="3"/>
        <v>38</v>
      </c>
      <c r="E31" s="223">
        <f t="shared" si="4"/>
        <v>41</v>
      </c>
      <c r="F31" s="223">
        <f t="shared" si="5"/>
        <v>6</v>
      </c>
      <c r="G31" s="223">
        <f aca="true" t="shared" si="8" ref="G31:AQ31">SUM(G32:G33)</f>
        <v>5</v>
      </c>
      <c r="H31" s="223">
        <f t="shared" si="8"/>
        <v>1</v>
      </c>
      <c r="I31" s="223">
        <f>J31+K31</f>
        <v>0</v>
      </c>
      <c r="J31" s="223">
        <f t="shared" si="8"/>
        <v>0</v>
      </c>
      <c r="K31" s="223">
        <f t="shared" si="8"/>
        <v>0</v>
      </c>
      <c r="L31" s="223">
        <f>M31+N31</f>
        <v>6</v>
      </c>
      <c r="M31" s="223">
        <f t="shared" si="8"/>
        <v>6</v>
      </c>
      <c r="N31" s="223">
        <f t="shared" si="8"/>
        <v>0</v>
      </c>
      <c r="O31" s="223">
        <f>P31+Q31</f>
        <v>1</v>
      </c>
      <c r="P31" s="223">
        <f t="shared" si="8"/>
        <v>1</v>
      </c>
      <c r="Q31" s="223">
        <f t="shared" si="8"/>
        <v>0</v>
      </c>
      <c r="R31" s="223">
        <f>S31+T31</f>
        <v>0</v>
      </c>
      <c r="S31" s="223">
        <f t="shared" si="8"/>
        <v>0</v>
      </c>
      <c r="T31" s="223">
        <f t="shared" si="8"/>
        <v>0</v>
      </c>
      <c r="U31" s="223">
        <f>V31+W31</f>
        <v>52</v>
      </c>
      <c r="V31" s="223">
        <f t="shared" si="8"/>
        <v>24</v>
      </c>
      <c r="W31" s="223">
        <f t="shared" si="8"/>
        <v>28</v>
      </c>
      <c r="X31" s="223">
        <f>Y31+Z31</f>
        <v>0</v>
      </c>
      <c r="Y31" s="223">
        <f t="shared" si="8"/>
        <v>0</v>
      </c>
      <c r="Z31" s="223">
        <f t="shared" si="8"/>
        <v>0</v>
      </c>
      <c r="AA31" s="223">
        <f>AB31+AC31</f>
        <v>8</v>
      </c>
      <c r="AB31" s="223">
        <f t="shared" si="8"/>
        <v>0</v>
      </c>
      <c r="AC31" s="223">
        <f t="shared" si="8"/>
        <v>8</v>
      </c>
      <c r="AD31" s="223">
        <f>AE31+AF31</f>
        <v>0</v>
      </c>
      <c r="AE31" s="223">
        <f t="shared" si="8"/>
        <v>0</v>
      </c>
      <c r="AF31" s="223">
        <f t="shared" si="8"/>
        <v>0</v>
      </c>
      <c r="AG31" s="223">
        <f>AH31+AI31</f>
        <v>1</v>
      </c>
      <c r="AH31" s="223">
        <f t="shared" si="8"/>
        <v>0</v>
      </c>
      <c r="AI31" s="223">
        <f t="shared" si="8"/>
        <v>1</v>
      </c>
      <c r="AJ31" s="223">
        <f>AK31+AL31</f>
        <v>5</v>
      </c>
      <c r="AK31" s="223">
        <f t="shared" si="8"/>
        <v>2</v>
      </c>
      <c r="AL31" s="223">
        <f t="shared" si="8"/>
        <v>3</v>
      </c>
      <c r="AM31" s="223">
        <f t="shared" si="8"/>
        <v>0</v>
      </c>
      <c r="AN31" s="223">
        <f t="shared" si="8"/>
        <v>4</v>
      </c>
      <c r="AO31" s="223">
        <f t="shared" si="7"/>
        <v>2</v>
      </c>
      <c r="AP31" s="223">
        <f t="shared" si="8"/>
        <v>1</v>
      </c>
      <c r="AQ31" s="223">
        <f t="shared" si="8"/>
        <v>1</v>
      </c>
      <c r="AR31" s="297" t="s">
        <v>229</v>
      </c>
      <c r="AS31" s="321"/>
      <c r="AU31" s="5"/>
      <c r="AV31" s="5"/>
      <c r="AW31" s="5"/>
    </row>
    <row r="32" spans="1:49" ht="19.5" customHeight="1">
      <c r="A32" s="32"/>
      <c r="B32" s="34" t="s">
        <v>127</v>
      </c>
      <c r="C32" s="245">
        <f t="shared" si="2"/>
        <v>65</v>
      </c>
      <c r="D32" s="170">
        <f t="shared" si="3"/>
        <v>31</v>
      </c>
      <c r="E32" s="170">
        <f t="shared" si="4"/>
        <v>34</v>
      </c>
      <c r="F32" s="223">
        <f t="shared" si="5"/>
        <v>5</v>
      </c>
      <c r="G32" s="171">
        <v>4</v>
      </c>
      <c r="H32" s="171">
        <v>1</v>
      </c>
      <c r="I32" s="170">
        <v>0</v>
      </c>
      <c r="J32" s="171">
        <v>0</v>
      </c>
      <c r="K32" s="171">
        <v>0</v>
      </c>
      <c r="L32" s="223">
        <v>5</v>
      </c>
      <c r="M32" s="171">
        <v>5</v>
      </c>
      <c r="N32" s="171">
        <v>0</v>
      </c>
      <c r="O32" s="223">
        <v>0</v>
      </c>
      <c r="P32" s="171">
        <v>0</v>
      </c>
      <c r="Q32" s="171">
        <v>0</v>
      </c>
      <c r="R32" s="170">
        <v>0</v>
      </c>
      <c r="S32" s="171">
        <v>0</v>
      </c>
      <c r="T32" s="171">
        <v>0</v>
      </c>
      <c r="U32" s="223">
        <v>45</v>
      </c>
      <c r="V32" s="171">
        <v>21</v>
      </c>
      <c r="W32" s="171">
        <v>24</v>
      </c>
      <c r="X32" s="170">
        <v>0</v>
      </c>
      <c r="Y32" s="171">
        <v>0</v>
      </c>
      <c r="Z32" s="171">
        <v>0</v>
      </c>
      <c r="AA32" s="223">
        <v>7</v>
      </c>
      <c r="AB32" s="171">
        <v>0</v>
      </c>
      <c r="AC32" s="171">
        <v>7</v>
      </c>
      <c r="AD32" s="170">
        <v>0</v>
      </c>
      <c r="AE32" s="171">
        <v>0</v>
      </c>
      <c r="AF32" s="171">
        <v>0</v>
      </c>
      <c r="AG32" s="223">
        <v>0</v>
      </c>
      <c r="AH32" s="171">
        <v>0</v>
      </c>
      <c r="AI32" s="171">
        <v>0</v>
      </c>
      <c r="AJ32" s="223">
        <v>3</v>
      </c>
      <c r="AK32" s="171">
        <v>1</v>
      </c>
      <c r="AL32" s="171">
        <v>2</v>
      </c>
      <c r="AM32" s="171">
        <v>0</v>
      </c>
      <c r="AN32" s="171">
        <v>3</v>
      </c>
      <c r="AO32" s="171">
        <f t="shared" si="7"/>
        <v>2</v>
      </c>
      <c r="AP32" s="171">
        <v>1</v>
      </c>
      <c r="AQ32" s="171">
        <v>1</v>
      </c>
      <c r="AR32" s="35" t="s">
        <v>127</v>
      </c>
      <c r="AS32" s="4"/>
      <c r="AU32" s="167"/>
      <c r="AV32" s="167"/>
      <c r="AW32" s="167"/>
    </row>
    <row r="33" spans="1:45" ht="19.5" customHeight="1">
      <c r="A33" s="32"/>
      <c r="B33" s="34" t="s">
        <v>128</v>
      </c>
      <c r="C33" s="245">
        <f t="shared" si="2"/>
        <v>14</v>
      </c>
      <c r="D33" s="170">
        <f t="shared" si="3"/>
        <v>7</v>
      </c>
      <c r="E33" s="170">
        <f t="shared" si="4"/>
        <v>7</v>
      </c>
      <c r="F33" s="223">
        <f t="shared" si="5"/>
        <v>1</v>
      </c>
      <c r="G33" s="171">
        <v>1</v>
      </c>
      <c r="H33" s="171">
        <v>0</v>
      </c>
      <c r="I33" s="170">
        <v>0</v>
      </c>
      <c r="J33" s="171">
        <v>0</v>
      </c>
      <c r="K33" s="171">
        <v>0</v>
      </c>
      <c r="L33" s="223">
        <v>1</v>
      </c>
      <c r="M33" s="171">
        <v>1</v>
      </c>
      <c r="N33" s="171">
        <v>0</v>
      </c>
      <c r="O33" s="223">
        <v>1</v>
      </c>
      <c r="P33" s="171">
        <v>1</v>
      </c>
      <c r="Q33" s="171">
        <v>0</v>
      </c>
      <c r="R33" s="170">
        <v>0</v>
      </c>
      <c r="S33" s="171">
        <v>0</v>
      </c>
      <c r="T33" s="171">
        <v>0</v>
      </c>
      <c r="U33" s="223">
        <v>7</v>
      </c>
      <c r="V33" s="171">
        <v>3</v>
      </c>
      <c r="W33" s="171">
        <v>4</v>
      </c>
      <c r="X33" s="170">
        <v>0</v>
      </c>
      <c r="Y33" s="171">
        <v>0</v>
      </c>
      <c r="Z33" s="171">
        <v>0</v>
      </c>
      <c r="AA33" s="223">
        <v>1</v>
      </c>
      <c r="AB33" s="171">
        <v>0</v>
      </c>
      <c r="AC33" s="171">
        <v>1</v>
      </c>
      <c r="AD33" s="170">
        <v>0</v>
      </c>
      <c r="AE33" s="171">
        <v>0</v>
      </c>
      <c r="AF33" s="171">
        <v>0</v>
      </c>
      <c r="AG33" s="223">
        <v>1</v>
      </c>
      <c r="AH33" s="171">
        <v>0</v>
      </c>
      <c r="AI33" s="171">
        <v>1</v>
      </c>
      <c r="AJ33" s="223">
        <v>2</v>
      </c>
      <c r="AK33" s="171">
        <v>1</v>
      </c>
      <c r="AL33" s="171">
        <v>1</v>
      </c>
      <c r="AM33" s="171">
        <v>0</v>
      </c>
      <c r="AN33" s="171">
        <v>1</v>
      </c>
      <c r="AO33" s="171">
        <f t="shared" si="7"/>
        <v>0</v>
      </c>
      <c r="AP33" s="171">
        <v>0</v>
      </c>
      <c r="AQ33" s="171">
        <v>0</v>
      </c>
      <c r="AR33" s="35" t="s">
        <v>128</v>
      </c>
      <c r="AS33" s="4"/>
    </row>
    <row r="34" spans="1:49" s="167" customFormat="1" ht="19.5" customHeight="1">
      <c r="A34" s="295" t="s">
        <v>230</v>
      </c>
      <c r="B34" s="296"/>
      <c r="C34" s="245">
        <f t="shared" si="2"/>
        <v>294</v>
      </c>
      <c r="D34" s="223">
        <f t="shared" si="3"/>
        <v>127</v>
      </c>
      <c r="E34" s="223">
        <f t="shared" si="4"/>
        <v>167</v>
      </c>
      <c r="F34" s="223">
        <f t="shared" si="5"/>
        <v>15</v>
      </c>
      <c r="G34" s="223">
        <f aca="true" t="shared" si="9" ref="G34:AQ34">SUM(G35:G38)</f>
        <v>12</v>
      </c>
      <c r="H34" s="223">
        <f t="shared" si="9"/>
        <v>3</v>
      </c>
      <c r="I34" s="223">
        <f>J34+K34</f>
        <v>0</v>
      </c>
      <c r="J34" s="223">
        <f t="shared" si="9"/>
        <v>0</v>
      </c>
      <c r="K34" s="223">
        <f t="shared" si="9"/>
        <v>0</v>
      </c>
      <c r="L34" s="223">
        <f>M34+N34</f>
        <v>16</v>
      </c>
      <c r="M34" s="223">
        <f t="shared" si="9"/>
        <v>13</v>
      </c>
      <c r="N34" s="223">
        <f t="shared" si="9"/>
        <v>3</v>
      </c>
      <c r="O34" s="223">
        <f>P34+Q34</f>
        <v>6</v>
      </c>
      <c r="P34" s="223">
        <f t="shared" si="9"/>
        <v>6</v>
      </c>
      <c r="Q34" s="223">
        <f t="shared" si="9"/>
        <v>0</v>
      </c>
      <c r="R34" s="223">
        <f>S34+T34</f>
        <v>0</v>
      </c>
      <c r="S34" s="223">
        <f t="shared" si="9"/>
        <v>0</v>
      </c>
      <c r="T34" s="223">
        <f t="shared" si="9"/>
        <v>0</v>
      </c>
      <c r="U34" s="223">
        <f>V34+W34</f>
        <v>208</v>
      </c>
      <c r="V34" s="223">
        <f t="shared" si="9"/>
        <v>83</v>
      </c>
      <c r="W34" s="223">
        <f t="shared" si="9"/>
        <v>125</v>
      </c>
      <c r="X34" s="223">
        <f>Y34+Z34</f>
        <v>0</v>
      </c>
      <c r="Y34" s="223">
        <f t="shared" si="9"/>
        <v>0</v>
      </c>
      <c r="Z34" s="223">
        <f t="shared" si="9"/>
        <v>0</v>
      </c>
      <c r="AA34" s="223">
        <f>AB34+AC34</f>
        <v>17</v>
      </c>
      <c r="AB34" s="223">
        <f t="shared" si="9"/>
        <v>0</v>
      </c>
      <c r="AC34" s="223">
        <f t="shared" si="9"/>
        <v>17</v>
      </c>
      <c r="AD34" s="223">
        <f>AE34+AF34</f>
        <v>0</v>
      </c>
      <c r="AE34" s="223">
        <f t="shared" si="9"/>
        <v>0</v>
      </c>
      <c r="AF34" s="223">
        <f t="shared" si="9"/>
        <v>0</v>
      </c>
      <c r="AG34" s="223">
        <f>AH34+AI34</f>
        <v>4</v>
      </c>
      <c r="AH34" s="223">
        <f t="shared" si="9"/>
        <v>0</v>
      </c>
      <c r="AI34" s="223">
        <f t="shared" si="9"/>
        <v>4</v>
      </c>
      <c r="AJ34" s="223">
        <f>AK34+AL34</f>
        <v>28</v>
      </c>
      <c r="AK34" s="223">
        <f t="shared" si="9"/>
        <v>13</v>
      </c>
      <c r="AL34" s="223">
        <f t="shared" si="9"/>
        <v>15</v>
      </c>
      <c r="AM34" s="223">
        <f t="shared" si="9"/>
        <v>0</v>
      </c>
      <c r="AN34" s="223">
        <f t="shared" si="9"/>
        <v>8</v>
      </c>
      <c r="AO34" s="223">
        <f t="shared" si="7"/>
        <v>16</v>
      </c>
      <c r="AP34" s="223">
        <f t="shared" si="9"/>
        <v>6</v>
      </c>
      <c r="AQ34" s="223">
        <f t="shared" si="9"/>
        <v>10</v>
      </c>
      <c r="AR34" s="297" t="s">
        <v>230</v>
      </c>
      <c r="AS34" s="321"/>
      <c r="AT34" s="5"/>
      <c r="AU34" s="5"/>
      <c r="AV34" s="5"/>
      <c r="AW34" s="5"/>
    </row>
    <row r="35" spans="1:46" ht="19.5" customHeight="1">
      <c r="A35" s="32"/>
      <c r="B35" s="34" t="s">
        <v>146</v>
      </c>
      <c r="C35" s="245">
        <f t="shared" si="2"/>
        <v>89</v>
      </c>
      <c r="D35" s="170">
        <f t="shared" si="3"/>
        <v>37</v>
      </c>
      <c r="E35" s="170">
        <f t="shared" si="4"/>
        <v>52</v>
      </c>
      <c r="F35" s="223">
        <f t="shared" si="5"/>
        <v>3</v>
      </c>
      <c r="G35" s="171">
        <v>1</v>
      </c>
      <c r="H35" s="171">
        <v>2</v>
      </c>
      <c r="I35" s="170">
        <v>0</v>
      </c>
      <c r="J35" s="171">
        <v>0</v>
      </c>
      <c r="K35" s="171">
        <v>0</v>
      </c>
      <c r="L35" s="223">
        <v>4</v>
      </c>
      <c r="M35" s="171">
        <v>4</v>
      </c>
      <c r="N35" s="171">
        <v>0</v>
      </c>
      <c r="O35" s="223">
        <v>2</v>
      </c>
      <c r="P35" s="171">
        <v>2</v>
      </c>
      <c r="Q35" s="171">
        <v>0</v>
      </c>
      <c r="R35" s="170">
        <v>0</v>
      </c>
      <c r="S35" s="171">
        <v>0</v>
      </c>
      <c r="T35" s="171">
        <v>0</v>
      </c>
      <c r="U35" s="223">
        <v>62</v>
      </c>
      <c r="V35" s="171">
        <v>24</v>
      </c>
      <c r="W35" s="171">
        <v>38</v>
      </c>
      <c r="X35" s="170">
        <v>0</v>
      </c>
      <c r="Y35" s="171">
        <v>0</v>
      </c>
      <c r="Z35" s="171">
        <v>0</v>
      </c>
      <c r="AA35" s="223">
        <v>4</v>
      </c>
      <c r="AB35" s="171">
        <v>0</v>
      </c>
      <c r="AC35" s="171">
        <v>4</v>
      </c>
      <c r="AD35" s="170">
        <v>0</v>
      </c>
      <c r="AE35" s="171">
        <v>0</v>
      </c>
      <c r="AF35" s="171">
        <v>0</v>
      </c>
      <c r="AG35" s="223">
        <v>2</v>
      </c>
      <c r="AH35" s="171">
        <v>0</v>
      </c>
      <c r="AI35" s="171">
        <v>2</v>
      </c>
      <c r="AJ35" s="223">
        <v>12</v>
      </c>
      <c r="AK35" s="171">
        <v>6</v>
      </c>
      <c r="AL35" s="171">
        <v>6</v>
      </c>
      <c r="AM35" s="171">
        <v>0</v>
      </c>
      <c r="AN35" s="171">
        <v>4</v>
      </c>
      <c r="AO35" s="171">
        <f t="shared" si="7"/>
        <v>5</v>
      </c>
      <c r="AP35" s="171">
        <v>0</v>
      </c>
      <c r="AQ35" s="171">
        <v>5</v>
      </c>
      <c r="AR35" s="35" t="s">
        <v>145</v>
      </c>
      <c r="AS35" s="4"/>
      <c r="AT35" s="167"/>
    </row>
    <row r="36" spans="1:49" ht="19.5" customHeight="1">
      <c r="A36" s="32"/>
      <c r="B36" s="34" t="s">
        <v>148</v>
      </c>
      <c r="C36" s="245">
        <f t="shared" si="2"/>
        <v>35</v>
      </c>
      <c r="D36" s="170">
        <f t="shared" si="3"/>
        <v>14</v>
      </c>
      <c r="E36" s="170">
        <f t="shared" si="4"/>
        <v>21</v>
      </c>
      <c r="F36" s="223">
        <f t="shared" si="5"/>
        <v>2</v>
      </c>
      <c r="G36" s="171">
        <v>2</v>
      </c>
      <c r="H36" s="171">
        <v>0</v>
      </c>
      <c r="I36" s="170">
        <v>0</v>
      </c>
      <c r="J36" s="171">
        <v>0</v>
      </c>
      <c r="K36" s="171">
        <v>0</v>
      </c>
      <c r="L36" s="223">
        <v>2</v>
      </c>
      <c r="M36" s="171">
        <v>1</v>
      </c>
      <c r="N36" s="171">
        <v>1</v>
      </c>
      <c r="O36" s="223">
        <v>1</v>
      </c>
      <c r="P36" s="171">
        <v>1</v>
      </c>
      <c r="Q36" s="171">
        <v>0</v>
      </c>
      <c r="R36" s="170">
        <v>0</v>
      </c>
      <c r="S36" s="171">
        <v>0</v>
      </c>
      <c r="T36" s="171">
        <v>0</v>
      </c>
      <c r="U36" s="223">
        <v>24</v>
      </c>
      <c r="V36" s="171">
        <v>9</v>
      </c>
      <c r="W36" s="171">
        <v>15</v>
      </c>
      <c r="X36" s="170">
        <v>0</v>
      </c>
      <c r="Y36" s="171">
        <v>0</v>
      </c>
      <c r="Z36" s="171">
        <v>0</v>
      </c>
      <c r="AA36" s="223">
        <v>2</v>
      </c>
      <c r="AB36" s="171">
        <v>0</v>
      </c>
      <c r="AC36" s="171">
        <v>2</v>
      </c>
      <c r="AD36" s="170">
        <v>0</v>
      </c>
      <c r="AE36" s="171">
        <v>0</v>
      </c>
      <c r="AF36" s="171">
        <v>0</v>
      </c>
      <c r="AG36" s="223">
        <v>1</v>
      </c>
      <c r="AH36" s="171">
        <v>0</v>
      </c>
      <c r="AI36" s="171">
        <v>1</v>
      </c>
      <c r="AJ36" s="223">
        <v>3</v>
      </c>
      <c r="AK36" s="171">
        <v>1</v>
      </c>
      <c r="AL36" s="171">
        <v>2</v>
      </c>
      <c r="AM36" s="171">
        <v>0</v>
      </c>
      <c r="AN36" s="171">
        <v>1</v>
      </c>
      <c r="AO36" s="171">
        <f t="shared" si="7"/>
        <v>4</v>
      </c>
      <c r="AP36" s="171">
        <v>2</v>
      </c>
      <c r="AQ36" s="171">
        <v>2</v>
      </c>
      <c r="AR36" s="35" t="s">
        <v>147</v>
      </c>
      <c r="AS36" s="4"/>
      <c r="AU36" s="167"/>
      <c r="AV36" s="167"/>
      <c r="AW36" s="167"/>
    </row>
    <row r="37" spans="1:45" ht="19.5" customHeight="1">
      <c r="A37" s="32"/>
      <c r="B37" s="34" t="s">
        <v>150</v>
      </c>
      <c r="C37" s="245">
        <f t="shared" si="2"/>
        <v>123</v>
      </c>
      <c r="D37" s="170">
        <f t="shared" si="3"/>
        <v>56</v>
      </c>
      <c r="E37" s="170">
        <f t="shared" si="4"/>
        <v>67</v>
      </c>
      <c r="F37" s="223">
        <f t="shared" si="5"/>
        <v>6</v>
      </c>
      <c r="G37" s="171">
        <v>5</v>
      </c>
      <c r="H37" s="171">
        <v>1</v>
      </c>
      <c r="I37" s="170">
        <v>0</v>
      </c>
      <c r="J37" s="171">
        <v>0</v>
      </c>
      <c r="K37" s="171">
        <v>0</v>
      </c>
      <c r="L37" s="223">
        <v>6</v>
      </c>
      <c r="M37" s="171">
        <v>6</v>
      </c>
      <c r="N37" s="171">
        <v>0</v>
      </c>
      <c r="O37" s="223">
        <v>3</v>
      </c>
      <c r="P37" s="171">
        <v>3</v>
      </c>
      <c r="Q37" s="171">
        <v>0</v>
      </c>
      <c r="R37" s="170">
        <v>0</v>
      </c>
      <c r="S37" s="171">
        <v>0</v>
      </c>
      <c r="T37" s="171">
        <v>0</v>
      </c>
      <c r="U37" s="223">
        <v>92</v>
      </c>
      <c r="V37" s="171">
        <v>39</v>
      </c>
      <c r="W37" s="171">
        <v>53</v>
      </c>
      <c r="X37" s="170">
        <v>0</v>
      </c>
      <c r="Y37" s="171">
        <v>0</v>
      </c>
      <c r="Z37" s="171">
        <v>0</v>
      </c>
      <c r="AA37" s="223">
        <v>7</v>
      </c>
      <c r="AB37" s="171">
        <v>0</v>
      </c>
      <c r="AC37" s="171">
        <v>7</v>
      </c>
      <c r="AD37" s="170">
        <v>0</v>
      </c>
      <c r="AE37" s="171">
        <v>0</v>
      </c>
      <c r="AF37" s="171">
        <v>0</v>
      </c>
      <c r="AG37" s="223">
        <v>1</v>
      </c>
      <c r="AH37" s="171">
        <v>0</v>
      </c>
      <c r="AI37" s="171">
        <v>1</v>
      </c>
      <c r="AJ37" s="223">
        <v>8</v>
      </c>
      <c r="AK37" s="171">
        <v>3</v>
      </c>
      <c r="AL37" s="171">
        <v>5</v>
      </c>
      <c r="AM37" s="171">
        <v>0</v>
      </c>
      <c r="AN37" s="171">
        <v>3</v>
      </c>
      <c r="AO37" s="171">
        <f t="shared" si="7"/>
        <v>7</v>
      </c>
      <c r="AP37" s="171">
        <v>4</v>
      </c>
      <c r="AQ37" s="171">
        <v>3</v>
      </c>
      <c r="AR37" s="35" t="s">
        <v>149</v>
      </c>
      <c r="AS37" s="4"/>
    </row>
    <row r="38" spans="1:45" ht="19.5" customHeight="1">
      <c r="A38" s="32"/>
      <c r="B38" s="34" t="s">
        <v>152</v>
      </c>
      <c r="C38" s="245">
        <f t="shared" si="2"/>
        <v>47</v>
      </c>
      <c r="D38" s="170">
        <f t="shared" si="3"/>
        <v>20</v>
      </c>
      <c r="E38" s="170">
        <f t="shared" si="4"/>
        <v>27</v>
      </c>
      <c r="F38" s="223">
        <f t="shared" si="5"/>
        <v>4</v>
      </c>
      <c r="G38" s="171">
        <v>4</v>
      </c>
      <c r="H38" s="171">
        <v>0</v>
      </c>
      <c r="I38" s="170">
        <v>0</v>
      </c>
      <c r="J38" s="171">
        <v>0</v>
      </c>
      <c r="K38" s="171">
        <v>0</v>
      </c>
      <c r="L38" s="223">
        <v>4</v>
      </c>
      <c r="M38" s="171">
        <v>2</v>
      </c>
      <c r="N38" s="171">
        <v>2</v>
      </c>
      <c r="O38" s="223">
        <v>0</v>
      </c>
      <c r="P38" s="171">
        <v>0</v>
      </c>
      <c r="Q38" s="171">
        <v>0</v>
      </c>
      <c r="R38" s="170">
        <v>0</v>
      </c>
      <c r="S38" s="171">
        <v>0</v>
      </c>
      <c r="T38" s="171">
        <v>0</v>
      </c>
      <c r="U38" s="223">
        <v>30</v>
      </c>
      <c r="V38" s="171">
        <v>11</v>
      </c>
      <c r="W38" s="171">
        <v>19</v>
      </c>
      <c r="X38" s="170">
        <v>0</v>
      </c>
      <c r="Y38" s="171">
        <v>0</v>
      </c>
      <c r="Z38" s="171">
        <v>0</v>
      </c>
      <c r="AA38" s="223">
        <v>4</v>
      </c>
      <c r="AB38" s="171">
        <v>0</v>
      </c>
      <c r="AC38" s="171">
        <v>4</v>
      </c>
      <c r="AD38" s="170">
        <v>0</v>
      </c>
      <c r="AE38" s="171">
        <v>0</v>
      </c>
      <c r="AF38" s="171">
        <v>0</v>
      </c>
      <c r="AG38" s="223">
        <v>0</v>
      </c>
      <c r="AH38" s="171">
        <v>0</v>
      </c>
      <c r="AI38" s="171">
        <v>0</v>
      </c>
      <c r="AJ38" s="223">
        <v>5</v>
      </c>
      <c r="AK38" s="171">
        <v>3</v>
      </c>
      <c r="AL38" s="171">
        <v>2</v>
      </c>
      <c r="AM38" s="171">
        <v>0</v>
      </c>
      <c r="AN38" s="171">
        <v>0</v>
      </c>
      <c r="AO38" s="171">
        <f t="shared" si="7"/>
        <v>0</v>
      </c>
      <c r="AP38" s="171">
        <v>0</v>
      </c>
      <c r="AQ38" s="171">
        <v>0</v>
      </c>
      <c r="AR38" s="35" t="s">
        <v>151</v>
      </c>
      <c r="AS38" s="4"/>
    </row>
    <row r="39" spans="1:49" s="167" customFormat="1" ht="19.5" customHeight="1">
      <c r="A39" s="295" t="s">
        <v>231</v>
      </c>
      <c r="B39" s="296"/>
      <c r="C39" s="245">
        <f t="shared" si="2"/>
        <v>78</v>
      </c>
      <c r="D39" s="223">
        <f t="shared" si="3"/>
        <v>37</v>
      </c>
      <c r="E39" s="223">
        <f t="shared" si="4"/>
        <v>41</v>
      </c>
      <c r="F39" s="223">
        <f t="shared" si="5"/>
        <v>8</v>
      </c>
      <c r="G39" s="223">
        <f aca="true" t="shared" si="10" ref="G39:AQ39">G40</f>
        <v>6</v>
      </c>
      <c r="H39" s="223">
        <f t="shared" si="10"/>
        <v>2</v>
      </c>
      <c r="I39" s="223">
        <f t="shared" si="10"/>
        <v>0</v>
      </c>
      <c r="J39" s="223">
        <f t="shared" si="10"/>
        <v>0</v>
      </c>
      <c r="K39" s="223">
        <f t="shared" si="10"/>
        <v>0</v>
      </c>
      <c r="L39" s="223">
        <f>M39+N39</f>
        <v>8</v>
      </c>
      <c r="M39" s="223">
        <f t="shared" si="10"/>
        <v>6</v>
      </c>
      <c r="N39" s="223">
        <f t="shared" si="10"/>
        <v>2</v>
      </c>
      <c r="O39" s="223">
        <f>P39+Q39</f>
        <v>1</v>
      </c>
      <c r="P39" s="223">
        <f t="shared" si="10"/>
        <v>1</v>
      </c>
      <c r="Q39" s="223">
        <f t="shared" si="10"/>
        <v>0</v>
      </c>
      <c r="R39" s="223">
        <f>S39+T39</f>
        <v>0</v>
      </c>
      <c r="S39" s="223">
        <f t="shared" si="10"/>
        <v>0</v>
      </c>
      <c r="T39" s="223">
        <f t="shared" si="10"/>
        <v>0</v>
      </c>
      <c r="U39" s="223">
        <f>V39+W39</f>
        <v>45</v>
      </c>
      <c r="V39" s="223">
        <f t="shared" si="10"/>
        <v>21</v>
      </c>
      <c r="W39" s="223">
        <f t="shared" si="10"/>
        <v>24</v>
      </c>
      <c r="X39" s="223">
        <f>Y39+Z39</f>
        <v>0</v>
      </c>
      <c r="Y39" s="223">
        <f t="shared" si="10"/>
        <v>0</v>
      </c>
      <c r="Z39" s="223">
        <f t="shared" si="10"/>
        <v>0</v>
      </c>
      <c r="AA39" s="223">
        <f>AB39+AC39</f>
        <v>8</v>
      </c>
      <c r="AB39" s="223">
        <f t="shared" si="10"/>
        <v>0</v>
      </c>
      <c r="AC39" s="223">
        <f t="shared" si="10"/>
        <v>8</v>
      </c>
      <c r="AD39" s="223">
        <f>AE39+AF39</f>
        <v>0</v>
      </c>
      <c r="AE39" s="223">
        <f t="shared" si="10"/>
        <v>0</v>
      </c>
      <c r="AF39" s="223">
        <f t="shared" si="10"/>
        <v>0</v>
      </c>
      <c r="AG39" s="223">
        <f>AH39+AI39</f>
        <v>1</v>
      </c>
      <c r="AH39" s="223">
        <f t="shared" si="10"/>
        <v>0</v>
      </c>
      <c r="AI39" s="223">
        <f t="shared" si="10"/>
        <v>1</v>
      </c>
      <c r="AJ39" s="223">
        <f>AK39+AL39</f>
        <v>7</v>
      </c>
      <c r="AK39" s="223">
        <f t="shared" si="10"/>
        <v>3</v>
      </c>
      <c r="AL39" s="223">
        <f t="shared" si="10"/>
        <v>4</v>
      </c>
      <c r="AM39" s="223">
        <f t="shared" si="10"/>
        <v>0</v>
      </c>
      <c r="AN39" s="223">
        <f t="shared" si="10"/>
        <v>1</v>
      </c>
      <c r="AO39" s="223">
        <f t="shared" si="7"/>
        <v>0</v>
      </c>
      <c r="AP39" s="223">
        <f t="shared" si="10"/>
        <v>0</v>
      </c>
      <c r="AQ39" s="223">
        <f t="shared" si="10"/>
        <v>0</v>
      </c>
      <c r="AR39" s="300" t="s">
        <v>129</v>
      </c>
      <c r="AS39" s="325"/>
      <c r="AT39" s="5"/>
      <c r="AU39" s="5"/>
      <c r="AV39" s="5"/>
      <c r="AW39" s="5"/>
    </row>
    <row r="40" spans="1:46" ht="19.5" customHeight="1">
      <c r="A40" s="32"/>
      <c r="B40" s="34" t="s">
        <v>130</v>
      </c>
      <c r="C40" s="245">
        <f t="shared" si="2"/>
        <v>78</v>
      </c>
      <c r="D40" s="170">
        <f t="shared" si="3"/>
        <v>37</v>
      </c>
      <c r="E40" s="170">
        <f t="shared" si="4"/>
        <v>41</v>
      </c>
      <c r="F40" s="223">
        <f t="shared" si="5"/>
        <v>8</v>
      </c>
      <c r="G40" s="171">
        <v>6</v>
      </c>
      <c r="H40" s="171">
        <v>2</v>
      </c>
      <c r="I40" s="170">
        <v>0</v>
      </c>
      <c r="J40" s="171">
        <v>0</v>
      </c>
      <c r="K40" s="171">
        <v>0</v>
      </c>
      <c r="L40" s="223">
        <v>8</v>
      </c>
      <c r="M40" s="171">
        <v>6</v>
      </c>
      <c r="N40" s="171">
        <v>2</v>
      </c>
      <c r="O40" s="223">
        <v>1</v>
      </c>
      <c r="P40" s="171">
        <v>1</v>
      </c>
      <c r="Q40" s="171">
        <v>0</v>
      </c>
      <c r="R40" s="170">
        <v>0</v>
      </c>
      <c r="S40" s="171">
        <v>0</v>
      </c>
      <c r="T40" s="171">
        <v>0</v>
      </c>
      <c r="U40" s="223">
        <v>45</v>
      </c>
      <c r="V40" s="171">
        <v>21</v>
      </c>
      <c r="W40" s="171">
        <v>24</v>
      </c>
      <c r="X40" s="170">
        <v>0</v>
      </c>
      <c r="Y40" s="171">
        <v>0</v>
      </c>
      <c r="Z40" s="171">
        <v>0</v>
      </c>
      <c r="AA40" s="223">
        <v>8</v>
      </c>
      <c r="AB40" s="171">
        <v>0</v>
      </c>
      <c r="AC40" s="171">
        <v>8</v>
      </c>
      <c r="AD40" s="170">
        <v>0</v>
      </c>
      <c r="AE40" s="171">
        <v>0</v>
      </c>
      <c r="AF40" s="171">
        <v>0</v>
      </c>
      <c r="AG40" s="223">
        <v>1</v>
      </c>
      <c r="AH40" s="171">
        <v>0</v>
      </c>
      <c r="AI40" s="171">
        <v>1</v>
      </c>
      <c r="AJ40" s="223">
        <v>7</v>
      </c>
      <c r="AK40" s="171">
        <v>3</v>
      </c>
      <c r="AL40" s="171">
        <v>4</v>
      </c>
      <c r="AM40" s="171">
        <v>0</v>
      </c>
      <c r="AN40" s="171">
        <v>1</v>
      </c>
      <c r="AO40" s="171">
        <f t="shared" si="7"/>
        <v>0</v>
      </c>
      <c r="AP40" s="171">
        <v>0</v>
      </c>
      <c r="AQ40" s="171">
        <v>0</v>
      </c>
      <c r="AR40" s="35" t="s">
        <v>130</v>
      </c>
      <c r="AS40" s="4"/>
      <c r="AT40" s="167"/>
    </row>
    <row r="41" spans="1:48" s="167" customFormat="1" ht="19.5" customHeight="1">
      <c r="A41" s="295" t="s">
        <v>232</v>
      </c>
      <c r="B41" s="296"/>
      <c r="C41" s="245">
        <f t="shared" si="2"/>
        <v>177</v>
      </c>
      <c r="D41" s="223">
        <f t="shared" si="3"/>
        <v>82</v>
      </c>
      <c r="E41" s="223">
        <f t="shared" si="4"/>
        <v>95</v>
      </c>
      <c r="F41" s="223">
        <f t="shared" si="5"/>
        <v>10</v>
      </c>
      <c r="G41" s="223">
        <f aca="true" t="shared" si="11" ref="G41:AQ41">SUM(G42:G43)</f>
        <v>8</v>
      </c>
      <c r="H41" s="223">
        <f t="shared" si="11"/>
        <v>2</v>
      </c>
      <c r="I41" s="223">
        <f>J41+K41</f>
        <v>0</v>
      </c>
      <c r="J41" s="223">
        <f t="shared" si="11"/>
        <v>0</v>
      </c>
      <c r="K41" s="223">
        <f t="shared" si="11"/>
        <v>0</v>
      </c>
      <c r="L41" s="223">
        <f>M41+N41</f>
        <v>10</v>
      </c>
      <c r="M41" s="223">
        <f t="shared" si="11"/>
        <v>9</v>
      </c>
      <c r="N41" s="223">
        <f t="shared" si="11"/>
        <v>1</v>
      </c>
      <c r="O41" s="223">
        <f>P41+Q41</f>
        <v>5</v>
      </c>
      <c r="P41" s="223">
        <f t="shared" si="11"/>
        <v>4</v>
      </c>
      <c r="Q41" s="223">
        <f t="shared" si="11"/>
        <v>1</v>
      </c>
      <c r="R41" s="223">
        <f>S41+T41</f>
        <v>0</v>
      </c>
      <c r="S41" s="223">
        <f t="shared" si="11"/>
        <v>0</v>
      </c>
      <c r="T41" s="223">
        <f t="shared" si="11"/>
        <v>0</v>
      </c>
      <c r="U41" s="223">
        <f>V41+W41</f>
        <v>118</v>
      </c>
      <c r="V41" s="223">
        <f t="shared" si="11"/>
        <v>57</v>
      </c>
      <c r="W41" s="223">
        <f t="shared" si="11"/>
        <v>61</v>
      </c>
      <c r="X41" s="223">
        <f>Y41+Z41</f>
        <v>0</v>
      </c>
      <c r="Y41" s="223">
        <f t="shared" si="11"/>
        <v>0</v>
      </c>
      <c r="Z41" s="223">
        <f t="shared" si="11"/>
        <v>0</v>
      </c>
      <c r="AA41" s="223">
        <f>AB41+AC41</f>
        <v>13</v>
      </c>
      <c r="AB41" s="223">
        <f t="shared" si="11"/>
        <v>0</v>
      </c>
      <c r="AC41" s="223">
        <f t="shared" si="11"/>
        <v>13</v>
      </c>
      <c r="AD41" s="223">
        <f>AE41+AF41</f>
        <v>0</v>
      </c>
      <c r="AE41" s="223">
        <f t="shared" si="11"/>
        <v>0</v>
      </c>
      <c r="AF41" s="223">
        <f t="shared" si="11"/>
        <v>0</v>
      </c>
      <c r="AG41" s="223">
        <f>AH41+AI41</f>
        <v>2</v>
      </c>
      <c r="AH41" s="223">
        <f t="shared" si="11"/>
        <v>0</v>
      </c>
      <c r="AI41" s="223">
        <f t="shared" si="11"/>
        <v>2</v>
      </c>
      <c r="AJ41" s="223">
        <f>AK41+AL41</f>
        <v>19</v>
      </c>
      <c r="AK41" s="223">
        <f t="shared" si="11"/>
        <v>4</v>
      </c>
      <c r="AL41" s="223">
        <f t="shared" si="11"/>
        <v>15</v>
      </c>
      <c r="AM41" s="223">
        <f t="shared" si="11"/>
        <v>0</v>
      </c>
      <c r="AN41" s="223">
        <f t="shared" si="11"/>
        <v>6</v>
      </c>
      <c r="AO41" s="223">
        <f t="shared" si="7"/>
        <v>1</v>
      </c>
      <c r="AP41" s="223">
        <f t="shared" si="11"/>
        <v>1</v>
      </c>
      <c r="AQ41" s="223">
        <f t="shared" si="11"/>
        <v>0</v>
      </c>
      <c r="AR41" s="297" t="s">
        <v>232</v>
      </c>
      <c r="AS41" s="321"/>
      <c r="AT41" s="5"/>
      <c r="AU41" s="5"/>
      <c r="AV41" s="5"/>
    </row>
    <row r="42" spans="1:46" ht="19.5" customHeight="1">
      <c r="A42" s="32"/>
      <c r="B42" s="34" t="s">
        <v>131</v>
      </c>
      <c r="C42" s="245">
        <f t="shared" si="2"/>
        <v>122</v>
      </c>
      <c r="D42" s="170">
        <f t="shared" si="3"/>
        <v>54</v>
      </c>
      <c r="E42" s="170">
        <f t="shared" si="4"/>
        <v>68</v>
      </c>
      <c r="F42" s="223">
        <f t="shared" si="5"/>
        <v>6</v>
      </c>
      <c r="G42" s="171">
        <v>5</v>
      </c>
      <c r="H42" s="171">
        <v>1</v>
      </c>
      <c r="I42" s="170">
        <v>0</v>
      </c>
      <c r="J42" s="171">
        <v>0</v>
      </c>
      <c r="K42" s="171">
        <v>0</v>
      </c>
      <c r="L42" s="223">
        <v>6</v>
      </c>
      <c r="M42" s="171">
        <v>6</v>
      </c>
      <c r="N42" s="171">
        <v>0</v>
      </c>
      <c r="O42" s="223">
        <v>4</v>
      </c>
      <c r="P42" s="171">
        <v>3</v>
      </c>
      <c r="Q42" s="171">
        <v>1</v>
      </c>
      <c r="R42" s="170">
        <v>0</v>
      </c>
      <c r="S42" s="171">
        <v>0</v>
      </c>
      <c r="T42" s="171">
        <v>0</v>
      </c>
      <c r="U42" s="223">
        <v>80</v>
      </c>
      <c r="V42" s="171">
        <v>37</v>
      </c>
      <c r="W42" s="171">
        <v>43</v>
      </c>
      <c r="X42" s="170">
        <v>0</v>
      </c>
      <c r="Y42" s="171">
        <v>0</v>
      </c>
      <c r="Z42" s="171">
        <v>0</v>
      </c>
      <c r="AA42" s="223">
        <v>9</v>
      </c>
      <c r="AB42" s="171">
        <v>0</v>
      </c>
      <c r="AC42" s="171">
        <v>9</v>
      </c>
      <c r="AD42" s="170">
        <v>0</v>
      </c>
      <c r="AE42" s="171">
        <v>0</v>
      </c>
      <c r="AF42" s="171">
        <v>0</v>
      </c>
      <c r="AG42" s="223">
        <v>2</v>
      </c>
      <c r="AH42" s="171">
        <v>0</v>
      </c>
      <c r="AI42" s="171">
        <v>2</v>
      </c>
      <c r="AJ42" s="223">
        <v>15</v>
      </c>
      <c r="AK42" s="171">
        <v>3</v>
      </c>
      <c r="AL42" s="171">
        <v>12</v>
      </c>
      <c r="AM42" s="171">
        <v>0</v>
      </c>
      <c r="AN42" s="171">
        <v>6</v>
      </c>
      <c r="AO42" s="171">
        <f t="shared" si="7"/>
        <v>1</v>
      </c>
      <c r="AP42" s="171">
        <v>1</v>
      </c>
      <c r="AQ42" s="171">
        <v>0</v>
      </c>
      <c r="AR42" s="35" t="s">
        <v>131</v>
      </c>
      <c r="AS42" s="4"/>
      <c r="AT42" s="167"/>
    </row>
    <row r="43" spans="1:49" ht="19.5" customHeight="1">
      <c r="A43" s="32"/>
      <c r="B43" s="34" t="s">
        <v>132</v>
      </c>
      <c r="C43" s="245">
        <f t="shared" si="2"/>
        <v>55</v>
      </c>
      <c r="D43" s="170">
        <f t="shared" si="3"/>
        <v>28</v>
      </c>
      <c r="E43" s="170">
        <f t="shared" si="4"/>
        <v>27</v>
      </c>
      <c r="F43" s="223">
        <f t="shared" si="5"/>
        <v>4</v>
      </c>
      <c r="G43" s="171">
        <v>3</v>
      </c>
      <c r="H43" s="171">
        <v>1</v>
      </c>
      <c r="I43" s="170">
        <v>0</v>
      </c>
      <c r="J43" s="171">
        <v>0</v>
      </c>
      <c r="K43" s="171">
        <v>0</v>
      </c>
      <c r="L43" s="223">
        <v>4</v>
      </c>
      <c r="M43" s="171">
        <v>3</v>
      </c>
      <c r="N43" s="171">
        <v>1</v>
      </c>
      <c r="O43" s="223">
        <v>1</v>
      </c>
      <c r="P43" s="171">
        <v>1</v>
      </c>
      <c r="Q43" s="171">
        <v>0</v>
      </c>
      <c r="R43" s="170">
        <v>0</v>
      </c>
      <c r="S43" s="171">
        <v>0</v>
      </c>
      <c r="T43" s="171">
        <v>0</v>
      </c>
      <c r="U43" s="223">
        <v>38</v>
      </c>
      <c r="V43" s="171">
        <v>20</v>
      </c>
      <c r="W43" s="171">
        <v>18</v>
      </c>
      <c r="X43" s="170">
        <v>0</v>
      </c>
      <c r="Y43" s="171">
        <v>0</v>
      </c>
      <c r="Z43" s="171">
        <v>0</v>
      </c>
      <c r="AA43" s="223">
        <v>4</v>
      </c>
      <c r="AB43" s="171">
        <v>0</v>
      </c>
      <c r="AC43" s="171">
        <v>4</v>
      </c>
      <c r="AD43" s="170">
        <v>0</v>
      </c>
      <c r="AE43" s="171">
        <v>0</v>
      </c>
      <c r="AF43" s="171">
        <v>0</v>
      </c>
      <c r="AG43" s="223">
        <v>0</v>
      </c>
      <c r="AH43" s="171">
        <v>0</v>
      </c>
      <c r="AI43" s="171">
        <v>0</v>
      </c>
      <c r="AJ43" s="223">
        <v>4</v>
      </c>
      <c r="AK43" s="171">
        <v>1</v>
      </c>
      <c r="AL43" s="171">
        <v>3</v>
      </c>
      <c r="AM43" s="171">
        <v>0</v>
      </c>
      <c r="AN43" s="171">
        <v>0</v>
      </c>
      <c r="AO43" s="171">
        <f t="shared" si="7"/>
        <v>0</v>
      </c>
      <c r="AP43" s="171">
        <v>0</v>
      </c>
      <c r="AQ43" s="171">
        <v>0</v>
      </c>
      <c r="AR43" s="35" t="s">
        <v>132</v>
      </c>
      <c r="AS43" s="4"/>
      <c r="AU43" s="167"/>
      <c r="AV43" s="167"/>
      <c r="AW43" s="167"/>
    </row>
    <row r="44" spans="1:46" s="167" customFormat="1" ht="19.5" customHeight="1">
      <c r="A44" s="295" t="s">
        <v>233</v>
      </c>
      <c r="B44" s="296"/>
      <c r="C44" s="245">
        <f t="shared" si="2"/>
        <v>264</v>
      </c>
      <c r="D44" s="223">
        <f t="shared" si="3"/>
        <v>110</v>
      </c>
      <c r="E44" s="223">
        <f t="shared" si="4"/>
        <v>154</v>
      </c>
      <c r="F44" s="223">
        <f t="shared" si="5"/>
        <v>12</v>
      </c>
      <c r="G44" s="223">
        <f aca="true" t="shared" si="12" ref="G44:AQ44">SUM(G45:G47)</f>
        <v>9</v>
      </c>
      <c r="H44" s="223">
        <f t="shared" si="12"/>
        <v>3</v>
      </c>
      <c r="I44" s="223">
        <f>J44+K44</f>
        <v>0</v>
      </c>
      <c r="J44" s="223">
        <f t="shared" si="12"/>
        <v>0</v>
      </c>
      <c r="K44" s="223">
        <f t="shared" si="12"/>
        <v>0</v>
      </c>
      <c r="L44" s="223">
        <f>M44+N44</f>
        <v>12</v>
      </c>
      <c r="M44" s="223">
        <f t="shared" si="12"/>
        <v>10</v>
      </c>
      <c r="N44" s="223">
        <f t="shared" si="12"/>
        <v>2</v>
      </c>
      <c r="O44" s="223">
        <f>P44+Q44</f>
        <v>7</v>
      </c>
      <c r="P44" s="223">
        <f t="shared" si="12"/>
        <v>7</v>
      </c>
      <c r="Q44" s="223">
        <f t="shared" si="12"/>
        <v>0</v>
      </c>
      <c r="R44" s="223">
        <f>S44+T44</f>
        <v>0</v>
      </c>
      <c r="S44" s="223">
        <f t="shared" si="12"/>
        <v>0</v>
      </c>
      <c r="T44" s="223">
        <f t="shared" si="12"/>
        <v>0</v>
      </c>
      <c r="U44" s="223">
        <f>V44+W44</f>
        <v>203</v>
      </c>
      <c r="V44" s="223">
        <f t="shared" si="12"/>
        <v>80</v>
      </c>
      <c r="W44" s="223">
        <f t="shared" si="12"/>
        <v>123</v>
      </c>
      <c r="X44" s="223">
        <f>Y44+Z44</f>
        <v>0</v>
      </c>
      <c r="Y44" s="223">
        <f t="shared" si="12"/>
        <v>0</v>
      </c>
      <c r="Z44" s="223">
        <f t="shared" si="12"/>
        <v>0</v>
      </c>
      <c r="AA44" s="223">
        <f>AB44+AC44</f>
        <v>14</v>
      </c>
      <c r="AB44" s="223">
        <f t="shared" si="12"/>
        <v>0</v>
      </c>
      <c r="AC44" s="223">
        <f t="shared" si="12"/>
        <v>14</v>
      </c>
      <c r="AD44" s="223">
        <f>AE44+AF44</f>
        <v>0</v>
      </c>
      <c r="AE44" s="223">
        <f t="shared" si="12"/>
        <v>0</v>
      </c>
      <c r="AF44" s="223">
        <f t="shared" si="12"/>
        <v>0</v>
      </c>
      <c r="AG44" s="223">
        <f>AH44+AI44</f>
        <v>2</v>
      </c>
      <c r="AH44" s="223">
        <f t="shared" si="12"/>
        <v>0</v>
      </c>
      <c r="AI44" s="223">
        <f t="shared" si="12"/>
        <v>2</v>
      </c>
      <c r="AJ44" s="223">
        <f>AK44+AL44</f>
        <v>14</v>
      </c>
      <c r="AK44" s="223">
        <f t="shared" si="12"/>
        <v>4</v>
      </c>
      <c r="AL44" s="223">
        <f t="shared" si="12"/>
        <v>10</v>
      </c>
      <c r="AM44" s="223">
        <f t="shared" si="12"/>
        <v>0</v>
      </c>
      <c r="AN44" s="223">
        <f t="shared" si="12"/>
        <v>8</v>
      </c>
      <c r="AO44" s="223">
        <f t="shared" si="7"/>
        <v>7</v>
      </c>
      <c r="AP44" s="223">
        <f t="shared" si="12"/>
        <v>2</v>
      </c>
      <c r="AQ44" s="223">
        <f t="shared" si="12"/>
        <v>5</v>
      </c>
      <c r="AR44" s="297" t="s">
        <v>233</v>
      </c>
      <c r="AS44" s="321"/>
      <c r="AT44" s="5"/>
    </row>
    <row r="45" spans="1:46" ht="19.5" customHeight="1">
      <c r="A45" s="32"/>
      <c r="B45" s="34" t="s">
        <v>133</v>
      </c>
      <c r="C45" s="245">
        <f t="shared" si="2"/>
        <v>50</v>
      </c>
      <c r="D45" s="170">
        <f t="shared" si="3"/>
        <v>29</v>
      </c>
      <c r="E45" s="170">
        <f t="shared" si="4"/>
        <v>21</v>
      </c>
      <c r="F45" s="223">
        <f t="shared" si="5"/>
        <v>3</v>
      </c>
      <c r="G45" s="171">
        <v>3</v>
      </c>
      <c r="H45" s="171">
        <v>0</v>
      </c>
      <c r="I45" s="170">
        <v>0</v>
      </c>
      <c r="J45" s="171">
        <v>0</v>
      </c>
      <c r="K45" s="171">
        <v>0</v>
      </c>
      <c r="L45" s="223">
        <v>3</v>
      </c>
      <c r="M45" s="171">
        <v>3</v>
      </c>
      <c r="N45" s="171">
        <v>0</v>
      </c>
      <c r="O45" s="223">
        <v>2</v>
      </c>
      <c r="P45" s="171">
        <v>2</v>
      </c>
      <c r="Q45" s="171">
        <v>0</v>
      </c>
      <c r="R45" s="170">
        <v>0</v>
      </c>
      <c r="S45" s="171">
        <v>0</v>
      </c>
      <c r="T45" s="171">
        <v>0</v>
      </c>
      <c r="U45" s="223">
        <v>37</v>
      </c>
      <c r="V45" s="171">
        <v>20</v>
      </c>
      <c r="W45" s="171">
        <v>17</v>
      </c>
      <c r="X45" s="170">
        <v>0</v>
      </c>
      <c r="Y45" s="171">
        <v>0</v>
      </c>
      <c r="Z45" s="171">
        <v>0</v>
      </c>
      <c r="AA45" s="223">
        <v>3</v>
      </c>
      <c r="AB45" s="171">
        <v>0</v>
      </c>
      <c r="AC45" s="171">
        <v>3</v>
      </c>
      <c r="AD45" s="170">
        <v>0</v>
      </c>
      <c r="AE45" s="171">
        <v>0</v>
      </c>
      <c r="AF45" s="171">
        <v>0</v>
      </c>
      <c r="AG45" s="223">
        <v>0</v>
      </c>
      <c r="AH45" s="171">
        <v>0</v>
      </c>
      <c r="AI45" s="171">
        <v>0</v>
      </c>
      <c r="AJ45" s="223">
        <v>2</v>
      </c>
      <c r="AK45" s="171">
        <v>1</v>
      </c>
      <c r="AL45" s="171">
        <v>1</v>
      </c>
      <c r="AM45" s="171">
        <v>0</v>
      </c>
      <c r="AN45" s="171">
        <v>2</v>
      </c>
      <c r="AO45" s="171">
        <f t="shared" si="7"/>
        <v>0</v>
      </c>
      <c r="AP45" s="171">
        <v>0</v>
      </c>
      <c r="AQ45" s="171">
        <v>0</v>
      </c>
      <c r="AR45" s="35" t="s">
        <v>133</v>
      </c>
      <c r="AS45" s="4"/>
      <c r="AT45" s="167"/>
    </row>
    <row r="46" spans="1:48" ht="19.5" customHeight="1">
      <c r="A46" s="32"/>
      <c r="B46" s="34" t="s">
        <v>134</v>
      </c>
      <c r="C46" s="245">
        <f t="shared" si="2"/>
        <v>65</v>
      </c>
      <c r="D46" s="170">
        <f t="shared" si="3"/>
        <v>25</v>
      </c>
      <c r="E46" s="170">
        <f t="shared" si="4"/>
        <v>40</v>
      </c>
      <c r="F46" s="223">
        <f t="shared" si="5"/>
        <v>3</v>
      </c>
      <c r="G46" s="171">
        <v>2</v>
      </c>
      <c r="H46" s="171">
        <v>1</v>
      </c>
      <c r="I46" s="170">
        <v>0</v>
      </c>
      <c r="J46" s="171">
        <v>0</v>
      </c>
      <c r="K46" s="171">
        <v>0</v>
      </c>
      <c r="L46" s="223">
        <v>3</v>
      </c>
      <c r="M46" s="171">
        <v>2</v>
      </c>
      <c r="N46" s="171">
        <v>1</v>
      </c>
      <c r="O46" s="223">
        <v>3</v>
      </c>
      <c r="P46" s="171">
        <v>3</v>
      </c>
      <c r="Q46" s="171">
        <v>0</v>
      </c>
      <c r="R46" s="170">
        <v>0</v>
      </c>
      <c r="S46" s="171">
        <v>0</v>
      </c>
      <c r="T46" s="171">
        <v>0</v>
      </c>
      <c r="U46" s="223">
        <v>49</v>
      </c>
      <c r="V46" s="171">
        <v>17</v>
      </c>
      <c r="W46" s="171">
        <v>32</v>
      </c>
      <c r="X46" s="170">
        <v>0</v>
      </c>
      <c r="Y46" s="171">
        <v>0</v>
      </c>
      <c r="Z46" s="171">
        <v>0</v>
      </c>
      <c r="AA46" s="223">
        <v>3</v>
      </c>
      <c r="AB46" s="171">
        <v>0</v>
      </c>
      <c r="AC46" s="171">
        <v>3</v>
      </c>
      <c r="AD46" s="170">
        <v>0</v>
      </c>
      <c r="AE46" s="171">
        <v>0</v>
      </c>
      <c r="AF46" s="171">
        <v>0</v>
      </c>
      <c r="AG46" s="223">
        <v>0</v>
      </c>
      <c r="AH46" s="171">
        <v>0</v>
      </c>
      <c r="AI46" s="171">
        <v>0</v>
      </c>
      <c r="AJ46" s="223">
        <v>4</v>
      </c>
      <c r="AK46" s="171">
        <v>1</v>
      </c>
      <c r="AL46" s="171">
        <v>3</v>
      </c>
      <c r="AM46" s="171">
        <v>0</v>
      </c>
      <c r="AN46" s="171">
        <v>2</v>
      </c>
      <c r="AO46" s="171">
        <f t="shared" si="7"/>
        <v>3</v>
      </c>
      <c r="AP46" s="171">
        <v>0</v>
      </c>
      <c r="AQ46" s="171">
        <v>3</v>
      </c>
      <c r="AR46" s="35" t="s">
        <v>134</v>
      </c>
      <c r="AS46" s="4"/>
      <c r="AV46" s="167"/>
    </row>
    <row r="47" spans="1:49" ht="19.5" customHeight="1">
      <c r="A47" s="32"/>
      <c r="B47" s="34" t="s">
        <v>135</v>
      </c>
      <c r="C47" s="245">
        <f t="shared" si="2"/>
        <v>149</v>
      </c>
      <c r="D47" s="170">
        <f t="shared" si="3"/>
        <v>56</v>
      </c>
      <c r="E47" s="170">
        <f t="shared" si="4"/>
        <v>93</v>
      </c>
      <c r="F47" s="223">
        <f t="shared" si="5"/>
        <v>6</v>
      </c>
      <c r="G47" s="171">
        <v>4</v>
      </c>
      <c r="H47" s="171">
        <v>2</v>
      </c>
      <c r="I47" s="170">
        <v>0</v>
      </c>
      <c r="J47" s="171">
        <v>0</v>
      </c>
      <c r="K47" s="171">
        <v>0</v>
      </c>
      <c r="L47" s="223">
        <v>6</v>
      </c>
      <c r="M47" s="171">
        <v>5</v>
      </c>
      <c r="N47" s="171">
        <v>1</v>
      </c>
      <c r="O47" s="223">
        <v>2</v>
      </c>
      <c r="P47" s="171">
        <v>2</v>
      </c>
      <c r="Q47" s="171">
        <v>0</v>
      </c>
      <c r="R47" s="170">
        <v>0</v>
      </c>
      <c r="S47" s="171">
        <v>0</v>
      </c>
      <c r="T47" s="171">
        <v>0</v>
      </c>
      <c r="U47" s="223">
        <v>117</v>
      </c>
      <c r="V47" s="171">
        <v>43</v>
      </c>
      <c r="W47" s="171">
        <v>74</v>
      </c>
      <c r="X47" s="170">
        <v>0</v>
      </c>
      <c r="Y47" s="171">
        <v>0</v>
      </c>
      <c r="Z47" s="171">
        <v>0</v>
      </c>
      <c r="AA47" s="223">
        <v>8</v>
      </c>
      <c r="AB47" s="171">
        <v>0</v>
      </c>
      <c r="AC47" s="171">
        <v>8</v>
      </c>
      <c r="AD47" s="170">
        <v>0</v>
      </c>
      <c r="AE47" s="171">
        <v>0</v>
      </c>
      <c r="AF47" s="171">
        <v>0</v>
      </c>
      <c r="AG47" s="223">
        <v>2</v>
      </c>
      <c r="AH47" s="171">
        <v>0</v>
      </c>
      <c r="AI47" s="171">
        <v>2</v>
      </c>
      <c r="AJ47" s="223">
        <v>8</v>
      </c>
      <c r="AK47" s="171">
        <v>2</v>
      </c>
      <c r="AL47" s="171">
        <v>6</v>
      </c>
      <c r="AM47" s="171">
        <v>0</v>
      </c>
      <c r="AN47" s="171">
        <v>4</v>
      </c>
      <c r="AO47" s="171">
        <f t="shared" si="7"/>
        <v>4</v>
      </c>
      <c r="AP47" s="171">
        <v>2</v>
      </c>
      <c r="AQ47" s="171">
        <v>2</v>
      </c>
      <c r="AR47" s="35" t="s">
        <v>135</v>
      </c>
      <c r="AS47" s="4"/>
      <c r="AU47" s="167"/>
      <c r="AW47" s="167"/>
    </row>
    <row r="48" spans="1:49" s="167" customFormat="1" ht="19.5" customHeight="1">
      <c r="A48" s="295" t="s">
        <v>234</v>
      </c>
      <c r="B48" s="296"/>
      <c r="C48" s="245">
        <f t="shared" si="2"/>
        <v>379</v>
      </c>
      <c r="D48" s="223">
        <f t="shared" si="3"/>
        <v>147</v>
      </c>
      <c r="E48" s="223">
        <f t="shared" si="4"/>
        <v>232</v>
      </c>
      <c r="F48" s="223">
        <f t="shared" si="5"/>
        <v>16</v>
      </c>
      <c r="G48" s="223">
        <f aca="true" t="shared" si="13" ref="G48:AQ48">SUM(G49:G52)</f>
        <v>12</v>
      </c>
      <c r="H48" s="223">
        <f t="shared" si="13"/>
        <v>4</v>
      </c>
      <c r="I48" s="223">
        <f>J48+K48</f>
        <v>0</v>
      </c>
      <c r="J48" s="223">
        <f t="shared" si="13"/>
        <v>0</v>
      </c>
      <c r="K48" s="223">
        <f t="shared" si="13"/>
        <v>0</v>
      </c>
      <c r="L48" s="223">
        <f>M48+N48</f>
        <v>16</v>
      </c>
      <c r="M48" s="223">
        <f t="shared" si="13"/>
        <v>12</v>
      </c>
      <c r="N48" s="223">
        <f t="shared" si="13"/>
        <v>4</v>
      </c>
      <c r="O48" s="223">
        <f>P48+Q48</f>
        <v>11</v>
      </c>
      <c r="P48" s="223">
        <f t="shared" si="13"/>
        <v>10</v>
      </c>
      <c r="Q48" s="223">
        <f t="shared" si="13"/>
        <v>1</v>
      </c>
      <c r="R48" s="223">
        <f>S48+T48</f>
        <v>0</v>
      </c>
      <c r="S48" s="223">
        <f t="shared" si="13"/>
        <v>0</v>
      </c>
      <c r="T48" s="223">
        <f t="shared" si="13"/>
        <v>0</v>
      </c>
      <c r="U48" s="223">
        <f>V48+W48</f>
        <v>293</v>
      </c>
      <c r="V48" s="223">
        <f t="shared" si="13"/>
        <v>107</v>
      </c>
      <c r="W48" s="223">
        <f t="shared" si="13"/>
        <v>186</v>
      </c>
      <c r="X48" s="223">
        <f>Y48+Z48</f>
        <v>0</v>
      </c>
      <c r="Y48" s="223">
        <f t="shared" si="13"/>
        <v>0</v>
      </c>
      <c r="Z48" s="223">
        <f t="shared" si="13"/>
        <v>0</v>
      </c>
      <c r="AA48" s="223">
        <f>AB48+AC48</f>
        <v>18</v>
      </c>
      <c r="AB48" s="223">
        <f t="shared" si="13"/>
        <v>0</v>
      </c>
      <c r="AC48" s="223">
        <f t="shared" si="13"/>
        <v>18</v>
      </c>
      <c r="AD48" s="223">
        <f>AE48+AF48</f>
        <v>0</v>
      </c>
      <c r="AE48" s="223">
        <f t="shared" si="13"/>
        <v>0</v>
      </c>
      <c r="AF48" s="223">
        <f t="shared" si="13"/>
        <v>0</v>
      </c>
      <c r="AG48" s="223">
        <f>AH48+AI48</f>
        <v>3</v>
      </c>
      <c r="AH48" s="223">
        <f t="shared" si="13"/>
        <v>0</v>
      </c>
      <c r="AI48" s="223">
        <f t="shared" si="13"/>
        <v>3</v>
      </c>
      <c r="AJ48" s="223">
        <f>AK48+AL48</f>
        <v>22</v>
      </c>
      <c r="AK48" s="223">
        <f t="shared" si="13"/>
        <v>6</v>
      </c>
      <c r="AL48" s="223">
        <f t="shared" si="13"/>
        <v>16</v>
      </c>
      <c r="AM48" s="223">
        <f t="shared" si="13"/>
        <v>0</v>
      </c>
      <c r="AN48" s="223">
        <f t="shared" si="13"/>
        <v>15</v>
      </c>
      <c r="AO48" s="223">
        <f t="shared" si="7"/>
        <v>6</v>
      </c>
      <c r="AP48" s="223">
        <f t="shared" si="13"/>
        <v>1</v>
      </c>
      <c r="AQ48" s="223">
        <f t="shared" si="13"/>
        <v>5</v>
      </c>
      <c r="AR48" s="297" t="s">
        <v>234</v>
      </c>
      <c r="AS48" s="321"/>
      <c r="AT48" s="5"/>
      <c r="AV48" s="5"/>
      <c r="AW48" s="5"/>
    </row>
    <row r="49" spans="1:46" ht="19.5" customHeight="1">
      <c r="A49" s="32"/>
      <c r="B49" s="34" t="s">
        <v>136</v>
      </c>
      <c r="C49" s="245">
        <f t="shared" si="2"/>
        <v>124</v>
      </c>
      <c r="D49" s="170">
        <f t="shared" si="3"/>
        <v>47</v>
      </c>
      <c r="E49" s="170">
        <f t="shared" si="4"/>
        <v>77</v>
      </c>
      <c r="F49" s="223">
        <f t="shared" si="5"/>
        <v>6</v>
      </c>
      <c r="G49" s="171">
        <v>4</v>
      </c>
      <c r="H49" s="171">
        <v>2</v>
      </c>
      <c r="I49" s="170">
        <v>0</v>
      </c>
      <c r="J49" s="171">
        <v>0</v>
      </c>
      <c r="K49" s="171">
        <v>0</v>
      </c>
      <c r="L49" s="223">
        <v>6</v>
      </c>
      <c r="M49" s="171">
        <v>4</v>
      </c>
      <c r="N49" s="171">
        <v>2</v>
      </c>
      <c r="O49" s="223">
        <v>2</v>
      </c>
      <c r="P49" s="171">
        <v>1</v>
      </c>
      <c r="Q49" s="171">
        <v>1</v>
      </c>
      <c r="R49" s="170">
        <v>0</v>
      </c>
      <c r="S49" s="171">
        <v>0</v>
      </c>
      <c r="T49" s="171">
        <v>0</v>
      </c>
      <c r="U49" s="223">
        <v>93</v>
      </c>
      <c r="V49" s="171">
        <v>37</v>
      </c>
      <c r="W49" s="171">
        <v>56</v>
      </c>
      <c r="X49" s="170">
        <v>0</v>
      </c>
      <c r="Y49" s="171">
        <v>0</v>
      </c>
      <c r="Z49" s="171">
        <v>0</v>
      </c>
      <c r="AA49" s="223">
        <v>8</v>
      </c>
      <c r="AB49" s="171">
        <v>0</v>
      </c>
      <c r="AC49" s="171">
        <v>8</v>
      </c>
      <c r="AD49" s="170">
        <v>0</v>
      </c>
      <c r="AE49" s="171">
        <v>0</v>
      </c>
      <c r="AF49" s="171">
        <v>0</v>
      </c>
      <c r="AG49" s="223">
        <v>2</v>
      </c>
      <c r="AH49" s="171">
        <v>0</v>
      </c>
      <c r="AI49" s="171">
        <v>2</v>
      </c>
      <c r="AJ49" s="223">
        <v>7</v>
      </c>
      <c r="AK49" s="171">
        <v>1</v>
      </c>
      <c r="AL49" s="171">
        <v>6</v>
      </c>
      <c r="AM49" s="171">
        <v>0</v>
      </c>
      <c r="AN49" s="171">
        <v>5</v>
      </c>
      <c r="AO49" s="171">
        <f t="shared" si="7"/>
        <v>4</v>
      </c>
      <c r="AP49" s="171">
        <v>0</v>
      </c>
      <c r="AQ49" s="171">
        <v>4</v>
      </c>
      <c r="AR49" s="35" t="s">
        <v>136</v>
      </c>
      <c r="AS49" s="4"/>
      <c r="AT49" s="167"/>
    </row>
    <row r="50" spans="1:48" ht="19.5" customHeight="1">
      <c r="A50" s="32"/>
      <c r="B50" s="34" t="s">
        <v>137</v>
      </c>
      <c r="C50" s="245">
        <f t="shared" si="2"/>
        <v>23</v>
      </c>
      <c r="D50" s="170">
        <f t="shared" si="3"/>
        <v>9</v>
      </c>
      <c r="E50" s="170">
        <f t="shared" si="4"/>
        <v>14</v>
      </c>
      <c r="F50" s="223">
        <f t="shared" si="5"/>
        <v>1</v>
      </c>
      <c r="G50" s="171">
        <v>1</v>
      </c>
      <c r="H50" s="171">
        <v>0</v>
      </c>
      <c r="I50" s="170">
        <v>0</v>
      </c>
      <c r="J50" s="171">
        <v>0</v>
      </c>
      <c r="K50" s="171">
        <v>0</v>
      </c>
      <c r="L50" s="223">
        <v>1</v>
      </c>
      <c r="M50" s="171">
        <v>0</v>
      </c>
      <c r="N50" s="171">
        <v>1</v>
      </c>
      <c r="O50" s="223">
        <v>0</v>
      </c>
      <c r="P50" s="171">
        <v>0</v>
      </c>
      <c r="Q50" s="171">
        <v>0</v>
      </c>
      <c r="R50" s="170">
        <v>0</v>
      </c>
      <c r="S50" s="171">
        <v>0</v>
      </c>
      <c r="T50" s="171">
        <v>0</v>
      </c>
      <c r="U50" s="223">
        <v>19</v>
      </c>
      <c r="V50" s="171">
        <v>7</v>
      </c>
      <c r="W50" s="171">
        <v>12</v>
      </c>
      <c r="X50" s="170">
        <v>0</v>
      </c>
      <c r="Y50" s="171">
        <v>0</v>
      </c>
      <c r="Z50" s="171">
        <v>0</v>
      </c>
      <c r="AA50" s="223">
        <v>1</v>
      </c>
      <c r="AB50" s="171">
        <v>0</v>
      </c>
      <c r="AC50" s="171">
        <v>1</v>
      </c>
      <c r="AD50" s="170">
        <v>0</v>
      </c>
      <c r="AE50" s="171">
        <v>0</v>
      </c>
      <c r="AF50" s="171">
        <v>0</v>
      </c>
      <c r="AG50" s="223">
        <v>0</v>
      </c>
      <c r="AH50" s="171">
        <v>0</v>
      </c>
      <c r="AI50" s="171">
        <v>0</v>
      </c>
      <c r="AJ50" s="223">
        <v>1</v>
      </c>
      <c r="AK50" s="171">
        <v>1</v>
      </c>
      <c r="AL50" s="171">
        <v>0</v>
      </c>
      <c r="AM50" s="171">
        <v>0</v>
      </c>
      <c r="AN50" s="171">
        <v>1</v>
      </c>
      <c r="AO50" s="171">
        <f t="shared" si="7"/>
        <v>0</v>
      </c>
      <c r="AP50" s="171">
        <v>0</v>
      </c>
      <c r="AQ50" s="171">
        <v>0</v>
      </c>
      <c r="AR50" s="35" t="s">
        <v>137</v>
      </c>
      <c r="AS50" s="4"/>
      <c r="AV50" s="167"/>
    </row>
    <row r="51" spans="1:49" ht="19.5" customHeight="1">
      <c r="A51" s="32"/>
      <c r="B51" s="34" t="s">
        <v>138</v>
      </c>
      <c r="C51" s="245">
        <f t="shared" si="2"/>
        <v>209</v>
      </c>
      <c r="D51" s="170">
        <f t="shared" si="3"/>
        <v>78</v>
      </c>
      <c r="E51" s="170">
        <f t="shared" si="4"/>
        <v>131</v>
      </c>
      <c r="F51" s="223">
        <f t="shared" si="5"/>
        <v>8</v>
      </c>
      <c r="G51" s="171">
        <v>6</v>
      </c>
      <c r="H51" s="171">
        <v>2</v>
      </c>
      <c r="I51" s="170">
        <v>0</v>
      </c>
      <c r="J51" s="171">
        <v>0</v>
      </c>
      <c r="K51" s="171">
        <v>0</v>
      </c>
      <c r="L51" s="223">
        <v>8</v>
      </c>
      <c r="M51" s="171">
        <v>7</v>
      </c>
      <c r="N51" s="171">
        <v>1</v>
      </c>
      <c r="O51" s="223">
        <v>8</v>
      </c>
      <c r="P51" s="171">
        <v>8</v>
      </c>
      <c r="Q51" s="171">
        <v>0</v>
      </c>
      <c r="R51" s="170">
        <v>0</v>
      </c>
      <c r="S51" s="171">
        <v>0</v>
      </c>
      <c r="T51" s="171">
        <v>0</v>
      </c>
      <c r="U51" s="223">
        <v>165</v>
      </c>
      <c r="V51" s="171">
        <v>55</v>
      </c>
      <c r="W51" s="171">
        <v>110</v>
      </c>
      <c r="X51" s="170">
        <v>0</v>
      </c>
      <c r="Y51" s="171">
        <v>0</v>
      </c>
      <c r="Z51" s="171">
        <v>0</v>
      </c>
      <c r="AA51" s="223">
        <v>8</v>
      </c>
      <c r="AB51" s="171">
        <v>0</v>
      </c>
      <c r="AC51" s="171">
        <v>8</v>
      </c>
      <c r="AD51" s="170">
        <v>0</v>
      </c>
      <c r="AE51" s="171">
        <v>0</v>
      </c>
      <c r="AF51" s="171">
        <v>0</v>
      </c>
      <c r="AG51" s="223">
        <v>0</v>
      </c>
      <c r="AH51" s="171">
        <v>0</v>
      </c>
      <c r="AI51" s="171">
        <v>0</v>
      </c>
      <c r="AJ51" s="223">
        <v>12</v>
      </c>
      <c r="AK51" s="171">
        <v>2</v>
      </c>
      <c r="AL51" s="171">
        <v>10</v>
      </c>
      <c r="AM51" s="171">
        <v>0</v>
      </c>
      <c r="AN51" s="171">
        <v>9</v>
      </c>
      <c r="AO51" s="171">
        <f t="shared" si="7"/>
        <v>2</v>
      </c>
      <c r="AP51" s="171">
        <v>1</v>
      </c>
      <c r="AQ51" s="171">
        <v>1</v>
      </c>
      <c r="AR51" s="35" t="s">
        <v>138</v>
      </c>
      <c r="AS51" s="4"/>
      <c r="AU51" s="167"/>
      <c r="AW51" s="167"/>
    </row>
    <row r="52" spans="1:45" ht="19.5" customHeight="1">
      <c r="A52" s="32"/>
      <c r="B52" s="34" t="s">
        <v>139</v>
      </c>
      <c r="C52" s="245">
        <f t="shared" si="2"/>
        <v>23</v>
      </c>
      <c r="D52" s="170">
        <f t="shared" si="3"/>
        <v>13</v>
      </c>
      <c r="E52" s="170">
        <f t="shared" si="4"/>
        <v>10</v>
      </c>
      <c r="F52" s="223">
        <f t="shared" si="5"/>
        <v>1</v>
      </c>
      <c r="G52" s="171">
        <v>1</v>
      </c>
      <c r="H52" s="171">
        <v>0</v>
      </c>
      <c r="I52" s="170">
        <v>0</v>
      </c>
      <c r="J52" s="171">
        <v>0</v>
      </c>
      <c r="K52" s="171">
        <v>0</v>
      </c>
      <c r="L52" s="223">
        <v>1</v>
      </c>
      <c r="M52" s="171">
        <v>1</v>
      </c>
      <c r="N52" s="171">
        <v>0</v>
      </c>
      <c r="O52" s="223">
        <v>1</v>
      </c>
      <c r="P52" s="171">
        <v>1</v>
      </c>
      <c r="Q52" s="171">
        <v>0</v>
      </c>
      <c r="R52" s="170">
        <v>0</v>
      </c>
      <c r="S52" s="171">
        <v>0</v>
      </c>
      <c r="T52" s="171">
        <v>0</v>
      </c>
      <c r="U52" s="223">
        <v>16</v>
      </c>
      <c r="V52" s="171">
        <v>8</v>
      </c>
      <c r="W52" s="171">
        <v>8</v>
      </c>
      <c r="X52" s="170">
        <v>0</v>
      </c>
      <c r="Y52" s="171">
        <v>0</v>
      </c>
      <c r="Z52" s="171">
        <v>0</v>
      </c>
      <c r="AA52" s="223">
        <v>1</v>
      </c>
      <c r="AB52" s="171">
        <v>0</v>
      </c>
      <c r="AC52" s="171">
        <v>1</v>
      </c>
      <c r="AD52" s="170">
        <v>0</v>
      </c>
      <c r="AE52" s="171">
        <v>0</v>
      </c>
      <c r="AF52" s="171">
        <v>0</v>
      </c>
      <c r="AG52" s="223">
        <v>1</v>
      </c>
      <c r="AH52" s="171">
        <v>0</v>
      </c>
      <c r="AI52" s="171">
        <v>1</v>
      </c>
      <c r="AJ52" s="223">
        <v>2</v>
      </c>
      <c r="AK52" s="171">
        <v>2</v>
      </c>
      <c r="AL52" s="171">
        <v>0</v>
      </c>
      <c r="AM52" s="171">
        <v>0</v>
      </c>
      <c r="AN52" s="171">
        <v>0</v>
      </c>
      <c r="AO52" s="171">
        <f t="shared" si="7"/>
        <v>0</v>
      </c>
      <c r="AP52" s="171">
        <v>0</v>
      </c>
      <c r="AQ52" s="171">
        <v>0</v>
      </c>
      <c r="AR52" s="35" t="s">
        <v>139</v>
      </c>
      <c r="AS52" s="4"/>
    </row>
    <row r="53" spans="1:49" s="169" customFormat="1" ht="19.5" customHeight="1">
      <c r="A53" s="295" t="s">
        <v>235</v>
      </c>
      <c r="B53" s="296"/>
      <c r="C53" s="245">
        <f t="shared" si="2"/>
        <v>139</v>
      </c>
      <c r="D53" s="223">
        <f t="shared" si="3"/>
        <v>58</v>
      </c>
      <c r="E53" s="223">
        <f t="shared" si="4"/>
        <v>81</v>
      </c>
      <c r="F53" s="223">
        <f t="shared" si="5"/>
        <v>9</v>
      </c>
      <c r="G53" s="223">
        <f aca="true" t="shared" si="14" ref="G53:AQ53">SUM(G54:G55)</f>
        <v>8</v>
      </c>
      <c r="H53" s="223">
        <f t="shared" si="14"/>
        <v>1</v>
      </c>
      <c r="I53" s="223">
        <f>J53+K53</f>
        <v>0</v>
      </c>
      <c r="J53" s="223">
        <f t="shared" si="14"/>
        <v>0</v>
      </c>
      <c r="K53" s="223">
        <f t="shared" si="14"/>
        <v>0</v>
      </c>
      <c r="L53" s="223">
        <f>M53+N53</f>
        <v>10</v>
      </c>
      <c r="M53" s="223">
        <f t="shared" si="14"/>
        <v>5</v>
      </c>
      <c r="N53" s="223">
        <f t="shared" si="14"/>
        <v>5</v>
      </c>
      <c r="O53" s="223">
        <f>P53+Q53</f>
        <v>2</v>
      </c>
      <c r="P53" s="223">
        <f t="shared" si="14"/>
        <v>2</v>
      </c>
      <c r="Q53" s="223">
        <f t="shared" si="14"/>
        <v>0</v>
      </c>
      <c r="R53" s="223">
        <f>S53+T53</f>
        <v>0</v>
      </c>
      <c r="S53" s="223">
        <f t="shared" si="14"/>
        <v>0</v>
      </c>
      <c r="T53" s="223">
        <f t="shared" si="14"/>
        <v>0</v>
      </c>
      <c r="U53" s="223">
        <f>V53+W53</f>
        <v>95</v>
      </c>
      <c r="V53" s="223">
        <f t="shared" si="14"/>
        <v>39</v>
      </c>
      <c r="W53" s="223">
        <f t="shared" si="14"/>
        <v>56</v>
      </c>
      <c r="X53" s="223">
        <f>Y53+Z53</f>
        <v>0</v>
      </c>
      <c r="Y53" s="223">
        <f t="shared" si="14"/>
        <v>0</v>
      </c>
      <c r="Z53" s="223">
        <f t="shared" si="14"/>
        <v>0</v>
      </c>
      <c r="AA53" s="223">
        <f>AB53+AC53</f>
        <v>11</v>
      </c>
      <c r="AB53" s="223">
        <f t="shared" si="14"/>
        <v>0</v>
      </c>
      <c r="AC53" s="223">
        <f t="shared" si="14"/>
        <v>11</v>
      </c>
      <c r="AD53" s="223">
        <f>AE53+AF53</f>
        <v>0</v>
      </c>
      <c r="AE53" s="223">
        <f t="shared" si="14"/>
        <v>0</v>
      </c>
      <c r="AF53" s="223">
        <f t="shared" si="14"/>
        <v>0</v>
      </c>
      <c r="AG53" s="223">
        <f>AH53+AI53</f>
        <v>3</v>
      </c>
      <c r="AH53" s="223">
        <f t="shared" si="14"/>
        <v>0</v>
      </c>
      <c r="AI53" s="223">
        <f t="shared" si="14"/>
        <v>3</v>
      </c>
      <c r="AJ53" s="223">
        <f>AK53+AL53</f>
        <v>9</v>
      </c>
      <c r="AK53" s="223">
        <f t="shared" si="14"/>
        <v>4</v>
      </c>
      <c r="AL53" s="223">
        <f t="shared" si="14"/>
        <v>5</v>
      </c>
      <c r="AM53" s="223">
        <f t="shared" si="14"/>
        <v>0</v>
      </c>
      <c r="AN53" s="223">
        <f t="shared" si="14"/>
        <v>2</v>
      </c>
      <c r="AO53" s="223">
        <f t="shared" si="7"/>
        <v>6</v>
      </c>
      <c r="AP53" s="223">
        <f t="shared" si="14"/>
        <v>3</v>
      </c>
      <c r="AQ53" s="223">
        <f t="shared" si="14"/>
        <v>3</v>
      </c>
      <c r="AR53" s="297" t="s">
        <v>235</v>
      </c>
      <c r="AS53" s="321"/>
      <c r="AT53" s="5"/>
      <c r="AU53" s="5"/>
      <c r="AV53" s="5"/>
      <c r="AW53" s="5"/>
    </row>
    <row r="54" spans="1:46" ht="19.5" customHeight="1">
      <c r="A54" s="32"/>
      <c r="B54" s="34" t="s">
        <v>140</v>
      </c>
      <c r="C54" s="245">
        <f t="shared" si="2"/>
        <v>22</v>
      </c>
      <c r="D54" s="170">
        <f t="shared" si="3"/>
        <v>9</v>
      </c>
      <c r="E54" s="170">
        <f t="shared" si="4"/>
        <v>13</v>
      </c>
      <c r="F54" s="223">
        <f t="shared" si="5"/>
        <v>0</v>
      </c>
      <c r="G54" s="171">
        <v>0</v>
      </c>
      <c r="H54" s="171">
        <v>0</v>
      </c>
      <c r="I54" s="170">
        <v>0</v>
      </c>
      <c r="J54" s="171">
        <v>0</v>
      </c>
      <c r="K54" s="171">
        <v>0</v>
      </c>
      <c r="L54" s="223">
        <v>1</v>
      </c>
      <c r="M54" s="171">
        <v>1</v>
      </c>
      <c r="N54" s="171">
        <v>0</v>
      </c>
      <c r="O54" s="223">
        <v>1</v>
      </c>
      <c r="P54" s="171">
        <v>1</v>
      </c>
      <c r="Q54" s="171">
        <v>0</v>
      </c>
      <c r="R54" s="170">
        <v>0</v>
      </c>
      <c r="S54" s="171">
        <v>0</v>
      </c>
      <c r="T54" s="171">
        <v>0</v>
      </c>
      <c r="U54" s="223">
        <v>16</v>
      </c>
      <c r="V54" s="171">
        <v>6</v>
      </c>
      <c r="W54" s="171">
        <v>10</v>
      </c>
      <c r="X54" s="170">
        <v>0</v>
      </c>
      <c r="Y54" s="171">
        <v>0</v>
      </c>
      <c r="Z54" s="171">
        <v>0</v>
      </c>
      <c r="AA54" s="223">
        <v>1</v>
      </c>
      <c r="AB54" s="171">
        <v>0</v>
      </c>
      <c r="AC54" s="171">
        <v>1</v>
      </c>
      <c r="AD54" s="170">
        <v>0</v>
      </c>
      <c r="AE54" s="171">
        <v>0</v>
      </c>
      <c r="AF54" s="171">
        <v>0</v>
      </c>
      <c r="AG54" s="223">
        <v>0</v>
      </c>
      <c r="AH54" s="171">
        <v>0</v>
      </c>
      <c r="AI54" s="171">
        <v>0</v>
      </c>
      <c r="AJ54" s="223">
        <v>3</v>
      </c>
      <c r="AK54" s="171">
        <v>1</v>
      </c>
      <c r="AL54" s="171">
        <v>2</v>
      </c>
      <c r="AM54" s="171">
        <v>0</v>
      </c>
      <c r="AN54" s="171">
        <v>0</v>
      </c>
      <c r="AO54" s="171">
        <f t="shared" si="7"/>
        <v>3</v>
      </c>
      <c r="AP54" s="171">
        <v>2</v>
      </c>
      <c r="AQ54" s="171">
        <v>1</v>
      </c>
      <c r="AR54" s="35" t="s">
        <v>140</v>
      </c>
      <c r="AS54" s="4"/>
      <c r="AT54" s="169"/>
    </row>
    <row r="55" spans="1:49" s="1" customFormat="1" ht="19.5" customHeight="1">
      <c r="A55" s="32"/>
      <c r="B55" s="34" t="s">
        <v>154</v>
      </c>
      <c r="C55" s="245">
        <f t="shared" si="2"/>
        <v>117</v>
      </c>
      <c r="D55" s="170">
        <f t="shared" si="3"/>
        <v>49</v>
      </c>
      <c r="E55" s="170">
        <f t="shared" si="4"/>
        <v>68</v>
      </c>
      <c r="F55" s="223">
        <f t="shared" si="5"/>
        <v>9</v>
      </c>
      <c r="G55" s="171">
        <v>8</v>
      </c>
      <c r="H55" s="171">
        <v>1</v>
      </c>
      <c r="I55" s="170">
        <v>0</v>
      </c>
      <c r="J55" s="171">
        <v>0</v>
      </c>
      <c r="K55" s="171">
        <v>0</v>
      </c>
      <c r="L55" s="223">
        <v>9</v>
      </c>
      <c r="M55" s="171">
        <v>4</v>
      </c>
      <c r="N55" s="171">
        <v>5</v>
      </c>
      <c r="O55" s="223">
        <v>1</v>
      </c>
      <c r="P55" s="171">
        <v>1</v>
      </c>
      <c r="Q55" s="171">
        <v>0</v>
      </c>
      <c r="R55" s="170">
        <v>0</v>
      </c>
      <c r="S55" s="171">
        <v>0</v>
      </c>
      <c r="T55" s="171">
        <v>0</v>
      </c>
      <c r="U55" s="223">
        <v>79</v>
      </c>
      <c r="V55" s="171">
        <v>33</v>
      </c>
      <c r="W55" s="171">
        <v>46</v>
      </c>
      <c r="X55" s="170">
        <v>0</v>
      </c>
      <c r="Y55" s="171">
        <v>0</v>
      </c>
      <c r="Z55" s="171">
        <v>0</v>
      </c>
      <c r="AA55" s="223">
        <v>10</v>
      </c>
      <c r="AB55" s="171">
        <v>0</v>
      </c>
      <c r="AC55" s="171">
        <v>10</v>
      </c>
      <c r="AD55" s="170">
        <v>0</v>
      </c>
      <c r="AE55" s="171">
        <v>0</v>
      </c>
      <c r="AF55" s="171">
        <v>0</v>
      </c>
      <c r="AG55" s="223">
        <v>3</v>
      </c>
      <c r="AH55" s="171">
        <v>0</v>
      </c>
      <c r="AI55" s="171">
        <v>3</v>
      </c>
      <c r="AJ55" s="223">
        <v>6</v>
      </c>
      <c r="AK55" s="171">
        <v>3</v>
      </c>
      <c r="AL55" s="171">
        <v>3</v>
      </c>
      <c r="AM55" s="171">
        <v>0</v>
      </c>
      <c r="AN55" s="171">
        <v>2</v>
      </c>
      <c r="AO55" s="171">
        <f t="shared" si="7"/>
        <v>3</v>
      </c>
      <c r="AP55" s="171">
        <v>1</v>
      </c>
      <c r="AQ55" s="171">
        <v>2</v>
      </c>
      <c r="AR55" s="35" t="s">
        <v>154</v>
      </c>
      <c r="AS55" s="4"/>
      <c r="AT55" s="5"/>
      <c r="AU55" s="5"/>
      <c r="AV55" s="167"/>
      <c r="AW55" s="5"/>
    </row>
    <row r="56" spans="1:49" s="167" customFormat="1" ht="19.5" customHeight="1">
      <c r="A56" s="295" t="s">
        <v>236</v>
      </c>
      <c r="B56" s="319"/>
      <c r="C56" s="245">
        <f t="shared" si="2"/>
        <v>145</v>
      </c>
      <c r="D56" s="223">
        <f t="shared" si="3"/>
        <v>66</v>
      </c>
      <c r="E56" s="223">
        <f t="shared" si="4"/>
        <v>79</v>
      </c>
      <c r="F56" s="223">
        <f t="shared" si="5"/>
        <v>9</v>
      </c>
      <c r="G56" s="223">
        <f aca="true" t="shared" si="15" ref="G56:AQ56">SUM(G57:G58)</f>
        <v>8</v>
      </c>
      <c r="H56" s="223">
        <f t="shared" si="15"/>
        <v>1</v>
      </c>
      <c r="I56" s="223">
        <f>J56+K56</f>
        <v>0</v>
      </c>
      <c r="J56" s="223">
        <f t="shared" si="15"/>
        <v>0</v>
      </c>
      <c r="K56" s="223">
        <f t="shared" si="15"/>
        <v>0</v>
      </c>
      <c r="L56" s="223">
        <f>M56+N56</f>
        <v>9</v>
      </c>
      <c r="M56" s="223">
        <f t="shared" si="15"/>
        <v>6</v>
      </c>
      <c r="N56" s="223">
        <f t="shared" si="15"/>
        <v>3</v>
      </c>
      <c r="O56" s="223">
        <f>P56+Q56</f>
        <v>2</v>
      </c>
      <c r="P56" s="223">
        <f t="shared" si="15"/>
        <v>2</v>
      </c>
      <c r="Q56" s="223">
        <f t="shared" si="15"/>
        <v>0</v>
      </c>
      <c r="R56" s="223">
        <f>S56+T56</f>
        <v>0</v>
      </c>
      <c r="S56" s="223">
        <f t="shared" si="15"/>
        <v>0</v>
      </c>
      <c r="T56" s="223">
        <f t="shared" si="15"/>
        <v>0</v>
      </c>
      <c r="U56" s="223">
        <f>V56+W56</f>
        <v>106</v>
      </c>
      <c r="V56" s="223">
        <f t="shared" si="15"/>
        <v>47</v>
      </c>
      <c r="W56" s="223">
        <f t="shared" si="15"/>
        <v>59</v>
      </c>
      <c r="X56" s="223">
        <f>Y56+Z56</f>
        <v>0</v>
      </c>
      <c r="Y56" s="223">
        <f t="shared" si="15"/>
        <v>0</v>
      </c>
      <c r="Z56" s="223">
        <f t="shared" si="15"/>
        <v>0</v>
      </c>
      <c r="AA56" s="223">
        <f>AB56+AC56</f>
        <v>9</v>
      </c>
      <c r="AB56" s="223">
        <f t="shared" si="15"/>
        <v>0</v>
      </c>
      <c r="AC56" s="223">
        <f t="shared" si="15"/>
        <v>9</v>
      </c>
      <c r="AD56" s="223">
        <f>AE56+AF56</f>
        <v>0</v>
      </c>
      <c r="AE56" s="223">
        <f t="shared" si="15"/>
        <v>0</v>
      </c>
      <c r="AF56" s="223">
        <f t="shared" si="15"/>
        <v>0</v>
      </c>
      <c r="AG56" s="223">
        <f>AH56+AI56</f>
        <v>4</v>
      </c>
      <c r="AH56" s="223">
        <f t="shared" si="15"/>
        <v>0</v>
      </c>
      <c r="AI56" s="223">
        <f t="shared" si="15"/>
        <v>4</v>
      </c>
      <c r="AJ56" s="223">
        <f>AK56+AL56</f>
        <v>6</v>
      </c>
      <c r="AK56" s="223">
        <f t="shared" si="15"/>
        <v>3</v>
      </c>
      <c r="AL56" s="223">
        <f t="shared" si="15"/>
        <v>3</v>
      </c>
      <c r="AM56" s="223">
        <f t="shared" si="15"/>
        <v>0</v>
      </c>
      <c r="AN56" s="223">
        <f t="shared" si="15"/>
        <v>0</v>
      </c>
      <c r="AO56" s="223">
        <f t="shared" si="7"/>
        <v>12</v>
      </c>
      <c r="AP56" s="223">
        <f t="shared" si="15"/>
        <v>3</v>
      </c>
      <c r="AQ56" s="223">
        <f t="shared" si="15"/>
        <v>9</v>
      </c>
      <c r="AR56" s="297" t="s">
        <v>236</v>
      </c>
      <c r="AS56" s="303"/>
      <c r="AT56" s="5"/>
      <c r="AU56" s="5"/>
      <c r="AW56" s="169"/>
    </row>
    <row r="57" spans="1:46" ht="19.5" customHeight="1">
      <c r="A57" s="37"/>
      <c r="B57" s="34" t="s">
        <v>141</v>
      </c>
      <c r="C57" s="245">
        <f t="shared" si="2"/>
        <v>54</v>
      </c>
      <c r="D57" s="170">
        <f t="shared" si="3"/>
        <v>27</v>
      </c>
      <c r="E57" s="170">
        <f t="shared" si="4"/>
        <v>27</v>
      </c>
      <c r="F57" s="223">
        <f t="shared" si="5"/>
        <v>3</v>
      </c>
      <c r="G57" s="171">
        <v>3</v>
      </c>
      <c r="H57" s="171">
        <v>0</v>
      </c>
      <c r="I57" s="170">
        <v>0</v>
      </c>
      <c r="J57" s="171">
        <v>0</v>
      </c>
      <c r="K57" s="171">
        <v>0</v>
      </c>
      <c r="L57" s="223">
        <v>3</v>
      </c>
      <c r="M57" s="171">
        <v>3</v>
      </c>
      <c r="N57" s="171">
        <v>0</v>
      </c>
      <c r="O57" s="223">
        <v>1</v>
      </c>
      <c r="P57" s="171">
        <v>1</v>
      </c>
      <c r="Q57" s="171">
        <v>0</v>
      </c>
      <c r="R57" s="170">
        <v>0</v>
      </c>
      <c r="S57" s="171">
        <v>0</v>
      </c>
      <c r="T57" s="171">
        <v>0</v>
      </c>
      <c r="U57" s="223">
        <v>41</v>
      </c>
      <c r="V57" s="171">
        <v>19</v>
      </c>
      <c r="W57" s="171">
        <v>22</v>
      </c>
      <c r="X57" s="170">
        <v>0</v>
      </c>
      <c r="Y57" s="171">
        <v>0</v>
      </c>
      <c r="Z57" s="171">
        <v>0</v>
      </c>
      <c r="AA57" s="223">
        <v>3</v>
      </c>
      <c r="AB57" s="171">
        <v>0</v>
      </c>
      <c r="AC57" s="171">
        <v>3</v>
      </c>
      <c r="AD57" s="170">
        <v>0</v>
      </c>
      <c r="AE57" s="171">
        <v>0</v>
      </c>
      <c r="AF57" s="171">
        <v>0</v>
      </c>
      <c r="AG57" s="223">
        <v>1</v>
      </c>
      <c r="AH57" s="171">
        <v>0</v>
      </c>
      <c r="AI57" s="171">
        <v>1</v>
      </c>
      <c r="AJ57" s="223">
        <v>2</v>
      </c>
      <c r="AK57" s="171">
        <v>1</v>
      </c>
      <c r="AL57" s="171">
        <v>1</v>
      </c>
      <c r="AM57" s="171">
        <v>0</v>
      </c>
      <c r="AN57" s="171">
        <v>0</v>
      </c>
      <c r="AO57" s="171">
        <f t="shared" si="7"/>
        <v>3</v>
      </c>
      <c r="AP57" s="171">
        <v>0</v>
      </c>
      <c r="AQ57" s="171">
        <v>3</v>
      </c>
      <c r="AR57" s="35" t="s">
        <v>141</v>
      </c>
      <c r="AS57" s="4"/>
      <c r="AT57" s="1"/>
    </row>
    <row r="58" spans="1:49" ht="19.5" customHeight="1">
      <c r="A58" s="37"/>
      <c r="B58" s="34" t="s">
        <v>222</v>
      </c>
      <c r="C58" s="245">
        <f t="shared" si="2"/>
        <v>91</v>
      </c>
      <c r="D58" s="170">
        <f t="shared" si="3"/>
        <v>39</v>
      </c>
      <c r="E58" s="170">
        <f t="shared" si="4"/>
        <v>52</v>
      </c>
      <c r="F58" s="223">
        <f t="shared" si="5"/>
        <v>6</v>
      </c>
      <c r="G58" s="171">
        <v>5</v>
      </c>
      <c r="H58" s="171">
        <v>1</v>
      </c>
      <c r="I58" s="170">
        <v>0</v>
      </c>
      <c r="J58" s="171">
        <v>0</v>
      </c>
      <c r="K58" s="171">
        <v>0</v>
      </c>
      <c r="L58" s="223">
        <v>6</v>
      </c>
      <c r="M58" s="171">
        <v>3</v>
      </c>
      <c r="N58" s="171">
        <v>3</v>
      </c>
      <c r="O58" s="223">
        <v>1</v>
      </c>
      <c r="P58" s="171">
        <v>1</v>
      </c>
      <c r="Q58" s="171">
        <v>0</v>
      </c>
      <c r="R58" s="170">
        <v>0</v>
      </c>
      <c r="S58" s="171">
        <v>0</v>
      </c>
      <c r="T58" s="171">
        <v>0</v>
      </c>
      <c r="U58" s="223">
        <v>65</v>
      </c>
      <c r="V58" s="171">
        <v>28</v>
      </c>
      <c r="W58" s="171">
        <v>37</v>
      </c>
      <c r="X58" s="170">
        <v>0</v>
      </c>
      <c r="Y58" s="171">
        <v>0</v>
      </c>
      <c r="Z58" s="171">
        <v>0</v>
      </c>
      <c r="AA58" s="223">
        <v>6</v>
      </c>
      <c r="AB58" s="171">
        <v>0</v>
      </c>
      <c r="AC58" s="171">
        <v>6</v>
      </c>
      <c r="AD58" s="170">
        <v>0</v>
      </c>
      <c r="AE58" s="171">
        <v>0</v>
      </c>
      <c r="AF58" s="171">
        <v>0</v>
      </c>
      <c r="AG58" s="223">
        <v>3</v>
      </c>
      <c r="AH58" s="171">
        <v>0</v>
      </c>
      <c r="AI58" s="171">
        <v>3</v>
      </c>
      <c r="AJ58" s="223">
        <v>4</v>
      </c>
      <c r="AK58" s="171">
        <v>2</v>
      </c>
      <c r="AL58" s="171">
        <v>2</v>
      </c>
      <c r="AM58" s="171">
        <v>0</v>
      </c>
      <c r="AN58" s="171">
        <v>0</v>
      </c>
      <c r="AO58" s="171">
        <f t="shared" si="7"/>
        <v>9</v>
      </c>
      <c r="AP58" s="171">
        <v>3</v>
      </c>
      <c r="AQ58" s="171">
        <v>6</v>
      </c>
      <c r="AR58" s="35" t="s">
        <v>222</v>
      </c>
      <c r="AS58" s="4"/>
      <c r="AT58" s="167"/>
      <c r="AU58" s="167"/>
      <c r="AW58" s="1"/>
    </row>
    <row r="59" spans="1:49" s="167" customFormat="1" ht="19.5" customHeight="1">
      <c r="A59" s="295" t="s">
        <v>237</v>
      </c>
      <c r="B59" s="296"/>
      <c r="C59" s="245">
        <f t="shared" si="2"/>
        <v>23</v>
      </c>
      <c r="D59" s="223">
        <f t="shared" si="3"/>
        <v>12</v>
      </c>
      <c r="E59" s="223">
        <f t="shared" si="4"/>
        <v>11</v>
      </c>
      <c r="F59" s="223">
        <f t="shared" si="5"/>
        <v>1</v>
      </c>
      <c r="G59" s="223">
        <f aca="true" t="shared" si="16" ref="G59:AQ59">G60</f>
        <v>1</v>
      </c>
      <c r="H59" s="223">
        <f t="shared" si="16"/>
        <v>0</v>
      </c>
      <c r="I59" s="223">
        <f>J59+K59</f>
        <v>0</v>
      </c>
      <c r="J59" s="223">
        <f t="shared" si="16"/>
        <v>0</v>
      </c>
      <c r="K59" s="223">
        <f t="shared" si="16"/>
        <v>0</v>
      </c>
      <c r="L59" s="223">
        <f>M59+N59</f>
        <v>1</v>
      </c>
      <c r="M59" s="223">
        <f t="shared" si="16"/>
        <v>1</v>
      </c>
      <c r="N59" s="223">
        <f t="shared" si="16"/>
        <v>0</v>
      </c>
      <c r="O59" s="223">
        <f>P59+Q59</f>
        <v>0</v>
      </c>
      <c r="P59" s="223">
        <f t="shared" si="16"/>
        <v>0</v>
      </c>
      <c r="Q59" s="223">
        <f t="shared" si="16"/>
        <v>0</v>
      </c>
      <c r="R59" s="223">
        <f>S59+T59</f>
        <v>0</v>
      </c>
      <c r="S59" s="223">
        <f t="shared" si="16"/>
        <v>0</v>
      </c>
      <c r="T59" s="223">
        <f t="shared" si="16"/>
        <v>0</v>
      </c>
      <c r="U59" s="223">
        <f>V59+W59</f>
        <v>13</v>
      </c>
      <c r="V59" s="223">
        <f t="shared" si="16"/>
        <v>7</v>
      </c>
      <c r="W59" s="223">
        <f t="shared" si="16"/>
        <v>6</v>
      </c>
      <c r="X59" s="223">
        <f>Y59+Z59</f>
        <v>0</v>
      </c>
      <c r="Y59" s="223">
        <f t="shared" si="16"/>
        <v>0</v>
      </c>
      <c r="Z59" s="223">
        <f t="shared" si="16"/>
        <v>0</v>
      </c>
      <c r="AA59" s="223">
        <f>AB59+AC59</f>
        <v>2</v>
      </c>
      <c r="AB59" s="223">
        <f t="shared" si="16"/>
        <v>0</v>
      </c>
      <c r="AC59" s="223">
        <f t="shared" si="16"/>
        <v>2</v>
      </c>
      <c r="AD59" s="223">
        <f>AE59+AF59</f>
        <v>0</v>
      </c>
      <c r="AE59" s="223">
        <f t="shared" si="16"/>
        <v>0</v>
      </c>
      <c r="AF59" s="223">
        <f t="shared" si="16"/>
        <v>0</v>
      </c>
      <c r="AG59" s="223">
        <f>AH59+AI59</f>
        <v>1</v>
      </c>
      <c r="AH59" s="223">
        <f t="shared" si="16"/>
        <v>0</v>
      </c>
      <c r="AI59" s="223">
        <f t="shared" si="16"/>
        <v>1</v>
      </c>
      <c r="AJ59" s="223">
        <f>AK59+AL59</f>
        <v>5</v>
      </c>
      <c r="AK59" s="223">
        <f t="shared" si="16"/>
        <v>3</v>
      </c>
      <c r="AL59" s="223">
        <f t="shared" si="16"/>
        <v>2</v>
      </c>
      <c r="AM59" s="223">
        <f t="shared" si="16"/>
        <v>0</v>
      </c>
      <c r="AN59" s="223">
        <f t="shared" si="16"/>
        <v>0</v>
      </c>
      <c r="AO59" s="223">
        <f t="shared" si="7"/>
        <v>0</v>
      </c>
      <c r="AP59" s="223">
        <f t="shared" si="16"/>
        <v>0</v>
      </c>
      <c r="AQ59" s="223">
        <f t="shared" si="16"/>
        <v>0</v>
      </c>
      <c r="AR59" s="297" t="s">
        <v>237</v>
      </c>
      <c r="AS59" s="321"/>
      <c r="AT59" s="5"/>
      <c r="AV59" s="5"/>
      <c r="AW59" s="1"/>
    </row>
    <row r="60" spans="1:49" ht="19.5" customHeight="1">
      <c r="A60" s="37"/>
      <c r="B60" s="34" t="s">
        <v>142</v>
      </c>
      <c r="C60" s="245">
        <f t="shared" si="2"/>
        <v>23</v>
      </c>
      <c r="D60" s="170">
        <f t="shared" si="3"/>
        <v>12</v>
      </c>
      <c r="E60" s="170">
        <f t="shared" si="4"/>
        <v>11</v>
      </c>
      <c r="F60" s="223">
        <f t="shared" si="5"/>
        <v>1</v>
      </c>
      <c r="G60" s="171">
        <v>1</v>
      </c>
      <c r="H60" s="171">
        <v>0</v>
      </c>
      <c r="I60" s="170">
        <v>0</v>
      </c>
      <c r="J60" s="171">
        <v>0</v>
      </c>
      <c r="K60" s="171">
        <v>0</v>
      </c>
      <c r="L60" s="223">
        <v>1</v>
      </c>
      <c r="M60" s="171">
        <v>1</v>
      </c>
      <c r="N60" s="171">
        <v>0</v>
      </c>
      <c r="O60" s="223">
        <v>0</v>
      </c>
      <c r="P60" s="171">
        <v>0</v>
      </c>
      <c r="Q60" s="171">
        <v>0</v>
      </c>
      <c r="R60" s="170">
        <v>0</v>
      </c>
      <c r="S60" s="171">
        <v>0</v>
      </c>
      <c r="T60" s="171">
        <v>0</v>
      </c>
      <c r="U60" s="223">
        <v>13</v>
      </c>
      <c r="V60" s="171">
        <v>7</v>
      </c>
      <c r="W60" s="171">
        <v>6</v>
      </c>
      <c r="X60" s="170">
        <v>0</v>
      </c>
      <c r="Y60" s="171">
        <v>0</v>
      </c>
      <c r="Z60" s="171">
        <v>0</v>
      </c>
      <c r="AA60" s="223">
        <v>2</v>
      </c>
      <c r="AB60" s="171">
        <v>0</v>
      </c>
      <c r="AC60" s="171">
        <v>2</v>
      </c>
      <c r="AD60" s="170">
        <v>0</v>
      </c>
      <c r="AE60" s="171">
        <v>0</v>
      </c>
      <c r="AF60" s="171">
        <v>0</v>
      </c>
      <c r="AG60" s="223">
        <v>1</v>
      </c>
      <c r="AH60" s="171">
        <v>0</v>
      </c>
      <c r="AI60" s="171">
        <v>1</v>
      </c>
      <c r="AJ60" s="223">
        <v>5</v>
      </c>
      <c r="AK60" s="171">
        <v>3</v>
      </c>
      <c r="AL60" s="171">
        <v>2</v>
      </c>
      <c r="AM60" s="171">
        <v>0</v>
      </c>
      <c r="AN60" s="171">
        <v>0</v>
      </c>
      <c r="AO60" s="171">
        <f t="shared" si="7"/>
        <v>0</v>
      </c>
      <c r="AP60" s="171">
        <v>0</v>
      </c>
      <c r="AQ60" s="171">
        <v>0</v>
      </c>
      <c r="AR60" s="35" t="s">
        <v>142</v>
      </c>
      <c r="AS60" s="4"/>
      <c r="AW60" s="167"/>
    </row>
    <row r="61" spans="1:49" s="169" customFormat="1" ht="19.5" customHeight="1">
      <c r="A61" s="295" t="s">
        <v>238</v>
      </c>
      <c r="B61" s="319"/>
      <c r="C61" s="245">
        <f t="shared" si="2"/>
        <v>77</v>
      </c>
      <c r="D61" s="223">
        <f t="shared" si="3"/>
        <v>32</v>
      </c>
      <c r="E61" s="223">
        <f t="shared" si="4"/>
        <v>45</v>
      </c>
      <c r="F61" s="223">
        <f t="shared" si="5"/>
        <v>5</v>
      </c>
      <c r="G61" s="223">
        <f aca="true" t="shared" si="17" ref="G61:AQ61">G62</f>
        <v>5</v>
      </c>
      <c r="H61" s="223">
        <f t="shared" si="17"/>
        <v>0</v>
      </c>
      <c r="I61" s="223">
        <f>J61+K61</f>
        <v>0</v>
      </c>
      <c r="J61" s="223">
        <f t="shared" si="17"/>
        <v>0</v>
      </c>
      <c r="K61" s="223">
        <f t="shared" si="17"/>
        <v>0</v>
      </c>
      <c r="L61" s="223">
        <f>M61+N61</f>
        <v>5</v>
      </c>
      <c r="M61" s="223">
        <f t="shared" si="17"/>
        <v>4</v>
      </c>
      <c r="N61" s="223">
        <f t="shared" si="17"/>
        <v>1</v>
      </c>
      <c r="O61" s="223">
        <f>P61+Q61</f>
        <v>4</v>
      </c>
      <c r="P61" s="223">
        <f t="shared" si="17"/>
        <v>4</v>
      </c>
      <c r="Q61" s="223">
        <f t="shared" si="17"/>
        <v>0</v>
      </c>
      <c r="R61" s="223">
        <f>S61+T61</f>
        <v>0</v>
      </c>
      <c r="S61" s="223">
        <f t="shared" si="17"/>
        <v>0</v>
      </c>
      <c r="T61" s="223">
        <f t="shared" si="17"/>
        <v>0</v>
      </c>
      <c r="U61" s="223">
        <f>V61+W61</f>
        <v>50</v>
      </c>
      <c r="V61" s="223">
        <f t="shared" si="17"/>
        <v>16</v>
      </c>
      <c r="W61" s="223">
        <f t="shared" si="17"/>
        <v>34</v>
      </c>
      <c r="X61" s="223">
        <f>Y61+Z61</f>
        <v>0</v>
      </c>
      <c r="Y61" s="223">
        <f t="shared" si="17"/>
        <v>0</v>
      </c>
      <c r="Z61" s="223">
        <f t="shared" si="17"/>
        <v>0</v>
      </c>
      <c r="AA61" s="223">
        <f>AB61+AC61</f>
        <v>7</v>
      </c>
      <c r="AB61" s="223">
        <f t="shared" si="17"/>
        <v>0</v>
      </c>
      <c r="AC61" s="223">
        <f t="shared" si="17"/>
        <v>7</v>
      </c>
      <c r="AD61" s="223">
        <f>AE61+AF61</f>
        <v>0</v>
      </c>
      <c r="AE61" s="223">
        <f t="shared" si="17"/>
        <v>0</v>
      </c>
      <c r="AF61" s="223">
        <f t="shared" si="17"/>
        <v>0</v>
      </c>
      <c r="AG61" s="223">
        <f>AH61+AI61</f>
        <v>0</v>
      </c>
      <c r="AH61" s="223">
        <f t="shared" si="17"/>
        <v>0</v>
      </c>
      <c r="AI61" s="223">
        <f t="shared" si="17"/>
        <v>0</v>
      </c>
      <c r="AJ61" s="223">
        <f>AK61+AL61</f>
        <v>6</v>
      </c>
      <c r="AK61" s="223">
        <f t="shared" si="17"/>
        <v>3</v>
      </c>
      <c r="AL61" s="223">
        <f t="shared" si="17"/>
        <v>3</v>
      </c>
      <c r="AM61" s="223">
        <f t="shared" si="17"/>
        <v>0</v>
      </c>
      <c r="AN61" s="223">
        <f t="shared" si="17"/>
        <v>1</v>
      </c>
      <c r="AO61" s="223">
        <f t="shared" si="7"/>
        <v>2</v>
      </c>
      <c r="AP61" s="223">
        <f t="shared" si="17"/>
        <v>0</v>
      </c>
      <c r="AQ61" s="223">
        <f t="shared" si="17"/>
        <v>2</v>
      </c>
      <c r="AR61" s="297" t="s">
        <v>238</v>
      </c>
      <c r="AS61" s="303"/>
      <c r="AT61" s="167"/>
      <c r="AU61" s="5"/>
      <c r="AV61" s="5"/>
      <c r="AW61" s="167"/>
    </row>
    <row r="62" spans="1:49" s="1" customFormat="1" ht="19.5" customHeight="1">
      <c r="A62" s="37"/>
      <c r="B62" s="34" t="s">
        <v>223</v>
      </c>
      <c r="C62" s="245">
        <f t="shared" si="2"/>
        <v>77</v>
      </c>
      <c r="D62" s="170">
        <f t="shared" si="3"/>
        <v>32</v>
      </c>
      <c r="E62" s="170">
        <f t="shared" si="4"/>
        <v>45</v>
      </c>
      <c r="F62" s="223">
        <f t="shared" si="5"/>
        <v>5</v>
      </c>
      <c r="G62" s="171">
        <v>5</v>
      </c>
      <c r="H62" s="171">
        <v>0</v>
      </c>
      <c r="I62" s="170">
        <v>0</v>
      </c>
      <c r="J62" s="171">
        <v>0</v>
      </c>
      <c r="K62" s="171">
        <v>0</v>
      </c>
      <c r="L62" s="223">
        <v>5</v>
      </c>
      <c r="M62" s="171">
        <v>4</v>
      </c>
      <c r="N62" s="171">
        <v>1</v>
      </c>
      <c r="O62" s="223">
        <v>4</v>
      </c>
      <c r="P62" s="171">
        <v>4</v>
      </c>
      <c r="Q62" s="171">
        <v>0</v>
      </c>
      <c r="R62" s="170">
        <v>0</v>
      </c>
      <c r="S62" s="171">
        <v>0</v>
      </c>
      <c r="T62" s="171">
        <v>0</v>
      </c>
      <c r="U62" s="223">
        <v>50</v>
      </c>
      <c r="V62" s="171">
        <v>16</v>
      </c>
      <c r="W62" s="171">
        <v>34</v>
      </c>
      <c r="X62" s="170">
        <v>0</v>
      </c>
      <c r="Y62" s="171">
        <v>0</v>
      </c>
      <c r="Z62" s="171">
        <v>0</v>
      </c>
      <c r="AA62" s="223">
        <v>7</v>
      </c>
      <c r="AB62" s="171">
        <v>0</v>
      </c>
      <c r="AC62" s="171">
        <v>7</v>
      </c>
      <c r="AD62" s="170">
        <v>0</v>
      </c>
      <c r="AE62" s="171">
        <v>0</v>
      </c>
      <c r="AF62" s="171">
        <v>0</v>
      </c>
      <c r="AG62" s="223">
        <v>0</v>
      </c>
      <c r="AH62" s="171">
        <v>0</v>
      </c>
      <c r="AI62" s="171">
        <v>0</v>
      </c>
      <c r="AJ62" s="223">
        <v>6</v>
      </c>
      <c r="AK62" s="171">
        <v>3</v>
      </c>
      <c r="AL62" s="171">
        <v>3</v>
      </c>
      <c r="AM62" s="171">
        <v>0</v>
      </c>
      <c r="AN62" s="171">
        <v>1</v>
      </c>
      <c r="AO62" s="171">
        <f t="shared" si="7"/>
        <v>2</v>
      </c>
      <c r="AP62" s="171">
        <v>0</v>
      </c>
      <c r="AQ62" s="171">
        <v>2</v>
      </c>
      <c r="AR62" s="35" t="s">
        <v>223</v>
      </c>
      <c r="AS62" s="4"/>
      <c r="AT62" s="5"/>
      <c r="AU62" s="5"/>
      <c r="AV62" s="5"/>
      <c r="AW62" s="5"/>
    </row>
    <row r="63" spans="1:49" s="1" customFormat="1" ht="19.5" customHeight="1">
      <c r="A63" s="15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7"/>
      <c r="AS63" s="15"/>
      <c r="AT63" s="169"/>
      <c r="AU63" s="5"/>
      <c r="AV63" s="169"/>
      <c r="AW63" s="5"/>
    </row>
    <row r="64" spans="2:49" ht="11.25" customHeight="1">
      <c r="B64" s="133"/>
      <c r="C64" s="133"/>
      <c r="D64" s="133"/>
      <c r="E64" s="133"/>
      <c r="F64" s="133"/>
      <c r="G64" s="133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T64" s="1"/>
      <c r="AW64" s="167"/>
    </row>
    <row r="65" spans="2:48" ht="11.25" customHeight="1">
      <c r="B65" s="188"/>
      <c r="C65" s="168"/>
      <c r="D65" s="168"/>
      <c r="E65" s="168"/>
      <c r="F65" s="168"/>
      <c r="G65" s="83"/>
      <c r="H65" s="83"/>
      <c r="I65" s="83"/>
      <c r="J65" s="83"/>
      <c r="K65" s="83"/>
      <c r="L65" s="168"/>
      <c r="M65" s="83"/>
      <c r="N65" s="83"/>
      <c r="O65" s="83"/>
      <c r="P65" s="83"/>
      <c r="Q65" s="83"/>
      <c r="R65" s="83"/>
      <c r="S65" s="83"/>
      <c r="T65" s="83"/>
      <c r="U65" s="168"/>
      <c r="V65" s="83"/>
      <c r="W65" s="83"/>
      <c r="X65" s="168"/>
      <c r="Y65" s="83"/>
      <c r="Z65" s="83"/>
      <c r="AA65" s="168"/>
      <c r="AB65" s="83"/>
      <c r="AC65" s="83"/>
      <c r="AD65" s="168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T65" s="1"/>
      <c r="AU65" s="169"/>
      <c r="AV65" s="1"/>
    </row>
    <row r="66" spans="2:49" ht="11.25" customHeight="1">
      <c r="B66" s="133"/>
      <c r="C66" s="168"/>
      <c r="D66" s="168"/>
      <c r="E66" s="168"/>
      <c r="F66" s="168"/>
      <c r="G66" s="83"/>
      <c r="H66" s="83"/>
      <c r="I66" s="83"/>
      <c r="J66" s="83"/>
      <c r="K66" s="83"/>
      <c r="L66" s="168"/>
      <c r="M66" s="83"/>
      <c r="N66" s="83"/>
      <c r="O66" s="83"/>
      <c r="P66" s="83"/>
      <c r="Q66" s="83"/>
      <c r="R66" s="83"/>
      <c r="S66" s="83"/>
      <c r="T66" s="83"/>
      <c r="U66" s="168"/>
      <c r="V66" s="83"/>
      <c r="W66" s="83"/>
      <c r="X66" s="168"/>
      <c r="Y66" s="83"/>
      <c r="Z66" s="83"/>
      <c r="AA66" s="168"/>
      <c r="AB66" s="83"/>
      <c r="AC66" s="83"/>
      <c r="AD66" s="168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U66" s="169"/>
      <c r="AV66" s="167"/>
      <c r="AW66" s="169"/>
    </row>
    <row r="67" spans="2:49" ht="11.25" customHeight="1">
      <c r="B67" s="82"/>
      <c r="C67" s="82"/>
      <c r="D67" s="82"/>
      <c r="E67" s="82"/>
      <c r="AW67" s="1"/>
    </row>
    <row r="68" spans="2:49" ht="11.25" customHeight="1">
      <c r="B68" s="82"/>
      <c r="C68" s="82"/>
      <c r="D68" s="82"/>
      <c r="E68" s="82"/>
      <c r="AU68" s="1"/>
      <c r="AW68" s="1"/>
    </row>
    <row r="69" spans="2:48" ht="11.25" customHeight="1">
      <c r="B69" s="82"/>
      <c r="C69" s="82"/>
      <c r="D69" s="82"/>
      <c r="E69" s="82"/>
      <c r="AU69" s="167"/>
      <c r="AV69" s="167"/>
    </row>
    <row r="70" spans="2:5" ht="11.25" customHeight="1">
      <c r="B70" s="82"/>
      <c r="C70" s="82"/>
      <c r="D70" s="82"/>
      <c r="E70" s="82"/>
    </row>
    <row r="71" spans="2:48" ht="11.25" customHeight="1">
      <c r="B71" s="82"/>
      <c r="C71" s="82"/>
      <c r="D71" s="82"/>
      <c r="E71" s="82"/>
      <c r="AV71" s="169"/>
    </row>
    <row r="72" spans="2:48" ht="11.25" customHeight="1">
      <c r="B72" s="82"/>
      <c r="C72" s="82"/>
      <c r="D72" s="82"/>
      <c r="E72" s="82"/>
      <c r="AU72" s="167"/>
      <c r="AV72" s="1"/>
    </row>
    <row r="73" spans="2:48" ht="11.25" customHeight="1">
      <c r="B73" s="82"/>
      <c r="C73" s="82"/>
      <c r="D73" s="82"/>
      <c r="E73" s="82"/>
      <c r="AV73" s="1"/>
    </row>
    <row r="74" spans="2:47" ht="11.25" customHeight="1">
      <c r="B74" s="82"/>
      <c r="C74" s="82"/>
      <c r="D74" s="82"/>
      <c r="E74" s="82"/>
      <c r="AU74" s="169"/>
    </row>
    <row r="75" spans="2:47" ht="11.25" customHeight="1">
      <c r="B75" s="82"/>
      <c r="C75" s="82"/>
      <c r="D75" s="82"/>
      <c r="E75" s="82"/>
      <c r="AU75" s="1"/>
    </row>
    <row r="76" spans="2:47" ht="11.25" customHeight="1">
      <c r="B76" s="82"/>
      <c r="C76" s="82"/>
      <c r="D76" s="82"/>
      <c r="E76" s="82"/>
      <c r="AU76" s="1"/>
    </row>
    <row r="77" spans="2:5" ht="11.25" customHeight="1">
      <c r="B77" s="82"/>
      <c r="C77" s="82"/>
      <c r="D77" s="82"/>
      <c r="E77" s="82"/>
    </row>
    <row r="78" spans="2:5" ht="11.25" customHeight="1">
      <c r="B78" s="82"/>
      <c r="C78" s="82"/>
      <c r="D78" s="82"/>
      <c r="E78" s="82"/>
    </row>
    <row r="79" spans="2:5" ht="11.25" customHeight="1">
      <c r="B79" s="82"/>
      <c r="C79" s="82"/>
      <c r="D79" s="82"/>
      <c r="E79" s="82"/>
    </row>
  </sheetData>
  <sheetProtection/>
  <mergeCells count="80">
    <mergeCell ref="AR12:AS12"/>
    <mergeCell ref="AR31:AS31"/>
    <mergeCell ref="AR34:AS34"/>
    <mergeCell ref="AR39:AS39"/>
    <mergeCell ref="AR44:AS44"/>
    <mergeCell ref="A61:B61"/>
    <mergeCell ref="AR61:AS61"/>
    <mergeCell ref="AR53:AS53"/>
    <mergeCell ref="AR56:AS56"/>
    <mergeCell ref="A59:B59"/>
    <mergeCell ref="AR59:AS59"/>
    <mergeCell ref="AR48:AS48"/>
    <mergeCell ref="A56:B56"/>
    <mergeCell ref="A41:B41"/>
    <mergeCell ref="A44:B44"/>
    <mergeCell ref="A48:B48"/>
    <mergeCell ref="A53:B53"/>
    <mergeCell ref="AR41:AS41"/>
    <mergeCell ref="A31:B31"/>
    <mergeCell ref="C4:AL4"/>
    <mergeCell ref="A34:B34"/>
    <mergeCell ref="A39:B39"/>
    <mergeCell ref="AG5:AI5"/>
    <mergeCell ref="AJ5:AL5"/>
    <mergeCell ref="I5:K5"/>
    <mergeCell ref="O5:Q5"/>
    <mergeCell ref="R5:T5"/>
    <mergeCell ref="I6:I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conditionalFormatting sqref="A8:AS63">
    <cfRule type="expression" priority="1" dxfId="4" stopIfTrue="1">
      <formula>MOD(ROW(),2)=0</formula>
    </cfRule>
  </conditionalFormatting>
  <printOptions horizontalCentered="1"/>
  <pageMargins left="0.5905511811023623" right="0.5905511811023623" top="0.7480314960629921" bottom="0.7480314960629921" header="0.9055118110236221" footer="0.15748031496062992"/>
  <pageSetup horizontalDpi="600" verticalDpi="600" orientation="portrait" paperSize="9" scale="57" r:id="rId1"/>
  <colBreaks count="1" manualBreakCount="1">
    <brk id="2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A82"/>
  <sheetViews>
    <sheetView showGridLines="0" zoomScalePageLayoutView="0" workbookViewId="0" topLeftCell="A1">
      <pane xSplit="2" ySplit="8" topLeftCell="C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3" sqref="D3"/>
    </sheetView>
  </sheetViews>
  <sheetFormatPr defaultColWidth="8.66015625" defaultRowHeight="11.25" customHeight="1"/>
  <cols>
    <col min="1" max="1" width="1.40625" style="18" customWidth="1"/>
    <col min="2" max="2" width="8.66015625" style="18" customWidth="1"/>
    <col min="3" max="3" width="8.08203125" style="5" customWidth="1"/>
    <col min="4" max="5" width="8.08203125" style="18" customWidth="1"/>
    <col min="6" max="7" width="7.08203125" style="18" customWidth="1"/>
    <col min="8" max="19" width="6.91015625" style="18" customWidth="1"/>
    <col min="20" max="25" width="7.08203125" style="18" customWidth="1"/>
    <col min="26" max="26" width="8.66015625" style="18" customWidth="1"/>
    <col min="27" max="27" width="1.40625" style="18" customWidth="1"/>
    <col min="28" max="16384" width="8.66015625" style="18" customWidth="1"/>
  </cols>
  <sheetData>
    <row r="1" spans="1:25" s="5" customFormat="1" ht="16.5" customHeight="1">
      <c r="A1" s="318" t="s">
        <v>208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21"/>
      <c r="O1" s="21"/>
      <c r="P1" s="21"/>
      <c r="Q1" s="21"/>
      <c r="R1" s="22" t="s">
        <v>185</v>
      </c>
      <c r="S1" s="21"/>
      <c r="T1" s="21"/>
      <c r="U1" s="21"/>
      <c r="V1" s="21"/>
      <c r="W1" s="21"/>
      <c r="X1" s="21"/>
      <c r="Y1" s="21"/>
    </row>
    <row r="2" spans="1:25" s="5" customFormat="1" ht="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170</v>
      </c>
      <c r="C3" s="161"/>
      <c r="D3" s="161"/>
      <c r="E3" s="213"/>
      <c r="F3" s="23"/>
      <c r="G3" s="23"/>
      <c r="H3" s="23"/>
      <c r="I3" s="23"/>
      <c r="J3" s="212"/>
      <c r="K3" s="15"/>
      <c r="L3" s="15"/>
      <c r="M3" s="23"/>
      <c r="N3" s="23" t="s">
        <v>241</v>
      </c>
      <c r="O3" s="23"/>
      <c r="P3" s="23"/>
      <c r="Q3" s="23"/>
      <c r="R3" s="15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290" t="s">
        <v>260</v>
      </c>
      <c r="B4" s="288"/>
      <c r="C4" s="309" t="s">
        <v>3</v>
      </c>
      <c r="D4" s="310"/>
      <c r="E4" s="311"/>
      <c r="F4" s="334" t="s">
        <v>247</v>
      </c>
      <c r="G4" s="335"/>
      <c r="H4" s="334" t="s">
        <v>187</v>
      </c>
      <c r="I4" s="335"/>
      <c r="J4" s="326" t="s">
        <v>210</v>
      </c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31"/>
      <c r="Z4" s="317" t="s">
        <v>261</v>
      </c>
      <c r="AA4" s="287"/>
    </row>
    <row r="5" spans="1:27" s="5" customFormat="1" ht="20.25" customHeight="1">
      <c r="A5" s="273"/>
      <c r="B5" s="291"/>
      <c r="C5" s="312"/>
      <c r="D5" s="313"/>
      <c r="E5" s="314"/>
      <c r="F5" s="336"/>
      <c r="G5" s="337"/>
      <c r="H5" s="336"/>
      <c r="I5" s="337"/>
      <c r="J5" s="338" t="s">
        <v>297</v>
      </c>
      <c r="K5" s="339"/>
      <c r="L5" s="332" t="s">
        <v>177</v>
      </c>
      <c r="M5" s="333"/>
      <c r="N5" s="332" t="s">
        <v>178</v>
      </c>
      <c r="O5" s="333"/>
      <c r="P5" s="332" t="s">
        <v>298</v>
      </c>
      <c r="Q5" s="333"/>
      <c r="R5" s="332" t="s">
        <v>179</v>
      </c>
      <c r="S5" s="333"/>
      <c r="T5" s="332" t="s">
        <v>248</v>
      </c>
      <c r="U5" s="333"/>
      <c r="V5" s="332" t="s">
        <v>180</v>
      </c>
      <c r="W5" s="333"/>
      <c r="X5" s="332" t="s">
        <v>181</v>
      </c>
      <c r="Y5" s="333"/>
      <c r="Z5" s="274"/>
      <c r="AA5" s="273"/>
    </row>
    <row r="6" spans="1:27" s="5" customFormat="1" ht="13.5" customHeight="1">
      <c r="A6" s="273"/>
      <c r="B6" s="291"/>
      <c r="C6" s="315" t="s">
        <v>3</v>
      </c>
      <c r="D6" s="315" t="s">
        <v>1</v>
      </c>
      <c r="E6" s="315" t="s">
        <v>2</v>
      </c>
      <c r="F6" s="315" t="s">
        <v>1</v>
      </c>
      <c r="G6" s="315" t="s">
        <v>2</v>
      </c>
      <c r="H6" s="315" t="s">
        <v>1</v>
      </c>
      <c r="I6" s="315" t="s">
        <v>2</v>
      </c>
      <c r="J6" s="315" t="s">
        <v>1</v>
      </c>
      <c r="K6" s="315" t="s">
        <v>2</v>
      </c>
      <c r="L6" s="315" t="s">
        <v>1</v>
      </c>
      <c r="M6" s="315" t="s">
        <v>2</v>
      </c>
      <c r="N6" s="315" t="s">
        <v>1</v>
      </c>
      <c r="O6" s="315" t="s">
        <v>2</v>
      </c>
      <c r="P6" s="315" t="s">
        <v>1</v>
      </c>
      <c r="Q6" s="315" t="s">
        <v>2</v>
      </c>
      <c r="R6" s="315" t="s">
        <v>1</v>
      </c>
      <c r="S6" s="315" t="s">
        <v>2</v>
      </c>
      <c r="T6" s="315" t="s">
        <v>1</v>
      </c>
      <c r="U6" s="315" t="s">
        <v>2</v>
      </c>
      <c r="V6" s="315" t="s">
        <v>1</v>
      </c>
      <c r="W6" s="315" t="s">
        <v>2</v>
      </c>
      <c r="X6" s="315" t="s">
        <v>1</v>
      </c>
      <c r="Y6" s="315" t="s">
        <v>2</v>
      </c>
      <c r="Z6" s="274"/>
      <c r="AA6" s="273"/>
    </row>
    <row r="7" spans="1:27" s="5" customFormat="1" ht="13.5" customHeight="1">
      <c r="A7" s="276"/>
      <c r="B7" s="289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275"/>
      <c r="AA7" s="276"/>
    </row>
    <row r="8" spans="1:27" s="5" customFormat="1" ht="14.25" customHeight="1">
      <c r="A8" s="1"/>
      <c r="B8" s="26"/>
      <c r="C8" s="16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27"/>
      <c r="AA8" s="28"/>
    </row>
    <row r="9" spans="1:27" s="5" customFormat="1" ht="14.25" customHeight="1">
      <c r="A9" s="133"/>
      <c r="B9" s="164" t="s">
        <v>286</v>
      </c>
      <c r="C9" s="225">
        <v>1482</v>
      </c>
      <c r="D9" s="171">
        <v>570</v>
      </c>
      <c r="E9" s="171">
        <v>912</v>
      </c>
      <c r="F9" s="171">
        <v>173</v>
      </c>
      <c r="G9" s="171">
        <v>245</v>
      </c>
      <c r="H9" s="171">
        <v>0</v>
      </c>
      <c r="I9" s="171">
        <v>41</v>
      </c>
      <c r="J9" s="171">
        <v>1</v>
      </c>
      <c r="K9" s="171">
        <v>5</v>
      </c>
      <c r="L9" s="171">
        <v>5</v>
      </c>
      <c r="M9" s="171">
        <v>19</v>
      </c>
      <c r="N9" s="171">
        <v>1</v>
      </c>
      <c r="O9" s="171">
        <v>15</v>
      </c>
      <c r="P9" s="171">
        <v>0</v>
      </c>
      <c r="Q9" s="171">
        <v>7</v>
      </c>
      <c r="R9" s="171">
        <v>1</v>
      </c>
      <c r="S9" s="171">
        <v>39</v>
      </c>
      <c r="T9" s="171">
        <v>77</v>
      </c>
      <c r="U9" s="171">
        <v>134</v>
      </c>
      <c r="V9" s="171">
        <v>302</v>
      </c>
      <c r="W9" s="171">
        <v>184</v>
      </c>
      <c r="X9" s="171">
        <v>10</v>
      </c>
      <c r="Y9" s="171">
        <v>223</v>
      </c>
      <c r="Z9" s="3" t="s">
        <v>286</v>
      </c>
      <c r="AA9" s="4"/>
    </row>
    <row r="10" spans="1:27" s="167" customFormat="1" ht="14.25" customHeight="1">
      <c r="A10" s="262"/>
      <c r="B10" s="164" t="s">
        <v>287</v>
      </c>
      <c r="C10" s="245">
        <f>SUM(C16,C35,C38,C43,C45,C48,C52,C57,C60,C63,C65)</f>
        <v>1523</v>
      </c>
      <c r="D10" s="223">
        <f aca="true" t="shared" si="0" ref="D10:Y10">SUM(D16,D35,D38,D43,D45,D48,D52,D57,D60,D63,D65)</f>
        <v>547</v>
      </c>
      <c r="E10" s="223">
        <f t="shared" si="0"/>
        <v>976</v>
      </c>
      <c r="F10" s="223">
        <f t="shared" si="0"/>
        <v>152</v>
      </c>
      <c r="G10" s="223">
        <f t="shared" si="0"/>
        <v>269</v>
      </c>
      <c r="H10" s="223">
        <f t="shared" si="0"/>
        <v>0</v>
      </c>
      <c r="I10" s="223">
        <f t="shared" si="0"/>
        <v>38</v>
      </c>
      <c r="J10" s="223">
        <f t="shared" si="0"/>
        <v>2</v>
      </c>
      <c r="K10" s="223">
        <f t="shared" si="0"/>
        <v>9</v>
      </c>
      <c r="L10" s="223">
        <f t="shared" si="0"/>
        <v>6</v>
      </c>
      <c r="M10" s="223">
        <f t="shared" si="0"/>
        <v>24</v>
      </c>
      <c r="N10" s="223">
        <f t="shared" si="0"/>
        <v>1</v>
      </c>
      <c r="O10" s="223">
        <f t="shared" si="0"/>
        <v>20</v>
      </c>
      <c r="P10" s="223">
        <f t="shared" si="0"/>
        <v>0</v>
      </c>
      <c r="Q10" s="223">
        <f t="shared" si="0"/>
        <v>7</v>
      </c>
      <c r="R10" s="223">
        <f t="shared" si="0"/>
        <v>1</v>
      </c>
      <c r="S10" s="223">
        <f t="shared" si="0"/>
        <v>43</v>
      </c>
      <c r="T10" s="223">
        <f t="shared" si="0"/>
        <v>73</v>
      </c>
      <c r="U10" s="223">
        <f t="shared" si="0"/>
        <v>141</v>
      </c>
      <c r="V10" s="223">
        <f t="shared" si="0"/>
        <v>290</v>
      </c>
      <c r="W10" s="223">
        <f t="shared" si="0"/>
        <v>180</v>
      </c>
      <c r="X10" s="223">
        <f t="shared" si="0"/>
        <v>22</v>
      </c>
      <c r="Y10" s="223">
        <f t="shared" si="0"/>
        <v>245</v>
      </c>
      <c r="Z10" s="3" t="s">
        <v>287</v>
      </c>
      <c r="AA10" s="29"/>
    </row>
    <row r="11" spans="1:27" s="5" customFormat="1" ht="14.25" customHeight="1">
      <c r="A11" s="1"/>
      <c r="B11" s="26"/>
      <c r="C11" s="226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30"/>
      <c r="AA11" s="4"/>
    </row>
    <row r="12" spans="1:27" s="5" customFormat="1" ht="14.25" customHeight="1">
      <c r="A12" s="1"/>
      <c r="B12" s="2" t="s">
        <v>43</v>
      </c>
      <c r="C12" s="222">
        <f>D12+E12</f>
        <v>5</v>
      </c>
      <c r="D12" s="170">
        <f>SUM(F12,H12,J12,L12,N12,P12,R12,T12,V12,X12)</f>
        <v>3</v>
      </c>
      <c r="E12" s="170">
        <f>SUM(G12,I12,K12,M12,O12,Q12,S12,U12,W12,Y12)</f>
        <v>2</v>
      </c>
      <c r="F12" s="171" t="s">
        <v>264</v>
      </c>
      <c r="G12" s="171" t="s">
        <v>264</v>
      </c>
      <c r="H12" s="171" t="s">
        <v>264</v>
      </c>
      <c r="I12" s="171" t="s">
        <v>264</v>
      </c>
      <c r="J12" s="171">
        <v>0</v>
      </c>
      <c r="K12" s="171">
        <v>0</v>
      </c>
      <c r="L12" s="171">
        <v>3</v>
      </c>
      <c r="M12" s="171">
        <v>2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3" t="s">
        <v>111</v>
      </c>
      <c r="AA12" s="4"/>
    </row>
    <row r="13" spans="1:27" s="5" customFormat="1" ht="14.25" customHeight="1">
      <c r="A13" s="1"/>
      <c r="B13" s="2" t="s">
        <v>112</v>
      </c>
      <c r="C13" s="222">
        <f aca="true" t="shared" si="1" ref="C13:C66">D13+E13</f>
        <v>1506</v>
      </c>
      <c r="D13" s="170">
        <f aca="true" t="shared" si="2" ref="D13:D66">SUM(F13,H13,J13,L13,N13,P13,R13,T13,V13,X13)</f>
        <v>542</v>
      </c>
      <c r="E13" s="170">
        <f aca="true" t="shared" si="3" ref="E13:E66">SUM(G13,I13,K13,M13,O13,Q13,S13,U13,W13,Y13)</f>
        <v>964</v>
      </c>
      <c r="F13" s="171">
        <v>152</v>
      </c>
      <c r="G13" s="171">
        <v>269</v>
      </c>
      <c r="H13" s="171">
        <v>0</v>
      </c>
      <c r="I13" s="171">
        <v>38</v>
      </c>
      <c r="J13" s="171">
        <v>2</v>
      </c>
      <c r="K13" s="171">
        <v>9</v>
      </c>
      <c r="L13" s="171">
        <v>2</v>
      </c>
      <c r="M13" s="171">
        <v>13</v>
      </c>
      <c r="N13" s="171">
        <v>1</v>
      </c>
      <c r="O13" s="171">
        <v>20</v>
      </c>
      <c r="P13" s="171">
        <v>0</v>
      </c>
      <c r="Q13" s="171">
        <v>7</v>
      </c>
      <c r="R13" s="171">
        <v>1</v>
      </c>
      <c r="S13" s="171">
        <v>43</v>
      </c>
      <c r="T13" s="171">
        <v>73</v>
      </c>
      <c r="U13" s="171">
        <v>141</v>
      </c>
      <c r="V13" s="171">
        <v>290</v>
      </c>
      <c r="W13" s="171">
        <v>179</v>
      </c>
      <c r="X13" s="171">
        <v>21</v>
      </c>
      <c r="Y13" s="171">
        <v>245</v>
      </c>
      <c r="Z13" s="3" t="s">
        <v>113</v>
      </c>
      <c r="AA13" s="4"/>
    </row>
    <row r="14" spans="1:27" s="5" customFormat="1" ht="14.25" customHeight="1">
      <c r="A14" s="1"/>
      <c r="B14" s="2" t="s">
        <v>45</v>
      </c>
      <c r="C14" s="222">
        <f t="shared" si="1"/>
        <v>12</v>
      </c>
      <c r="D14" s="170">
        <f t="shared" si="2"/>
        <v>2</v>
      </c>
      <c r="E14" s="170">
        <f t="shared" si="3"/>
        <v>10</v>
      </c>
      <c r="F14" s="171" t="s">
        <v>264</v>
      </c>
      <c r="G14" s="171" t="s">
        <v>276</v>
      </c>
      <c r="H14" s="171" t="s">
        <v>276</v>
      </c>
      <c r="I14" s="171" t="s">
        <v>276</v>
      </c>
      <c r="J14" s="171">
        <v>0</v>
      </c>
      <c r="K14" s="171">
        <v>0</v>
      </c>
      <c r="L14" s="171">
        <v>1</v>
      </c>
      <c r="M14" s="171">
        <v>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1</v>
      </c>
      <c r="X14" s="171">
        <v>1</v>
      </c>
      <c r="Y14" s="171">
        <v>0</v>
      </c>
      <c r="Z14" s="3" t="s">
        <v>114</v>
      </c>
      <c r="AA14" s="4"/>
    </row>
    <row r="15" spans="1:27" s="5" customFormat="1" ht="14.25" customHeight="1">
      <c r="A15" s="1"/>
      <c r="B15" s="3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30"/>
      <c r="AA15" s="4"/>
    </row>
    <row r="16" spans="1:27" s="167" customFormat="1" ht="14.25" customHeight="1">
      <c r="A16" s="295" t="s">
        <v>244</v>
      </c>
      <c r="B16" s="320"/>
      <c r="C16" s="232">
        <f t="shared" si="1"/>
        <v>1331</v>
      </c>
      <c r="D16" s="223">
        <f t="shared" si="2"/>
        <v>477</v>
      </c>
      <c r="E16" s="223">
        <f t="shared" si="3"/>
        <v>854</v>
      </c>
      <c r="F16" s="223">
        <f aca="true" t="shared" si="4" ref="F16:Y16">SUM(F18:F34)</f>
        <v>109</v>
      </c>
      <c r="G16" s="223">
        <f t="shared" si="4"/>
        <v>212</v>
      </c>
      <c r="H16" s="223">
        <f t="shared" si="4"/>
        <v>0</v>
      </c>
      <c r="I16" s="223">
        <f t="shared" si="4"/>
        <v>37</v>
      </c>
      <c r="J16" s="223">
        <f t="shared" si="4"/>
        <v>2</v>
      </c>
      <c r="K16" s="223">
        <f t="shared" si="4"/>
        <v>6</v>
      </c>
      <c r="L16" s="223">
        <f t="shared" si="4"/>
        <v>6</v>
      </c>
      <c r="M16" s="223">
        <f t="shared" si="4"/>
        <v>20</v>
      </c>
      <c r="N16" s="223">
        <f t="shared" si="4"/>
        <v>1</v>
      </c>
      <c r="O16" s="223">
        <f t="shared" si="4"/>
        <v>17</v>
      </c>
      <c r="P16" s="223">
        <f t="shared" si="4"/>
        <v>0</v>
      </c>
      <c r="Q16" s="223">
        <f t="shared" si="4"/>
        <v>7</v>
      </c>
      <c r="R16" s="223">
        <f t="shared" si="4"/>
        <v>1</v>
      </c>
      <c r="S16" s="223">
        <f t="shared" si="4"/>
        <v>40</v>
      </c>
      <c r="T16" s="223">
        <f t="shared" si="4"/>
        <v>73</v>
      </c>
      <c r="U16" s="223">
        <f t="shared" si="4"/>
        <v>124</v>
      </c>
      <c r="V16" s="223">
        <f t="shared" si="4"/>
        <v>264</v>
      </c>
      <c r="W16" s="223">
        <f t="shared" si="4"/>
        <v>163</v>
      </c>
      <c r="X16" s="223">
        <f t="shared" si="4"/>
        <v>21</v>
      </c>
      <c r="Y16" s="223">
        <f t="shared" si="4"/>
        <v>228</v>
      </c>
      <c r="Z16" s="297" t="s">
        <v>244</v>
      </c>
      <c r="AA16" s="298"/>
    </row>
    <row r="17" spans="1:27" s="167" customFormat="1" ht="14.25" customHeight="1">
      <c r="A17" s="29"/>
      <c r="B17" s="221" t="s">
        <v>245</v>
      </c>
      <c r="C17" s="232">
        <f t="shared" si="1"/>
        <v>773</v>
      </c>
      <c r="D17" s="223">
        <f t="shared" si="2"/>
        <v>250</v>
      </c>
      <c r="E17" s="223">
        <f t="shared" si="3"/>
        <v>523</v>
      </c>
      <c r="F17" s="223">
        <f aca="true" t="shared" si="5" ref="F17:Y17">SUM(F18:F22)</f>
        <v>37</v>
      </c>
      <c r="G17" s="223">
        <f t="shared" si="5"/>
        <v>93</v>
      </c>
      <c r="H17" s="223">
        <f t="shared" si="5"/>
        <v>0</v>
      </c>
      <c r="I17" s="223">
        <f t="shared" si="5"/>
        <v>30</v>
      </c>
      <c r="J17" s="223">
        <f t="shared" si="5"/>
        <v>0</v>
      </c>
      <c r="K17" s="223">
        <f t="shared" si="5"/>
        <v>1</v>
      </c>
      <c r="L17" s="223">
        <f t="shared" si="5"/>
        <v>6</v>
      </c>
      <c r="M17" s="223">
        <f t="shared" si="5"/>
        <v>17</v>
      </c>
      <c r="N17" s="223">
        <f t="shared" si="5"/>
        <v>0</v>
      </c>
      <c r="O17" s="223">
        <f t="shared" si="5"/>
        <v>0</v>
      </c>
      <c r="P17" s="223">
        <f t="shared" si="5"/>
        <v>0</v>
      </c>
      <c r="Q17" s="223">
        <f t="shared" si="5"/>
        <v>7</v>
      </c>
      <c r="R17" s="223">
        <f t="shared" si="5"/>
        <v>0</v>
      </c>
      <c r="S17" s="223">
        <f t="shared" si="5"/>
        <v>27</v>
      </c>
      <c r="T17" s="223">
        <f t="shared" si="5"/>
        <v>64</v>
      </c>
      <c r="U17" s="223">
        <f t="shared" si="5"/>
        <v>58</v>
      </c>
      <c r="V17" s="223">
        <f t="shared" si="5"/>
        <v>133</v>
      </c>
      <c r="W17" s="223">
        <f t="shared" si="5"/>
        <v>121</v>
      </c>
      <c r="X17" s="223">
        <f t="shared" si="5"/>
        <v>10</v>
      </c>
      <c r="Y17" s="223">
        <f t="shared" si="5"/>
        <v>169</v>
      </c>
      <c r="Z17" s="219" t="s">
        <v>245</v>
      </c>
      <c r="AA17" s="29"/>
    </row>
    <row r="18" spans="1:27" s="5" customFormat="1" ht="14.25" customHeight="1">
      <c r="A18" s="32"/>
      <c r="B18" s="33" t="s">
        <v>115</v>
      </c>
      <c r="C18" s="232">
        <f t="shared" si="1"/>
        <v>201</v>
      </c>
      <c r="D18" s="170">
        <f t="shared" si="2"/>
        <v>68</v>
      </c>
      <c r="E18" s="170">
        <f t="shared" si="3"/>
        <v>133</v>
      </c>
      <c r="F18" s="171">
        <v>10</v>
      </c>
      <c r="G18" s="171">
        <v>22</v>
      </c>
      <c r="H18" s="171">
        <v>0</v>
      </c>
      <c r="I18" s="171">
        <v>8</v>
      </c>
      <c r="J18" s="171">
        <v>0</v>
      </c>
      <c r="K18" s="171">
        <v>0</v>
      </c>
      <c r="L18" s="171">
        <v>3</v>
      </c>
      <c r="M18" s="171">
        <v>4</v>
      </c>
      <c r="N18" s="171">
        <v>0</v>
      </c>
      <c r="O18" s="171">
        <v>0</v>
      </c>
      <c r="P18" s="171">
        <v>0</v>
      </c>
      <c r="Q18" s="171">
        <v>1</v>
      </c>
      <c r="R18" s="171">
        <v>0</v>
      </c>
      <c r="S18" s="171">
        <v>10</v>
      </c>
      <c r="T18" s="171">
        <v>20</v>
      </c>
      <c r="U18" s="171">
        <v>14</v>
      </c>
      <c r="V18" s="171">
        <v>32</v>
      </c>
      <c r="W18" s="171">
        <v>28</v>
      </c>
      <c r="X18" s="171">
        <v>3</v>
      </c>
      <c r="Y18" s="171">
        <v>46</v>
      </c>
      <c r="Z18" s="3" t="s">
        <v>115</v>
      </c>
      <c r="AA18" s="4"/>
    </row>
    <row r="19" spans="1:27" s="5" customFormat="1" ht="14.25" customHeight="1">
      <c r="A19" s="32"/>
      <c r="B19" s="33" t="s">
        <v>116</v>
      </c>
      <c r="C19" s="232">
        <f t="shared" si="1"/>
        <v>156</v>
      </c>
      <c r="D19" s="170">
        <f t="shared" si="2"/>
        <v>48</v>
      </c>
      <c r="E19" s="170">
        <f t="shared" si="3"/>
        <v>108</v>
      </c>
      <c r="F19" s="171">
        <v>7</v>
      </c>
      <c r="G19" s="171">
        <v>15</v>
      </c>
      <c r="H19" s="171">
        <v>0</v>
      </c>
      <c r="I19" s="171">
        <v>9</v>
      </c>
      <c r="J19" s="171">
        <v>0</v>
      </c>
      <c r="K19" s="171">
        <v>0</v>
      </c>
      <c r="L19" s="171">
        <v>1</v>
      </c>
      <c r="M19" s="171">
        <v>3</v>
      </c>
      <c r="N19" s="171">
        <v>0</v>
      </c>
      <c r="O19" s="171">
        <v>0</v>
      </c>
      <c r="P19" s="171">
        <v>0</v>
      </c>
      <c r="Q19" s="171">
        <v>2</v>
      </c>
      <c r="R19" s="171">
        <v>0</v>
      </c>
      <c r="S19" s="171">
        <v>5</v>
      </c>
      <c r="T19" s="171">
        <v>17</v>
      </c>
      <c r="U19" s="171">
        <v>17</v>
      </c>
      <c r="V19" s="171">
        <v>21</v>
      </c>
      <c r="W19" s="171">
        <v>20</v>
      </c>
      <c r="X19" s="171">
        <v>2</v>
      </c>
      <c r="Y19" s="171">
        <v>37</v>
      </c>
      <c r="Z19" s="3" t="s">
        <v>116</v>
      </c>
      <c r="AA19" s="4"/>
    </row>
    <row r="20" spans="1:27" s="5" customFormat="1" ht="14.25" customHeight="1">
      <c r="A20" s="32"/>
      <c r="B20" s="33" t="s">
        <v>117</v>
      </c>
      <c r="C20" s="232">
        <f t="shared" si="1"/>
        <v>85</v>
      </c>
      <c r="D20" s="170">
        <f t="shared" si="2"/>
        <v>29</v>
      </c>
      <c r="E20" s="170">
        <f t="shared" si="3"/>
        <v>56</v>
      </c>
      <c r="F20" s="171">
        <v>4</v>
      </c>
      <c r="G20" s="171">
        <v>12</v>
      </c>
      <c r="H20" s="171">
        <v>0</v>
      </c>
      <c r="I20" s="171">
        <v>3</v>
      </c>
      <c r="J20" s="171">
        <v>0</v>
      </c>
      <c r="K20" s="171">
        <v>1</v>
      </c>
      <c r="L20" s="171">
        <v>0</v>
      </c>
      <c r="M20" s="171">
        <v>2</v>
      </c>
      <c r="N20" s="171">
        <v>0</v>
      </c>
      <c r="O20" s="171">
        <v>0</v>
      </c>
      <c r="P20" s="171">
        <v>0</v>
      </c>
      <c r="Q20" s="171">
        <v>1</v>
      </c>
      <c r="R20" s="171">
        <v>0</v>
      </c>
      <c r="S20" s="171">
        <v>2</v>
      </c>
      <c r="T20" s="171">
        <v>8</v>
      </c>
      <c r="U20" s="171">
        <v>5</v>
      </c>
      <c r="V20" s="171">
        <v>17</v>
      </c>
      <c r="W20" s="171">
        <v>14</v>
      </c>
      <c r="X20" s="171">
        <v>0</v>
      </c>
      <c r="Y20" s="171">
        <v>16</v>
      </c>
      <c r="Z20" s="3" t="s">
        <v>117</v>
      </c>
      <c r="AA20" s="4"/>
    </row>
    <row r="21" spans="1:27" s="5" customFormat="1" ht="14.25" customHeight="1">
      <c r="A21" s="32"/>
      <c r="B21" s="33" t="s">
        <v>118</v>
      </c>
      <c r="C21" s="232">
        <f t="shared" si="1"/>
        <v>190</v>
      </c>
      <c r="D21" s="170">
        <f t="shared" si="2"/>
        <v>62</v>
      </c>
      <c r="E21" s="170">
        <f t="shared" si="3"/>
        <v>128</v>
      </c>
      <c r="F21" s="171">
        <v>9</v>
      </c>
      <c r="G21" s="171">
        <v>22</v>
      </c>
      <c r="H21" s="171">
        <v>0</v>
      </c>
      <c r="I21" s="171">
        <v>10</v>
      </c>
      <c r="J21" s="171">
        <v>0</v>
      </c>
      <c r="K21" s="171">
        <v>0</v>
      </c>
      <c r="L21" s="171">
        <v>0</v>
      </c>
      <c r="M21" s="171">
        <v>1</v>
      </c>
      <c r="N21" s="171">
        <v>0</v>
      </c>
      <c r="O21" s="171">
        <v>0</v>
      </c>
      <c r="P21" s="171">
        <v>0</v>
      </c>
      <c r="Q21" s="171">
        <v>2</v>
      </c>
      <c r="R21" s="171">
        <v>0</v>
      </c>
      <c r="S21" s="171">
        <v>10</v>
      </c>
      <c r="T21" s="171">
        <v>19</v>
      </c>
      <c r="U21" s="171">
        <v>19</v>
      </c>
      <c r="V21" s="171">
        <v>31</v>
      </c>
      <c r="W21" s="171">
        <v>28</v>
      </c>
      <c r="X21" s="171">
        <v>3</v>
      </c>
      <c r="Y21" s="171">
        <v>36</v>
      </c>
      <c r="Z21" s="3" t="s">
        <v>118</v>
      </c>
      <c r="AA21" s="4"/>
    </row>
    <row r="22" spans="1:27" s="5" customFormat="1" ht="14.25" customHeight="1">
      <c r="A22" s="32"/>
      <c r="B22" s="33" t="s">
        <v>119</v>
      </c>
      <c r="C22" s="232">
        <f t="shared" si="1"/>
        <v>141</v>
      </c>
      <c r="D22" s="170">
        <f t="shared" si="2"/>
        <v>43</v>
      </c>
      <c r="E22" s="170">
        <f t="shared" si="3"/>
        <v>98</v>
      </c>
      <c r="F22" s="171">
        <v>7</v>
      </c>
      <c r="G22" s="171">
        <v>22</v>
      </c>
      <c r="H22" s="171">
        <v>0</v>
      </c>
      <c r="I22" s="171">
        <v>0</v>
      </c>
      <c r="J22" s="171">
        <v>0</v>
      </c>
      <c r="K22" s="171">
        <v>0</v>
      </c>
      <c r="L22" s="171">
        <v>2</v>
      </c>
      <c r="M22" s="171">
        <v>7</v>
      </c>
      <c r="N22" s="171">
        <v>0</v>
      </c>
      <c r="O22" s="171">
        <v>0</v>
      </c>
      <c r="P22" s="171">
        <v>0</v>
      </c>
      <c r="Q22" s="171">
        <v>1</v>
      </c>
      <c r="R22" s="171">
        <v>0</v>
      </c>
      <c r="S22" s="171">
        <v>0</v>
      </c>
      <c r="T22" s="171">
        <v>0</v>
      </c>
      <c r="U22" s="171">
        <v>3</v>
      </c>
      <c r="V22" s="171">
        <v>32</v>
      </c>
      <c r="W22" s="171">
        <v>31</v>
      </c>
      <c r="X22" s="171">
        <v>2</v>
      </c>
      <c r="Y22" s="171">
        <v>34</v>
      </c>
      <c r="Z22" s="3" t="s">
        <v>119</v>
      </c>
      <c r="AA22" s="4"/>
    </row>
    <row r="23" spans="1:27" s="5" customFormat="1" ht="14.25" customHeight="1">
      <c r="A23" s="32"/>
      <c r="B23" s="34" t="s">
        <v>120</v>
      </c>
      <c r="C23" s="232">
        <f t="shared" si="1"/>
        <v>88</v>
      </c>
      <c r="D23" s="170">
        <f t="shared" si="2"/>
        <v>48</v>
      </c>
      <c r="E23" s="170">
        <f t="shared" si="3"/>
        <v>40</v>
      </c>
      <c r="F23" s="171">
        <v>16</v>
      </c>
      <c r="G23" s="171">
        <v>24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1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30</v>
      </c>
      <c r="W23" s="171">
        <v>5</v>
      </c>
      <c r="X23" s="171">
        <v>2</v>
      </c>
      <c r="Y23" s="171">
        <v>10</v>
      </c>
      <c r="Z23" s="35" t="s">
        <v>120</v>
      </c>
      <c r="AA23" s="4"/>
    </row>
    <row r="24" spans="1:27" s="5" customFormat="1" ht="14.25" customHeight="1">
      <c r="A24" s="32"/>
      <c r="B24" s="34" t="s">
        <v>213</v>
      </c>
      <c r="C24" s="232">
        <f t="shared" si="1"/>
        <v>33</v>
      </c>
      <c r="D24" s="170">
        <f t="shared" si="2"/>
        <v>9</v>
      </c>
      <c r="E24" s="170">
        <f t="shared" si="3"/>
        <v>24</v>
      </c>
      <c r="F24" s="171">
        <v>0</v>
      </c>
      <c r="G24" s="171">
        <v>1</v>
      </c>
      <c r="H24" s="171">
        <v>0</v>
      </c>
      <c r="I24" s="171">
        <v>1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2</v>
      </c>
      <c r="T24" s="171">
        <v>3</v>
      </c>
      <c r="U24" s="171">
        <v>11</v>
      </c>
      <c r="V24" s="171">
        <v>5</v>
      </c>
      <c r="W24" s="171">
        <v>3</v>
      </c>
      <c r="X24" s="171">
        <v>1</v>
      </c>
      <c r="Y24" s="171">
        <v>6</v>
      </c>
      <c r="Z24" s="35" t="s">
        <v>213</v>
      </c>
      <c r="AA24" s="4"/>
    </row>
    <row r="25" spans="1:27" s="5" customFormat="1" ht="14.25" customHeight="1">
      <c r="A25" s="32"/>
      <c r="B25" s="34" t="s">
        <v>121</v>
      </c>
      <c r="C25" s="232">
        <f t="shared" si="1"/>
        <v>34</v>
      </c>
      <c r="D25" s="170">
        <f t="shared" si="2"/>
        <v>12</v>
      </c>
      <c r="E25" s="170">
        <f t="shared" si="3"/>
        <v>22</v>
      </c>
      <c r="F25" s="171">
        <v>6</v>
      </c>
      <c r="G25" s="171">
        <v>12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1</v>
      </c>
      <c r="V25" s="171">
        <v>6</v>
      </c>
      <c r="W25" s="171">
        <v>9</v>
      </c>
      <c r="X25" s="171">
        <v>0</v>
      </c>
      <c r="Y25" s="171">
        <v>0</v>
      </c>
      <c r="Z25" s="35" t="s">
        <v>121</v>
      </c>
      <c r="AA25" s="4"/>
    </row>
    <row r="26" spans="1:27" s="5" customFormat="1" ht="14.25" customHeight="1">
      <c r="A26" s="32"/>
      <c r="B26" s="34" t="s">
        <v>122</v>
      </c>
      <c r="C26" s="232">
        <f t="shared" si="1"/>
        <v>21</v>
      </c>
      <c r="D26" s="170">
        <f t="shared" si="2"/>
        <v>14</v>
      </c>
      <c r="E26" s="170">
        <f t="shared" si="3"/>
        <v>7</v>
      </c>
      <c r="F26" s="171">
        <v>6</v>
      </c>
      <c r="G26" s="171">
        <v>4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7</v>
      </c>
      <c r="W26" s="171">
        <v>3</v>
      </c>
      <c r="X26" s="171">
        <v>1</v>
      </c>
      <c r="Y26" s="171">
        <v>0</v>
      </c>
      <c r="Z26" s="35" t="s">
        <v>122</v>
      </c>
      <c r="AA26" s="4"/>
    </row>
    <row r="27" spans="1:27" s="5" customFormat="1" ht="14.25" customHeight="1">
      <c r="A27" s="32"/>
      <c r="B27" s="34" t="s">
        <v>123</v>
      </c>
      <c r="C27" s="232">
        <f t="shared" si="1"/>
        <v>43</v>
      </c>
      <c r="D27" s="170">
        <f t="shared" si="2"/>
        <v>13</v>
      </c>
      <c r="E27" s="170">
        <f t="shared" si="3"/>
        <v>30</v>
      </c>
      <c r="F27" s="171">
        <v>1</v>
      </c>
      <c r="G27" s="171">
        <v>12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1</v>
      </c>
      <c r="O27" s="171">
        <v>11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11</v>
      </c>
      <c r="W27" s="171">
        <v>4</v>
      </c>
      <c r="X27" s="171">
        <v>0</v>
      </c>
      <c r="Y27" s="171">
        <v>3</v>
      </c>
      <c r="Z27" s="35" t="s">
        <v>123</v>
      </c>
      <c r="AA27" s="4"/>
    </row>
    <row r="28" spans="1:27" s="5" customFormat="1" ht="14.25" customHeight="1">
      <c r="A28" s="32"/>
      <c r="B28" s="34" t="s">
        <v>124</v>
      </c>
      <c r="C28" s="232">
        <f t="shared" si="1"/>
        <v>17</v>
      </c>
      <c r="D28" s="170">
        <f t="shared" si="2"/>
        <v>12</v>
      </c>
      <c r="E28" s="170">
        <f t="shared" si="3"/>
        <v>5</v>
      </c>
      <c r="F28" s="171">
        <v>4</v>
      </c>
      <c r="G28" s="171">
        <v>4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71">
        <v>0</v>
      </c>
      <c r="V28" s="171">
        <v>8</v>
      </c>
      <c r="W28" s="171">
        <v>1</v>
      </c>
      <c r="X28" s="171">
        <v>0</v>
      </c>
      <c r="Y28" s="171">
        <v>0</v>
      </c>
      <c r="Z28" s="35" t="s">
        <v>124</v>
      </c>
      <c r="AA28" s="4"/>
    </row>
    <row r="29" spans="1:27" s="5" customFormat="1" ht="14.25" customHeight="1">
      <c r="A29" s="32"/>
      <c r="B29" s="34" t="s">
        <v>125</v>
      </c>
      <c r="C29" s="232">
        <f t="shared" si="1"/>
        <v>9</v>
      </c>
      <c r="D29" s="170">
        <f t="shared" si="2"/>
        <v>2</v>
      </c>
      <c r="E29" s="170">
        <f t="shared" si="3"/>
        <v>7</v>
      </c>
      <c r="F29" s="171">
        <v>2</v>
      </c>
      <c r="G29" s="171">
        <v>7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  <c r="X29" s="171">
        <v>0</v>
      </c>
      <c r="Y29" s="171">
        <v>0</v>
      </c>
      <c r="Z29" s="35" t="s">
        <v>125</v>
      </c>
      <c r="AA29" s="4"/>
    </row>
    <row r="30" spans="1:27" s="5" customFormat="1" ht="14.25" customHeight="1">
      <c r="A30" s="32"/>
      <c r="B30" s="34" t="s">
        <v>126</v>
      </c>
      <c r="C30" s="232">
        <f t="shared" si="1"/>
        <v>60</v>
      </c>
      <c r="D30" s="170">
        <f t="shared" si="2"/>
        <v>10</v>
      </c>
      <c r="E30" s="170">
        <f t="shared" si="3"/>
        <v>50</v>
      </c>
      <c r="F30" s="171">
        <v>1</v>
      </c>
      <c r="G30" s="171">
        <v>4</v>
      </c>
      <c r="H30" s="171">
        <v>0</v>
      </c>
      <c r="I30" s="171">
        <v>1</v>
      </c>
      <c r="J30" s="171">
        <v>0</v>
      </c>
      <c r="K30" s="171">
        <v>4</v>
      </c>
      <c r="L30" s="171">
        <v>0</v>
      </c>
      <c r="M30" s="171">
        <v>0</v>
      </c>
      <c r="N30" s="171">
        <v>0</v>
      </c>
      <c r="O30" s="171">
        <v>4</v>
      </c>
      <c r="P30" s="171">
        <v>0</v>
      </c>
      <c r="Q30" s="171">
        <v>0</v>
      </c>
      <c r="R30" s="171">
        <v>0</v>
      </c>
      <c r="S30" s="171">
        <v>1</v>
      </c>
      <c r="T30" s="171">
        <v>4</v>
      </c>
      <c r="U30" s="171">
        <v>15</v>
      </c>
      <c r="V30" s="171">
        <v>3</v>
      </c>
      <c r="W30" s="171">
        <v>4</v>
      </c>
      <c r="X30" s="171">
        <v>2</v>
      </c>
      <c r="Y30" s="171">
        <v>17</v>
      </c>
      <c r="Z30" s="35" t="s">
        <v>126</v>
      </c>
      <c r="AA30" s="4"/>
    </row>
    <row r="31" spans="1:27" s="5" customFormat="1" ht="14.25" customHeight="1">
      <c r="A31" s="32"/>
      <c r="B31" s="36" t="s">
        <v>159</v>
      </c>
      <c r="C31" s="232">
        <f t="shared" si="1"/>
        <v>45</v>
      </c>
      <c r="D31" s="170">
        <f t="shared" si="2"/>
        <v>30</v>
      </c>
      <c r="E31" s="170">
        <f t="shared" si="3"/>
        <v>15</v>
      </c>
      <c r="F31" s="171">
        <v>12</v>
      </c>
      <c r="G31" s="171">
        <v>12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17</v>
      </c>
      <c r="W31" s="171">
        <v>2</v>
      </c>
      <c r="X31" s="171">
        <v>1</v>
      </c>
      <c r="Y31" s="171">
        <v>1</v>
      </c>
      <c r="Z31" s="35" t="s">
        <v>159</v>
      </c>
      <c r="AA31" s="4"/>
    </row>
    <row r="32" spans="1:27" s="5" customFormat="1" ht="14.25" customHeight="1">
      <c r="A32" s="32"/>
      <c r="B32" s="36" t="s">
        <v>160</v>
      </c>
      <c r="C32" s="232">
        <f t="shared" si="1"/>
        <v>63</v>
      </c>
      <c r="D32" s="170">
        <f t="shared" si="2"/>
        <v>22</v>
      </c>
      <c r="E32" s="170">
        <f t="shared" si="3"/>
        <v>41</v>
      </c>
      <c r="F32" s="171">
        <v>7</v>
      </c>
      <c r="G32" s="171">
        <v>6</v>
      </c>
      <c r="H32" s="171">
        <v>0</v>
      </c>
      <c r="I32" s="171">
        <v>1</v>
      </c>
      <c r="J32" s="171">
        <v>2</v>
      </c>
      <c r="K32" s="171">
        <v>1</v>
      </c>
      <c r="L32" s="171">
        <v>0</v>
      </c>
      <c r="M32" s="171">
        <v>0</v>
      </c>
      <c r="N32" s="171">
        <v>0</v>
      </c>
      <c r="O32" s="171">
        <v>1</v>
      </c>
      <c r="P32" s="171">
        <v>0</v>
      </c>
      <c r="Q32" s="171">
        <v>0</v>
      </c>
      <c r="R32" s="171">
        <v>0</v>
      </c>
      <c r="S32" s="171">
        <v>1</v>
      </c>
      <c r="T32" s="171">
        <v>0</v>
      </c>
      <c r="U32" s="171">
        <v>8</v>
      </c>
      <c r="V32" s="171">
        <v>10</v>
      </c>
      <c r="W32" s="171">
        <v>4</v>
      </c>
      <c r="X32" s="171">
        <v>3</v>
      </c>
      <c r="Y32" s="171">
        <v>19</v>
      </c>
      <c r="Z32" s="35" t="s">
        <v>160</v>
      </c>
      <c r="AA32" s="4"/>
    </row>
    <row r="33" spans="1:27" s="5" customFormat="1" ht="14.25" customHeight="1">
      <c r="A33" s="32"/>
      <c r="B33" s="36" t="s">
        <v>161</v>
      </c>
      <c r="C33" s="232">
        <f t="shared" si="1"/>
        <v>21</v>
      </c>
      <c r="D33" s="170">
        <f t="shared" si="2"/>
        <v>12</v>
      </c>
      <c r="E33" s="170">
        <f t="shared" si="3"/>
        <v>9</v>
      </c>
      <c r="F33" s="171">
        <v>5</v>
      </c>
      <c r="G33" s="171">
        <v>9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7</v>
      </c>
      <c r="W33" s="171">
        <v>0</v>
      </c>
      <c r="X33" s="171">
        <v>0</v>
      </c>
      <c r="Y33" s="171">
        <v>0</v>
      </c>
      <c r="Z33" s="35" t="s">
        <v>161</v>
      </c>
      <c r="AA33" s="4"/>
    </row>
    <row r="34" spans="1:27" s="5" customFormat="1" ht="14.25" customHeight="1">
      <c r="A34" s="32"/>
      <c r="B34" s="36" t="s">
        <v>221</v>
      </c>
      <c r="C34" s="232">
        <f t="shared" si="1"/>
        <v>124</v>
      </c>
      <c r="D34" s="170">
        <f t="shared" si="2"/>
        <v>43</v>
      </c>
      <c r="E34" s="170">
        <f t="shared" si="3"/>
        <v>81</v>
      </c>
      <c r="F34" s="171">
        <v>12</v>
      </c>
      <c r="G34" s="171">
        <v>24</v>
      </c>
      <c r="H34" s="171">
        <v>0</v>
      </c>
      <c r="I34" s="171">
        <v>4</v>
      </c>
      <c r="J34" s="171">
        <v>0</v>
      </c>
      <c r="K34" s="171">
        <v>0</v>
      </c>
      <c r="L34" s="171">
        <v>0</v>
      </c>
      <c r="M34" s="171">
        <v>3</v>
      </c>
      <c r="N34" s="171">
        <v>0</v>
      </c>
      <c r="O34" s="171">
        <v>0</v>
      </c>
      <c r="P34" s="171">
        <v>0</v>
      </c>
      <c r="Q34" s="171">
        <v>0</v>
      </c>
      <c r="R34" s="171">
        <v>1</v>
      </c>
      <c r="S34" s="171">
        <v>9</v>
      </c>
      <c r="T34" s="171">
        <v>2</v>
      </c>
      <c r="U34" s="171">
        <v>31</v>
      </c>
      <c r="V34" s="171">
        <v>27</v>
      </c>
      <c r="W34" s="171">
        <v>7</v>
      </c>
      <c r="X34" s="171">
        <v>1</v>
      </c>
      <c r="Y34" s="171">
        <v>3</v>
      </c>
      <c r="Z34" s="35" t="s">
        <v>221</v>
      </c>
      <c r="AA34" s="4"/>
    </row>
    <row r="35" spans="1:27" s="167" customFormat="1" ht="14.25" customHeight="1">
      <c r="A35" s="301" t="s">
        <v>229</v>
      </c>
      <c r="B35" s="302"/>
      <c r="C35" s="232">
        <f t="shared" si="1"/>
        <v>8</v>
      </c>
      <c r="D35" s="223">
        <f t="shared" si="2"/>
        <v>3</v>
      </c>
      <c r="E35" s="223">
        <f t="shared" si="3"/>
        <v>5</v>
      </c>
      <c r="F35" s="223">
        <f aca="true" t="shared" si="6" ref="F35:Y35">SUM(F36:F37)</f>
        <v>3</v>
      </c>
      <c r="G35" s="223">
        <f t="shared" si="6"/>
        <v>3</v>
      </c>
      <c r="H35" s="223">
        <f t="shared" si="6"/>
        <v>0</v>
      </c>
      <c r="I35" s="223">
        <f t="shared" si="6"/>
        <v>0</v>
      </c>
      <c r="J35" s="223">
        <f t="shared" si="6"/>
        <v>0</v>
      </c>
      <c r="K35" s="223">
        <f t="shared" si="6"/>
        <v>0</v>
      </c>
      <c r="L35" s="223">
        <f t="shared" si="6"/>
        <v>0</v>
      </c>
      <c r="M35" s="223">
        <f t="shared" si="6"/>
        <v>0</v>
      </c>
      <c r="N35" s="223">
        <f t="shared" si="6"/>
        <v>0</v>
      </c>
      <c r="O35" s="223">
        <f t="shared" si="6"/>
        <v>0</v>
      </c>
      <c r="P35" s="223">
        <f t="shared" si="6"/>
        <v>0</v>
      </c>
      <c r="Q35" s="223">
        <f t="shared" si="6"/>
        <v>0</v>
      </c>
      <c r="R35" s="223">
        <f t="shared" si="6"/>
        <v>0</v>
      </c>
      <c r="S35" s="223">
        <f t="shared" si="6"/>
        <v>0</v>
      </c>
      <c r="T35" s="223">
        <f t="shared" si="6"/>
        <v>0</v>
      </c>
      <c r="U35" s="223">
        <f t="shared" si="6"/>
        <v>0</v>
      </c>
      <c r="V35" s="223">
        <f t="shared" si="6"/>
        <v>0</v>
      </c>
      <c r="W35" s="223">
        <f t="shared" si="6"/>
        <v>2</v>
      </c>
      <c r="X35" s="223">
        <f t="shared" si="6"/>
        <v>0</v>
      </c>
      <c r="Y35" s="223">
        <f t="shared" si="6"/>
        <v>0</v>
      </c>
      <c r="Z35" s="297" t="s">
        <v>229</v>
      </c>
      <c r="AA35" s="321"/>
    </row>
    <row r="36" spans="1:27" s="5" customFormat="1" ht="14.25" customHeight="1">
      <c r="A36" s="32"/>
      <c r="B36" s="34" t="s">
        <v>127</v>
      </c>
      <c r="C36" s="232">
        <f t="shared" si="1"/>
        <v>7</v>
      </c>
      <c r="D36" s="170">
        <f t="shared" si="2"/>
        <v>2</v>
      </c>
      <c r="E36" s="170">
        <f t="shared" si="3"/>
        <v>5</v>
      </c>
      <c r="F36" s="171">
        <v>2</v>
      </c>
      <c r="G36" s="171">
        <v>3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71">
        <v>2</v>
      </c>
      <c r="X36" s="171">
        <v>0</v>
      </c>
      <c r="Y36" s="171">
        <v>0</v>
      </c>
      <c r="Z36" s="35" t="s">
        <v>127</v>
      </c>
      <c r="AA36" s="4"/>
    </row>
    <row r="37" spans="1:27" s="5" customFormat="1" ht="14.25" customHeight="1">
      <c r="A37" s="32"/>
      <c r="B37" s="34" t="s">
        <v>128</v>
      </c>
      <c r="C37" s="232">
        <f t="shared" si="1"/>
        <v>1</v>
      </c>
      <c r="D37" s="170">
        <f t="shared" si="2"/>
        <v>1</v>
      </c>
      <c r="E37" s="170">
        <f t="shared" si="3"/>
        <v>0</v>
      </c>
      <c r="F37" s="171">
        <v>1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35" t="s">
        <v>128</v>
      </c>
      <c r="AA37" s="4"/>
    </row>
    <row r="38" spans="1:27" s="167" customFormat="1" ht="14.25" customHeight="1">
      <c r="A38" s="295" t="s">
        <v>230</v>
      </c>
      <c r="B38" s="296"/>
      <c r="C38" s="232">
        <f t="shared" si="1"/>
        <v>34</v>
      </c>
      <c r="D38" s="223">
        <f t="shared" si="2"/>
        <v>14</v>
      </c>
      <c r="E38" s="223">
        <f t="shared" si="3"/>
        <v>20</v>
      </c>
      <c r="F38" s="223">
        <f aca="true" t="shared" si="7" ref="F38:Y38">SUM(F39:F42)</f>
        <v>9</v>
      </c>
      <c r="G38" s="223">
        <f t="shared" si="7"/>
        <v>8</v>
      </c>
      <c r="H38" s="223">
        <f t="shared" si="7"/>
        <v>0</v>
      </c>
      <c r="I38" s="223">
        <f t="shared" si="7"/>
        <v>0</v>
      </c>
      <c r="J38" s="223">
        <f t="shared" si="7"/>
        <v>0</v>
      </c>
      <c r="K38" s="223">
        <f t="shared" si="7"/>
        <v>0</v>
      </c>
      <c r="L38" s="223">
        <f t="shared" si="7"/>
        <v>0</v>
      </c>
      <c r="M38" s="223">
        <f t="shared" si="7"/>
        <v>2</v>
      </c>
      <c r="N38" s="223">
        <f t="shared" si="7"/>
        <v>0</v>
      </c>
      <c r="O38" s="223">
        <f t="shared" si="7"/>
        <v>0</v>
      </c>
      <c r="P38" s="223">
        <f t="shared" si="7"/>
        <v>0</v>
      </c>
      <c r="Q38" s="223">
        <f t="shared" si="7"/>
        <v>0</v>
      </c>
      <c r="R38" s="223">
        <f t="shared" si="7"/>
        <v>0</v>
      </c>
      <c r="S38" s="223">
        <f t="shared" si="7"/>
        <v>0</v>
      </c>
      <c r="T38" s="223">
        <f t="shared" si="7"/>
        <v>0</v>
      </c>
      <c r="U38" s="223">
        <f t="shared" si="7"/>
        <v>0</v>
      </c>
      <c r="V38" s="223">
        <f t="shared" si="7"/>
        <v>5</v>
      </c>
      <c r="W38" s="223">
        <f t="shared" si="7"/>
        <v>3</v>
      </c>
      <c r="X38" s="223">
        <f t="shared" si="7"/>
        <v>0</v>
      </c>
      <c r="Y38" s="223">
        <f t="shared" si="7"/>
        <v>7</v>
      </c>
      <c r="Z38" s="297" t="s">
        <v>230</v>
      </c>
      <c r="AA38" s="321"/>
    </row>
    <row r="39" spans="1:27" s="5" customFormat="1" ht="14.25" customHeight="1">
      <c r="A39" s="32"/>
      <c r="B39" s="34" t="s">
        <v>146</v>
      </c>
      <c r="C39" s="232">
        <f t="shared" si="1"/>
        <v>5</v>
      </c>
      <c r="D39" s="170">
        <f t="shared" si="2"/>
        <v>2</v>
      </c>
      <c r="E39" s="170">
        <f t="shared" si="3"/>
        <v>3</v>
      </c>
      <c r="F39" s="171">
        <v>2</v>
      </c>
      <c r="G39" s="171">
        <v>2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0</v>
      </c>
      <c r="W39" s="171">
        <v>1</v>
      </c>
      <c r="X39" s="171">
        <v>0</v>
      </c>
      <c r="Y39" s="171">
        <v>0</v>
      </c>
      <c r="Z39" s="35" t="s">
        <v>145</v>
      </c>
      <c r="AA39" s="4"/>
    </row>
    <row r="40" spans="1:27" s="5" customFormat="1" ht="14.25" customHeight="1">
      <c r="A40" s="32"/>
      <c r="B40" s="34" t="s">
        <v>148</v>
      </c>
      <c r="C40" s="232">
        <f t="shared" si="1"/>
        <v>4</v>
      </c>
      <c r="D40" s="170">
        <f t="shared" si="2"/>
        <v>2</v>
      </c>
      <c r="E40" s="170">
        <f t="shared" si="3"/>
        <v>2</v>
      </c>
      <c r="F40" s="171">
        <v>1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1</v>
      </c>
      <c r="W40" s="171">
        <v>1</v>
      </c>
      <c r="X40" s="171">
        <v>0</v>
      </c>
      <c r="Y40" s="171">
        <v>0</v>
      </c>
      <c r="Z40" s="35" t="s">
        <v>147</v>
      </c>
      <c r="AA40" s="4"/>
    </row>
    <row r="41" spans="1:27" s="5" customFormat="1" ht="14.25" customHeight="1">
      <c r="A41" s="32"/>
      <c r="B41" s="34" t="s">
        <v>150</v>
      </c>
      <c r="C41" s="232">
        <f t="shared" si="1"/>
        <v>20</v>
      </c>
      <c r="D41" s="170">
        <f t="shared" si="2"/>
        <v>7</v>
      </c>
      <c r="E41" s="170">
        <f t="shared" si="3"/>
        <v>13</v>
      </c>
      <c r="F41" s="171">
        <v>3</v>
      </c>
      <c r="G41" s="171">
        <v>4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2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4</v>
      </c>
      <c r="W41" s="171">
        <v>0</v>
      </c>
      <c r="X41" s="171">
        <v>0</v>
      </c>
      <c r="Y41" s="171">
        <v>7</v>
      </c>
      <c r="Z41" s="35" t="s">
        <v>149</v>
      </c>
      <c r="AA41" s="4"/>
    </row>
    <row r="42" spans="1:27" s="5" customFormat="1" ht="14.25" customHeight="1">
      <c r="A42" s="32"/>
      <c r="B42" s="34" t="s">
        <v>152</v>
      </c>
      <c r="C42" s="232">
        <f t="shared" si="1"/>
        <v>5</v>
      </c>
      <c r="D42" s="170">
        <f t="shared" si="2"/>
        <v>3</v>
      </c>
      <c r="E42" s="170">
        <f t="shared" si="3"/>
        <v>2</v>
      </c>
      <c r="F42" s="171">
        <v>3</v>
      </c>
      <c r="G42" s="171">
        <v>1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0</v>
      </c>
      <c r="W42" s="171">
        <v>1</v>
      </c>
      <c r="X42" s="171">
        <v>0</v>
      </c>
      <c r="Y42" s="171">
        <v>0</v>
      </c>
      <c r="Z42" s="35" t="s">
        <v>151</v>
      </c>
      <c r="AA42" s="4"/>
    </row>
    <row r="43" spans="1:27" s="167" customFormat="1" ht="14.25" customHeight="1">
      <c r="A43" s="295" t="s">
        <v>231</v>
      </c>
      <c r="B43" s="296"/>
      <c r="C43" s="232">
        <f t="shared" si="1"/>
        <v>9</v>
      </c>
      <c r="D43" s="223">
        <f t="shared" si="2"/>
        <v>4</v>
      </c>
      <c r="E43" s="223">
        <f t="shared" si="3"/>
        <v>5</v>
      </c>
      <c r="F43" s="223">
        <f aca="true" t="shared" si="8" ref="F43:Y43">F44</f>
        <v>4</v>
      </c>
      <c r="G43" s="223">
        <f t="shared" si="8"/>
        <v>4</v>
      </c>
      <c r="H43" s="223">
        <f t="shared" si="8"/>
        <v>0</v>
      </c>
      <c r="I43" s="223">
        <f t="shared" si="8"/>
        <v>0</v>
      </c>
      <c r="J43" s="223">
        <f t="shared" si="8"/>
        <v>0</v>
      </c>
      <c r="K43" s="223">
        <f t="shared" si="8"/>
        <v>0</v>
      </c>
      <c r="L43" s="223">
        <f t="shared" si="8"/>
        <v>0</v>
      </c>
      <c r="M43" s="223">
        <f t="shared" si="8"/>
        <v>1</v>
      </c>
      <c r="N43" s="223">
        <f t="shared" si="8"/>
        <v>0</v>
      </c>
      <c r="O43" s="223">
        <f t="shared" si="8"/>
        <v>0</v>
      </c>
      <c r="P43" s="223">
        <f t="shared" si="8"/>
        <v>0</v>
      </c>
      <c r="Q43" s="223">
        <f t="shared" si="8"/>
        <v>0</v>
      </c>
      <c r="R43" s="223">
        <f t="shared" si="8"/>
        <v>0</v>
      </c>
      <c r="S43" s="223">
        <f t="shared" si="8"/>
        <v>0</v>
      </c>
      <c r="T43" s="223">
        <f t="shared" si="8"/>
        <v>0</v>
      </c>
      <c r="U43" s="223">
        <f t="shared" si="8"/>
        <v>0</v>
      </c>
      <c r="V43" s="223">
        <f t="shared" si="8"/>
        <v>0</v>
      </c>
      <c r="W43" s="223">
        <f t="shared" si="8"/>
        <v>0</v>
      </c>
      <c r="X43" s="223">
        <f t="shared" si="8"/>
        <v>0</v>
      </c>
      <c r="Y43" s="223">
        <f t="shared" si="8"/>
        <v>0</v>
      </c>
      <c r="Z43" s="300" t="s">
        <v>129</v>
      </c>
      <c r="AA43" s="325"/>
    </row>
    <row r="44" spans="1:27" s="5" customFormat="1" ht="14.25" customHeight="1">
      <c r="A44" s="32"/>
      <c r="B44" s="34" t="s">
        <v>130</v>
      </c>
      <c r="C44" s="232">
        <f t="shared" si="1"/>
        <v>9</v>
      </c>
      <c r="D44" s="170">
        <f t="shared" si="2"/>
        <v>4</v>
      </c>
      <c r="E44" s="170">
        <f t="shared" si="3"/>
        <v>5</v>
      </c>
      <c r="F44" s="171">
        <v>4</v>
      </c>
      <c r="G44" s="171">
        <v>4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1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35" t="s">
        <v>130</v>
      </c>
      <c r="AA44" s="4"/>
    </row>
    <row r="45" spans="1:27" s="167" customFormat="1" ht="14.25" customHeight="1">
      <c r="A45" s="295" t="s">
        <v>232</v>
      </c>
      <c r="B45" s="296"/>
      <c r="C45" s="232">
        <f t="shared" si="1"/>
        <v>24</v>
      </c>
      <c r="D45" s="223">
        <f t="shared" si="2"/>
        <v>10</v>
      </c>
      <c r="E45" s="223">
        <f t="shared" si="3"/>
        <v>14</v>
      </c>
      <c r="F45" s="223">
        <f aca="true" t="shared" si="9" ref="F45:Y45">SUM(F46:F47)</f>
        <v>7</v>
      </c>
      <c r="G45" s="223">
        <f t="shared" si="9"/>
        <v>3</v>
      </c>
      <c r="H45" s="223">
        <f t="shared" si="9"/>
        <v>0</v>
      </c>
      <c r="I45" s="223">
        <f t="shared" si="9"/>
        <v>0</v>
      </c>
      <c r="J45" s="223">
        <f t="shared" si="9"/>
        <v>0</v>
      </c>
      <c r="K45" s="223">
        <f t="shared" si="9"/>
        <v>0</v>
      </c>
      <c r="L45" s="223">
        <f t="shared" si="9"/>
        <v>0</v>
      </c>
      <c r="M45" s="223">
        <f t="shared" si="9"/>
        <v>0</v>
      </c>
      <c r="N45" s="223">
        <f t="shared" si="9"/>
        <v>0</v>
      </c>
      <c r="O45" s="223">
        <f t="shared" si="9"/>
        <v>1</v>
      </c>
      <c r="P45" s="223">
        <f t="shared" si="9"/>
        <v>0</v>
      </c>
      <c r="Q45" s="223">
        <f t="shared" si="9"/>
        <v>0</v>
      </c>
      <c r="R45" s="223">
        <f t="shared" si="9"/>
        <v>0</v>
      </c>
      <c r="S45" s="223">
        <f t="shared" si="9"/>
        <v>0</v>
      </c>
      <c r="T45" s="223">
        <f t="shared" si="9"/>
        <v>0</v>
      </c>
      <c r="U45" s="223">
        <f t="shared" si="9"/>
        <v>0</v>
      </c>
      <c r="V45" s="223">
        <f t="shared" si="9"/>
        <v>3</v>
      </c>
      <c r="W45" s="223">
        <f t="shared" si="9"/>
        <v>4</v>
      </c>
      <c r="X45" s="223">
        <f t="shared" si="9"/>
        <v>0</v>
      </c>
      <c r="Y45" s="223">
        <f t="shared" si="9"/>
        <v>6</v>
      </c>
      <c r="Z45" s="297" t="s">
        <v>232</v>
      </c>
      <c r="AA45" s="321"/>
    </row>
    <row r="46" spans="1:27" s="5" customFormat="1" ht="14.25" customHeight="1">
      <c r="A46" s="32"/>
      <c r="B46" s="34" t="s">
        <v>131</v>
      </c>
      <c r="C46" s="232">
        <f t="shared" si="1"/>
        <v>9</v>
      </c>
      <c r="D46" s="170">
        <f t="shared" si="2"/>
        <v>5</v>
      </c>
      <c r="E46" s="170">
        <f t="shared" si="3"/>
        <v>4</v>
      </c>
      <c r="F46" s="171">
        <v>3</v>
      </c>
      <c r="G46" s="171">
        <v>3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2</v>
      </c>
      <c r="W46" s="171">
        <v>1</v>
      </c>
      <c r="X46" s="171">
        <v>0</v>
      </c>
      <c r="Y46" s="171">
        <v>0</v>
      </c>
      <c r="Z46" s="35" t="s">
        <v>131</v>
      </c>
      <c r="AA46" s="4"/>
    </row>
    <row r="47" spans="1:27" s="5" customFormat="1" ht="14.25" customHeight="1">
      <c r="A47" s="32"/>
      <c r="B47" s="34" t="s">
        <v>132</v>
      </c>
      <c r="C47" s="232">
        <f t="shared" si="1"/>
        <v>15</v>
      </c>
      <c r="D47" s="170">
        <f t="shared" si="2"/>
        <v>5</v>
      </c>
      <c r="E47" s="170">
        <f t="shared" si="3"/>
        <v>10</v>
      </c>
      <c r="F47" s="171">
        <v>4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1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1</v>
      </c>
      <c r="W47" s="171">
        <v>3</v>
      </c>
      <c r="X47" s="171">
        <v>0</v>
      </c>
      <c r="Y47" s="171">
        <v>6</v>
      </c>
      <c r="Z47" s="35" t="s">
        <v>132</v>
      </c>
      <c r="AA47" s="4"/>
    </row>
    <row r="48" spans="1:27" s="167" customFormat="1" ht="14.25" customHeight="1">
      <c r="A48" s="295" t="s">
        <v>233</v>
      </c>
      <c r="B48" s="296"/>
      <c r="C48" s="232">
        <f t="shared" si="1"/>
        <v>24</v>
      </c>
      <c r="D48" s="223">
        <f t="shared" si="2"/>
        <v>5</v>
      </c>
      <c r="E48" s="223">
        <f t="shared" si="3"/>
        <v>19</v>
      </c>
      <c r="F48" s="223">
        <f aca="true" t="shared" si="10" ref="F48:Y48">SUM(F49:F51)</f>
        <v>2</v>
      </c>
      <c r="G48" s="223">
        <f t="shared" si="10"/>
        <v>11</v>
      </c>
      <c r="H48" s="223">
        <f t="shared" si="10"/>
        <v>0</v>
      </c>
      <c r="I48" s="223">
        <f t="shared" si="10"/>
        <v>0</v>
      </c>
      <c r="J48" s="223">
        <f t="shared" si="10"/>
        <v>0</v>
      </c>
      <c r="K48" s="223">
        <f t="shared" si="10"/>
        <v>0</v>
      </c>
      <c r="L48" s="223">
        <f t="shared" si="10"/>
        <v>0</v>
      </c>
      <c r="M48" s="223">
        <f t="shared" si="10"/>
        <v>0</v>
      </c>
      <c r="N48" s="223">
        <f t="shared" si="10"/>
        <v>0</v>
      </c>
      <c r="O48" s="223">
        <f t="shared" si="10"/>
        <v>1</v>
      </c>
      <c r="P48" s="223">
        <f t="shared" si="10"/>
        <v>0</v>
      </c>
      <c r="Q48" s="223">
        <f t="shared" si="10"/>
        <v>0</v>
      </c>
      <c r="R48" s="223">
        <f t="shared" si="10"/>
        <v>0</v>
      </c>
      <c r="S48" s="223">
        <f t="shared" si="10"/>
        <v>0</v>
      </c>
      <c r="T48" s="223">
        <f t="shared" si="10"/>
        <v>0</v>
      </c>
      <c r="U48" s="223">
        <f t="shared" si="10"/>
        <v>0</v>
      </c>
      <c r="V48" s="223">
        <f t="shared" si="10"/>
        <v>2</v>
      </c>
      <c r="W48" s="223">
        <f t="shared" si="10"/>
        <v>4</v>
      </c>
      <c r="X48" s="223">
        <f t="shared" si="10"/>
        <v>1</v>
      </c>
      <c r="Y48" s="223">
        <f t="shared" si="10"/>
        <v>3</v>
      </c>
      <c r="Z48" s="297" t="s">
        <v>233</v>
      </c>
      <c r="AA48" s="321"/>
    </row>
    <row r="49" spans="1:27" s="5" customFormat="1" ht="14.25" customHeight="1">
      <c r="A49" s="32"/>
      <c r="B49" s="34" t="s">
        <v>133</v>
      </c>
      <c r="C49" s="232">
        <f t="shared" si="1"/>
        <v>4</v>
      </c>
      <c r="D49" s="170">
        <f t="shared" si="2"/>
        <v>1</v>
      </c>
      <c r="E49" s="170">
        <f t="shared" si="3"/>
        <v>3</v>
      </c>
      <c r="F49" s="171">
        <v>1</v>
      </c>
      <c r="G49" s="171">
        <v>3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35" t="s">
        <v>133</v>
      </c>
      <c r="AA49" s="4"/>
    </row>
    <row r="50" spans="1:27" s="5" customFormat="1" ht="14.25" customHeight="1">
      <c r="A50" s="32"/>
      <c r="B50" s="34" t="s">
        <v>134</v>
      </c>
      <c r="C50" s="232">
        <f t="shared" si="1"/>
        <v>4</v>
      </c>
      <c r="D50" s="170">
        <f t="shared" si="2"/>
        <v>0</v>
      </c>
      <c r="E50" s="170">
        <f t="shared" si="3"/>
        <v>4</v>
      </c>
      <c r="F50" s="171">
        <v>0</v>
      </c>
      <c r="G50" s="171">
        <v>3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1</v>
      </c>
      <c r="Z50" s="35" t="s">
        <v>134</v>
      </c>
      <c r="AA50" s="4"/>
    </row>
    <row r="51" spans="1:27" s="5" customFormat="1" ht="14.25" customHeight="1">
      <c r="A51" s="32"/>
      <c r="B51" s="34" t="s">
        <v>135</v>
      </c>
      <c r="C51" s="232">
        <f t="shared" si="1"/>
        <v>16</v>
      </c>
      <c r="D51" s="170">
        <f t="shared" si="2"/>
        <v>4</v>
      </c>
      <c r="E51" s="170">
        <f t="shared" si="3"/>
        <v>12</v>
      </c>
      <c r="F51" s="171">
        <v>1</v>
      </c>
      <c r="G51" s="171">
        <v>5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1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71">
        <v>0</v>
      </c>
      <c r="V51" s="171">
        <v>2</v>
      </c>
      <c r="W51" s="171">
        <v>4</v>
      </c>
      <c r="X51" s="171">
        <v>1</v>
      </c>
      <c r="Y51" s="171">
        <v>2</v>
      </c>
      <c r="Z51" s="35" t="s">
        <v>135</v>
      </c>
      <c r="AA51" s="4"/>
    </row>
    <row r="52" spans="1:27" s="167" customFormat="1" ht="14.25" customHeight="1">
      <c r="A52" s="295" t="s">
        <v>234</v>
      </c>
      <c r="B52" s="296"/>
      <c r="C52" s="232">
        <f t="shared" si="1"/>
        <v>19</v>
      </c>
      <c r="D52" s="223">
        <f t="shared" si="2"/>
        <v>6</v>
      </c>
      <c r="E52" s="223">
        <f t="shared" si="3"/>
        <v>13</v>
      </c>
      <c r="F52" s="223">
        <f aca="true" t="shared" si="11" ref="F52:Y52">SUM(F53:F56)</f>
        <v>5</v>
      </c>
      <c r="G52" s="223">
        <f t="shared" si="11"/>
        <v>12</v>
      </c>
      <c r="H52" s="223">
        <f t="shared" si="11"/>
        <v>0</v>
      </c>
      <c r="I52" s="223">
        <f t="shared" si="11"/>
        <v>0</v>
      </c>
      <c r="J52" s="223">
        <f t="shared" si="11"/>
        <v>0</v>
      </c>
      <c r="K52" s="223">
        <f t="shared" si="11"/>
        <v>0</v>
      </c>
      <c r="L52" s="223">
        <f t="shared" si="11"/>
        <v>0</v>
      </c>
      <c r="M52" s="223">
        <f t="shared" si="11"/>
        <v>0</v>
      </c>
      <c r="N52" s="223">
        <f t="shared" si="11"/>
        <v>0</v>
      </c>
      <c r="O52" s="223">
        <f t="shared" si="11"/>
        <v>0</v>
      </c>
      <c r="P52" s="223">
        <f t="shared" si="11"/>
        <v>0</v>
      </c>
      <c r="Q52" s="223">
        <f t="shared" si="11"/>
        <v>0</v>
      </c>
      <c r="R52" s="223">
        <f t="shared" si="11"/>
        <v>0</v>
      </c>
      <c r="S52" s="223">
        <f t="shared" si="11"/>
        <v>0</v>
      </c>
      <c r="T52" s="223">
        <f t="shared" si="11"/>
        <v>0</v>
      </c>
      <c r="U52" s="223">
        <f t="shared" si="11"/>
        <v>0</v>
      </c>
      <c r="V52" s="223">
        <f t="shared" si="11"/>
        <v>1</v>
      </c>
      <c r="W52" s="223">
        <f t="shared" si="11"/>
        <v>1</v>
      </c>
      <c r="X52" s="223">
        <f t="shared" si="11"/>
        <v>0</v>
      </c>
      <c r="Y52" s="223">
        <f t="shared" si="11"/>
        <v>0</v>
      </c>
      <c r="Z52" s="297" t="s">
        <v>234</v>
      </c>
      <c r="AA52" s="321"/>
    </row>
    <row r="53" spans="1:27" s="5" customFormat="1" ht="14.25" customHeight="1">
      <c r="A53" s="32"/>
      <c r="B53" s="34" t="s">
        <v>136</v>
      </c>
      <c r="C53" s="232">
        <f t="shared" si="1"/>
        <v>7</v>
      </c>
      <c r="D53" s="170">
        <f t="shared" si="2"/>
        <v>2</v>
      </c>
      <c r="E53" s="170">
        <f t="shared" si="3"/>
        <v>5</v>
      </c>
      <c r="F53" s="171">
        <v>2</v>
      </c>
      <c r="G53" s="171">
        <v>5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v>0</v>
      </c>
      <c r="V53" s="171">
        <v>0</v>
      </c>
      <c r="W53" s="171">
        <v>0</v>
      </c>
      <c r="X53" s="171">
        <v>0</v>
      </c>
      <c r="Y53" s="171">
        <v>0</v>
      </c>
      <c r="Z53" s="35" t="s">
        <v>136</v>
      </c>
      <c r="AA53" s="4"/>
    </row>
    <row r="54" spans="1:27" s="5" customFormat="1" ht="14.25" customHeight="1">
      <c r="A54" s="32"/>
      <c r="B54" s="34" t="s">
        <v>137</v>
      </c>
      <c r="C54" s="232">
        <f t="shared" si="1"/>
        <v>2</v>
      </c>
      <c r="D54" s="170">
        <f t="shared" si="2"/>
        <v>1</v>
      </c>
      <c r="E54" s="170">
        <f t="shared" si="3"/>
        <v>1</v>
      </c>
      <c r="F54" s="171">
        <v>1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1</v>
      </c>
      <c r="X54" s="171">
        <v>0</v>
      </c>
      <c r="Y54" s="171">
        <v>0</v>
      </c>
      <c r="Z54" s="35" t="s">
        <v>137</v>
      </c>
      <c r="AA54" s="4"/>
    </row>
    <row r="55" spans="1:27" s="5" customFormat="1" ht="14.25" customHeight="1">
      <c r="A55" s="32"/>
      <c r="B55" s="34" t="s">
        <v>138</v>
      </c>
      <c r="C55" s="232">
        <f t="shared" si="1"/>
        <v>8</v>
      </c>
      <c r="D55" s="170">
        <f t="shared" si="2"/>
        <v>2</v>
      </c>
      <c r="E55" s="170">
        <f t="shared" si="3"/>
        <v>6</v>
      </c>
      <c r="F55" s="171">
        <v>2</v>
      </c>
      <c r="G55" s="171">
        <v>6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171">
        <v>0</v>
      </c>
      <c r="U55" s="171">
        <v>0</v>
      </c>
      <c r="V55" s="171">
        <v>0</v>
      </c>
      <c r="W55" s="171">
        <v>0</v>
      </c>
      <c r="X55" s="171">
        <v>0</v>
      </c>
      <c r="Y55" s="171">
        <v>0</v>
      </c>
      <c r="Z55" s="35" t="s">
        <v>138</v>
      </c>
      <c r="AA55" s="4"/>
    </row>
    <row r="56" spans="1:27" s="5" customFormat="1" ht="14.25" customHeight="1">
      <c r="A56" s="32"/>
      <c r="B56" s="34" t="s">
        <v>139</v>
      </c>
      <c r="C56" s="232">
        <f t="shared" si="1"/>
        <v>2</v>
      </c>
      <c r="D56" s="170">
        <f t="shared" si="2"/>
        <v>1</v>
      </c>
      <c r="E56" s="170">
        <f t="shared" si="3"/>
        <v>1</v>
      </c>
      <c r="F56" s="171">
        <v>0</v>
      </c>
      <c r="G56" s="171">
        <v>1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1">
        <v>0</v>
      </c>
      <c r="P56" s="171">
        <v>0</v>
      </c>
      <c r="Q56" s="171">
        <v>0</v>
      </c>
      <c r="R56" s="171">
        <v>0</v>
      </c>
      <c r="S56" s="171">
        <v>0</v>
      </c>
      <c r="T56" s="171">
        <v>0</v>
      </c>
      <c r="U56" s="171">
        <v>0</v>
      </c>
      <c r="V56" s="171">
        <v>1</v>
      </c>
      <c r="W56" s="171">
        <v>0</v>
      </c>
      <c r="X56" s="171">
        <v>0</v>
      </c>
      <c r="Y56" s="171">
        <v>0</v>
      </c>
      <c r="Z56" s="35" t="s">
        <v>139</v>
      </c>
      <c r="AA56" s="4"/>
    </row>
    <row r="57" spans="1:27" s="169" customFormat="1" ht="14.25" customHeight="1">
      <c r="A57" s="295" t="s">
        <v>235</v>
      </c>
      <c r="B57" s="296"/>
      <c r="C57" s="232">
        <f t="shared" si="1"/>
        <v>21</v>
      </c>
      <c r="D57" s="223">
        <f t="shared" si="2"/>
        <v>10</v>
      </c>
      <c r="E57" s="223">
        <f t="shared" si="3"/>
        <v>11</v>
      </c>
      <c r="F57" s="223">
        <f aca="true" t="shared" si="12" ref="F57:Y57">SUM(F58:F59)</f>
        <v>7</v>
      </c>
      <c r="G57" s="223">
        <f t="shared" si="12"/>
        <v>3</v>
      </c>
      <c r="H57" s="223">
        <f t="shared" si="12"/>
        <v>0</v>
      </c>
      <c r="I57" s="223">
        <f t="shared" si="12"/>
        <v>1</v>
      </c>
      <c r="J57" s="223">
        <f t="shared" si="12"/>
        <v>0</v>
      </c>
      <c r="K57" s="223">
        <f t="shared" si="12"/>
        <v>1</v>
      </c>
      <c r="L57" s="223">
        <f t="shared" si="12"/>
        <v>0</v>
      </c>
      <c r="M57" s="223">
        <f t="shared" si="12"/>
        <v>0</v>
      </c>
      <c r="N57" s="223">
        <f t="shared" si="12"/>
        <v>0</v>
      </c>
      <c r="O57" s="223">
        <f t="shared" si="12"/>
        <v>0</v>
      </c>
      <c r="P57" s="223">
        <f t="shared" si="12"/>
        <v>0</v>
      </c>
      <c r="Q57" s="223">
        <f t="shared" si="12"/>
        <v>0</v>
      </c>
      <c r="R57" s="223">
        <f t="shared" si="12"/>
        <v>0</v>
      </c>
      <c r="S57" s="223">
        <f t="shared" si="12"/>
        <v>0</v>
      </c>
      <c r="T57" s="223">
        <f t="shared" si="12"/>
        <v>0</v>
      </c>
      <c r="U57" s="223">
        <f t="shared" si="12"/>
        <v>6</v>
      </c>
      <c r="V57" s="223">
        <f t="shared" si="12"/>
        <v>3</v>
      </c>
      <c r="W57" s="223">
        <f t="shared" si="12"/>
        <v>0</v>
      </c>
      <c r="X57" s="223">
        <f t="shared" si="12"/>
        <v>0</v>
      </c>
      <c r="Y57" s="223">
        <f t="shared" si="12"/>
        <v>0</v>
      </c>
      <c r="Z57" s="297" t="s">
        <v>235</v>
      </c>
      <c r="AA57" s="321"/>
    </row>
    <row r="58" spans="1:27" s="5" customFormat="1" ht="14.25" customHeight="1">
      <c r="A58" s="32"/>
      <c r="B58" s="34" t="s">
        <v>140</v>
      </c>
      <c r="C58" s="232">
        <f t="shared" si="1"/>
        <v>3</v>
      </c>
      <c r="D58" s="170">
        <f t="shared" si="2"/>
        <v>2</v>
      </c>
      <c r="E58" s="170">
        <f t="shared" si="3"/>
        <v>1</v>
      </c>
      <c r="F58" s="171">
        <v>1</v>
      </c>
      <c r="G58" s="171">
        <v>0</v>
      </c>
      <c r="H58" s="171">
        <v>0</v>
      </c>
      <c r="I58" s="171">
        <v>0</v>
      </c>
      <c r="J58" s="171">
        <v>0</v>
      </c>
      <c r="K58" s="171">
        <v>1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0</v>
      </c>
      <c r="T58" s="171">
        <v>0</v>
      </c>
      <c r="U58" s="171">
        <v>0</v>
      </c>
      <c r="V58" s="171">
        <v>1</v>
      </c>
      <c r="W58" s="171">
        <v>0</v>
      </c>
      <c r="X58" s="171">
        <v>0</v>
      </c>
      <c r="Y58" s="171">
        <v>0</v>
      </c>
      <c r="Z58" s="35" t="s">
        <v>140</v>
      </c>
      <c r="AA58" s="4"/>
    </row>
    <row r="59" spans="1:27" s="1" customFormat="1" ht="14.25" customHeight="1">
      <c r="A59" s="32"/>
      <c r="B59" s="34" t="s">
        <v>154</v>
      </c>
      <c r="C59" s="232">
        <f t="shared" si="1"/>
        <v>18</v>
      </c>
      <c r="D59" s="170">
        <f t="shared" si="2"/>
        <v>8</v>
      </c>
      <c r="E59" s="170">
        <f t="shared" si="3"/>
        <v>10</v>
      </c>
      <c r="F59" s="171">
        <v>6</v>
      </c>
      <c r="G59" s="171">
        <v>3</v>
      </c>
      <c r="H59" s="171">
        <v>0</v>
      </c>
      <c r="I59" s="171">
        <v>1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v>0</v>
      </c>
      <c r="R59" s="171">
        <v>0</v>
      </c>
      <c r="S59" s="171">
        <v>0</v>
      </c>
      <c r="T59" s="171">
        <v>0</v>
      </c>
      <c r="U59" s="171">
        <v>6</v>
      </c>
      <c r="V59" s="171">
        <v>2</v>
      </c>
      <c r="W59" s="171">
        <v>0</v>
      </c>
      <c r="X59" s="171">
        <v>0</v>
      </c>
      <c r="Y59" s="171">
        <v>0</v>
      </c>
      <c r="Z59" s="35" t="s">
        <v>154</v>
      </c>
      <c r="AA59" s="4"/>
    </row>
    <row r="60" spans="1:27" s="167" customFormat="1" ht="14.25" customHeight="1">
      <c r="A60" s="295" t="s">
        <v>236</v>
      </c>
      <c r="B60" s="319"/>
      <c r="C60" s="232">
        <f t="shared" si="1"/>
        <v>38</v>
      </c>
      <c r="D60" s="223">
        <f t="shared" si="2"/>
        <v>12</v>
      </c>
      <c r="E60" s="223">
        <f t="shared" si="3"/>
        <v>26</v>
      </c>
      <c r="F60" s="223">
        <f aca="true" t="shared" si="13" ref="F60:Y60">SUM(F61:F62)</f>
        <v>3</v>
      </c>
      <c r="G60" s="223">
        <f t="shared" si="13"/>
        <v>8</v>
      </c>
      <c r="H60" s="223">
        <f t="shared" si="13"/>
        <v>0</v>
      </c>
      <c r="I60" s="223">
        <f t="shared" si="13"/>
        <v>0</v>
      </c>
      <c r="J60" s="223">
        <f t="shared" si="13"/>
        <v>0</v>
      </c>
      <c r="K60" s="223">
        <f t="shared" si="13"/>
        <v>2</v>
      </c>
      <c r="L60" s="223">
        <f t="shared" si="13"/>
        <v>0</v>
      </c>
      <c r="M60" s="223">
        <f t="shared" si="13"/>
        <v>1</v>
      </c>
      <c r="N60" s="223">
        <f t="shared" si="13"/>
        <v>0</v>
      </c>
      <c r="O60" s="223">
        <f t="shared" si="13"/>
        <v>1</v>
      </c>
      <c r="P60" s="223">
        <f t="shared" si="13"/>
        <v>0</v>
      </c>
      <c r="Q60" s="223">
        <f t="shared" si="13"/>
        <v>0</v>
      </c>
      <c r="R60" s="223">
        <f t="shared" si="13"/>
        <v>0</v>
      </c>
      <c r="S60" s="223">
        <f t="shared" si="13"/>
        <v>3</v>
      </c>
      <c r="T60" s="223">
        <f t="shared" si="13"/>
        <v>0</v>
      </c>
      <c r="U60" s="223">
        <f t="shared" si="13"/>
        <v>10</v>
      </c>
      <c r="V60" s="223">
        <f t="shared" si="13"/>
        <v>9</v>
      </c>
      <c r="W60" s="223">
        <f t="shared" si="13"/>
        <v>0</v>
      </c>
      <c r="X60" s="223">
        <f t="shared" si="13"/>
        <v>0</v>
      </c>
      <c r="Y60" s="223">
        <f t="shared" si="13"/>
        <v>1</v>
      </c>
      <c r="Z60" s="297" t="s">
        <v>236</v>
      </c>
      <c r="AA60" s="303"/>
    </row>
    <row r="61" spans="1:27" s="5" customFormat="1" ht="14.25" customHeight="1">
      <c r="A61" s="37"/>
      <c r="B61" s="34" t="s">
        <v>141</v>
      </c>
      <c r="C61" s="232">
        <f t="shared" si="1"/>
        <v>10</v>
      </c>
      <c r="D61" s="170">
        <f t="shared" si="2"/>
        <v>4</v>
      </c>
      <c r="E61" s="170">
        <f t="shared" si="3"/>
        <v>6</v>
      </c>
      <c r="F61" s="171">
        <v>1</v>
      </c>
      <c r="G61" s="171">
        <v>2</v>
      </c>
      <c r="H61" s="171">
        <v>0</v>
      </c>
      <c r="I61" s="171">
        <v>0</v>
      </c>
      <c r="J61" s="171">
        <v>0</v>
      </c>
      <c r="K61" s="171">
        <v>2</v>
      </c>
      <c r="L61" s="171">
        <v>0</v>
      </c>
      <c r="M61" s="171">
        <v>1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3</v>
      </c>
      <c r="W61" s="171">
        <v>0</v>
      </c>
      <c r="X61" s="171">
        <v>0</v>
      </c>
      <c r="Y61" s="171">
        <v>1</v>
      </c>
      <c r="Z61" s="35" t="s">
        <v>141</v>
      </c>
      <c r="AA61" s="4"/>
    </row>
    <row r="62" spans="1:27" s="5" customFormat="1" ht="14.25" customHeight="1">
      <c r="A62" s="37"/>
      <c r="B62" s="34" t="s">
        <v>222</v>
      </c>
      <c r="C62" s="232">
        <f t="shared" si="1"/>
        <v>28</v>
      </c>
      <c r="D62" s="170">
        <f t="shared" si="2"/>
        <v>8</v>
      </c>
      <c r="E62" s="170">
        <f t="shared" si="3"/>
        <v>20</v>
      </c>
      <c r="F62" s="171">
        <v>2</v>
      </c>
      <c r="G62" s="171">
        <v>6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1</v>
      </c>
      <c r="P62" s="171">
        <v>0</v>
      </c>
      <c r="Q62" s="171">
        <v>0</v>
      </c>
      <c r="R62" s="171">
        <v>0</v>
      </c>
      <c r="S62" s="171">
        <v>3</v>
      </c>
      <c r="T62" s="171">
        <v>0</v>
      </c>
      <c r="U62" s="171">
        <v>10</v>
      </c>
      <c r="V62" s="171">
        <v>6</v>
      </c>
      <c r="W62" s="171">
        <v>0</v>
      </c>
      <c r="X62" s="171">
        <v>0</v>
      </c>
      <c r="Y62" s="171">
        <v>0</v>
      </c>
      <c r="Z62" s="35" t="s">
        <v>222</v>
      </c>
      <c r="AA62" s="4"/>
    </row>
    <row r="63" spans="1:27" s="167" customFormat="1" ht="14.25" customHeight="1">
      <c r="A63" s="295" t="s">
        <v>237</v>
      </c>
      <c r="B63" s="296"/>
      <c r="C63" s="232">
        <f t="shared" si="1"/>
        <v>4</v>
      </c>
      <c r="D63" s="223">
        <f t="shared" si="2"/>
        <v>1</v>
      </c>
      <c r="E63" s="223">
        <f t="shared" si="3"/>
        <v>3</v>
      </c>
      <c r="F63" s="223">
        <f aca="true" t="shared" si="14" ref="F63:Y63">F64</f>
        <v>0</v>
      </c>
      <c r="G63" s="223">
        <f t="shared" si="14"/>
        <v>2</v>
      </c>
      <c r="H63" s="223">
        <f t="shared" si="14"/>
        <v>0</v>
      </c>
      <c r="I63" s="223">
        <f t="shared" si="14"/>
        <v>0</v>
      </c>
      <c r="J63" s="223">
        <f t="shared" si="14"/>
        <v>0</v>
      </c>
      <c r="K63" s="223">
        <f t="shared" si="14"/>
        <v>0</v>
      </c>
      <c r="L63" s="223">
        <f t="shared" si="14"/>
        <v>0</v>
      </c>
      <c r="M63" s="223">
        <f t="shared" si="14"/>
        <v>0</v>
      </c>
      <c r="N63" s="223">
        <f t="shared" si="14"/>
        <v>0</v>
      </c>
      <c r="O63" s="223">
        <f t="shared" si="14"/>
        <v>0</v>
      </c>
      <c r="P63" s="223">
        <f t="shared" si="14"/>
        <v>0</v>
      </c>
      <c r="Q63" s="223">
        <f t="shared" si="14"/>
        <v>0</v>
      </c>
      <c r="R63" s="223">
        <f t="shared" si="14"/>
        <v>0</v>
      </c>
      <c r="S63" s="223">
        <f t="shared" si="14"/>
        <v>0</v>
      </c>
      <c r="T63" s="223">
        <f t="shared" si="14"/>
        <v>0</v>
      </c>
      <c r="U63" s="223">
        <f t="shared" si="14"/>
        <v>1</v>
      </c>
      <c r="V63" s="223">
        <f t="shared" si="14"/>
        <v>1</v>
      </c>
      <c r="W63" s="223">
        <f t="shared" si="14"/>
        <v>0</v>
      </c>
      <c r="X63" s="223">
        <f t="shared" si="14"/>
        <v>0</v>
      </c>
      <c r="Y63" s="223">
        <f t="shared" si="14"/>
        <v>0</v>
      </c>
      <c r="Z63" s="297" t="s">
        <v>237</v>
      </c>
      <c r="AA63" s="321"/>
    </row>
    <row r="64" spans="1:27" s="5" customFormat="1" ht="14.25" customHeight="1">
      <c r="A64" s="37"/>
      <c r="B64" s="34" t="s">
        <v>142</v>
      </c>
      <c r="C64" s="232">
        <f t="shared" si="1"/>
        <v>4</v>
      </c>
      <c r="D64" s="170">
        <f t="shared" si="2"/>
        <v>1</v>
      </c>
      <c r="E64" s="170">
        <f t="shared" si="3"/>
        <v>3</v>
      </c>
      <c r="F64" s="171">
        <v>0</v>
      </c>
      <c r="G64" s="171">
        <v>2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v>0</v>
      </c>
      <c r="R64" s="171">
        <v>0</v>
      </c>
      <c r="S64" s="171">
        <v>0</v>
      </c>
      <c r="T64" s="171">
        <v>0</v>
      </c>
      <c r="U64" s="171">
        <v>1</v>
      </c>
      <c r="V64" s="171">
        <v>1</v>
      </c>
      <c r="W64" s="171">
        <v>0</v>
      </c>
      <c r="X64" s="171">
        <v>0</v>
      </c>
      <c r="Y64" s="171">
        <v>0</v>
      </c>
      <c r="Z64" s="35" t="s">
        <v>142</v>
      </c>
      <c r="AA64" s="4"/>
    </row>
    <row r="65" spans="1:27" s="169" customFormat="1" ht="14.25" customHeight="1">
      <c r="A65" s="295" t="s">
        <v>238</v>
      </c>
      <c r="B65" s="319"/>
      <c r="C65" s="232">
        <f t="shared" si="1"/>
        <v>11</v>
      </c>
      <c r="D65" s="223">
        <f t="shared" si="2"/>
        <v>5</v>
      </c>
      <c r="E65" s="223">
        <f t="shared" si="3"/>
        <v>6</v>
      </c>
      <c r="F65" s="223">
        <f aca="true" t="shared" si="15" ref="F65:Y65">F66</f>
        <v>3</v>
      </c>
      <c r="G65" s="223">
        <f t="shared" si="15"/>
        <v>3</v>
      </c>
      <c r="H65" s="223">
        <f t="shared" si="15"/>
        <v>0</v>
      </c>
      <c r="I65" s="223">
        <f t="shared" si="15"/>
        <v>0</v>
      </c>
      <c r="J65" s="223">
        <f t="shared" si="15"/>
        <v>0</v>
      </c>
      <c r="K65" s="223">
        <f t="shared" si="15"/>
        <v>0</v>
      </c>
      <c r="L65" s="223">
        <f t="shared" si="15"/>
        <v>0</v>
      </c>
      <c r="M65" s="223">
        <f t="shared" si="15"/>
        <v>0</v>
      </c>
      <c r="N65" s="223">
        <f t="shared" si="15"/>
        <v>0</v>
      </c>
      <c r="O65" s="223">
        <f t="shared" si="15"/>
        <v>0</v>
      </c>
      <c r="P65" s="223">
        <f t="shared" si="15"/>
        <v>0</v>
      </c>
      <c r="Q65" s="223">
        <f t="shared" si="15"/>
        <v>0</v>
      </c>
      <c r="R65" s="223">
        <f t="shared" si="15"/>
        <v>0</v>
      </c>
      <c r="S65" s="223">
        <f t="shared" si="15"/>
        <v>0</v>
      </c>
      <c r="T65" s="223">
        <f t="shared" si="15"/>
        <v>0</v>
      </c>
      <c r="U65" s="223">
        <f t="shared" si="15"/>
        <v>0</v>
      </c>
      <c r="V65" s="223">
        <f t="shared" si="15"/>
        <v>2</v>
      </c>
      <c r="W65" s="223">
        <f t="shared" si="15"/>
        <v>3</v>
      </c>
      <c r="X65" s="223">
        <f t="shared" si="15"/>
        <v>0</v>
      </c>
      <c r="Y65" s="223">
        <f t="shared" si="15"/>
        <v>0</v>
      </c>
      <c r="Z65" s="297" t="s">
        <v>238</v>
      </c>
      <c r="AA65" s="303"/>
    </row>
    <row r="66" spans="1:27" s="1" customFormat="1" ht="14.25" customHeight="1">
      <c r="A66" s="37"/>
      <c r="B66" s="34" t="s">
        <v>223</v>
      </c>
      <c r="C66" s="232">
        <f t="shared" si="1"/>
        <v>11</v>
      </c>
      <c r="D66" s="170">
        <f t="shared" si="2"/>
        <v>5</v>
      </c>
      <c r="E66" s="170">
        <f t="shared" si="3"/>
        <v>6</v>
      </c>
      <c r="F66" s="171">
        <v>3</v>
      </c>
      <c r="G66" s="171">
        <v>3</v>
      </c>
      <c r="H66" s="171">
        <v>0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71">
        <v>0</v>
      </c>
      <c r="V66" s="171">
        <v>2</v>
      </c>
      <c r="W66" s="171">
        <v>3</v>
      </c>
      <c r="X66" s="171">
        <v>0</v>
      </c>
      <c r="Y66" s="171">
        <v>0</v>
      </c>
      <c r="Z66" s="35" t="s">
        <v>223</v>
      </c>
      <c r="AA66" s="4"/>
    </row>
    <row r="67" spans="1:27" s="1" customFormat="1" ht="14.25" customHeight="1">
      <c r="A67" s="15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7"/>
      <c r="AA67" s="15"/>
    </row>
    <row r="68" spans="2:25" ht="11.25" customHeight="1">
      <c r="B68" s="189"/>
      <c r="C68" s="133"/>
      <c r="D68" s="189"/>
      <c r="E68" s="189"/>
      <c r="F68" s="189"/>
      <c r="G68" s="189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</row>
    <row r="69" spans="2:7" ht="11.25" customHeight="1">
      <c r="B69" s="189"/>
      <c r="C69" s="133"/>
      <c r="D69" s="189"/>
      <c r="E69" s="189"/>
      <c r="F69" s="19"/>
      <c r="G69" s="19"/>
    </row>
    <row r="70" spans="2:5" ht="11.25" customHeight="1">
      <c r="B70" s="190"/>
      <c r="C70" s="82"/>
      <c r="D70" s="190"/>
      <c r="E70" s="190"/>
    </row>
    <row r="71" spans="2:5" ht="11.25" customHeight="1">
      <c r="B71" s="190"/>
      <c r="C71" s="82"/>
      <c r="D71" s="190"/>
      <c r="E71" s="190"/>
    </row>
    <row r="72" spans="2:5" ht="11.25" customHeight="1">
      <c r="B72" s="190"/>
      <c r="C72" s="82"/>
      <c r="D72" s="190"/>
      <c r="E72" s="190"/>
    </row>
    <row r="73" spans="2:5" ht="11.25" customHeight="1">
      <c r="B73" s="190"/>
      <c r="C73" s="82"/>
      <c r="D73" s="190"/>
      <c r="E73" s="190"/>
    </row>
    <row r="74" spans="2:5" ht="11.25" customHeight="1">
      <c r="B74" s="190"/>
      <c r="C74" s="82"/>
      <c r="D74" s="190"/>
      <c r="E74" s="190"/>
    </row>
    <row r="75" spans="2:5" ht="11.25" customHeight="1">
      <c r="B75" s="190"/>
      <c r="C75" s="82"/>
      <c r="D75" s="190"/>
      <c r="E75" s="190"/>
    </row>
    <row r="76" spans="2:5" ht="11.25" customHeight="1">
      <c r="B76" s="190"/>
      <c r="C76" s="82"/>
      <c r="D76" s="190"/>
      <c r="E76" s="190"/>
    </row>
    <row r="77" spans="2:5" ht="11.25" customHeight="1">
      <c r="B77" s="190"/>
      <c r="C77" s="82"/>
      <c r="D77" s="190"/>
      <c r="E77" s="190"/>
    </row>
    <row r="78" spans="2:5" ht="11.25" customHeight="1">
      <c r="B78" s="190"/>
      <c r="C78" s="82"/>
      <c r="D78" s="190"/>
      <c r="E78" s="190"/>
    </row>
    <row r="79" spans="2:5" ht="11.25" customHeight="1">
      <c r="B79" s="190"/>
      <c r="C79" s="82"/>
      <c r="D79" s="190"/>
      <c r="E79" s="190"/>
    </row>
    <row r="80" spans="2:5" ht="11.25" customHeight="1">
      <c r="B80" s="190"/>
      <c r="C80" s="82"/>
      <c r="D80" s="190"/>
      <c r="E80" s="190"/>
    </row>
    <row r="81" spans="2:5" ht="11.25" customHeight="1">
      <c r="B81" s="190"/>
      <c r="C81" s="82"/>
      <c r="D81" s="190"/>
      <c r="E81" s="190"/>
    </row>
    <row r="82" spans="2:5" ht="11.25" customHeight="1">
      <c r="B82" s="190"/>
      <c r="C82" s="82"/>
      <c r="D82" s="190"/>
      <c r="E82" s="190"/>
    </row>
  </sheetData>
  <sheetProtection/>
  <mergeCells count="60">
    <mergeCell ref="Z52:AA52"/>
    <mergeCell ref="Z16:AA16"/>
    <mergeCell ref="Z35:AA35"/>
    <mergeCell ref="Z38:AA38"/>
    <mergeCell ref="Z43:AA43"/>
    <mergeCell ref="Z45:AA45"/>
    <mergeCell ref="Z48:AA48"/>
    <mergeCell ref="A65:B65"/>
    <mergeCell ref="Z65:AA65"/>
    <mergeCell ref="Z57:AA57"/>
    <mergeCell ref="Z60:AA60"/>
    <mergeCell ref="A63:B63"/>
    <mergeCell ref="Z63:AA63"/>
    <mergeCell ref="A60:B60"/>
    <mergeCell ref="A45:B45"/>
    <mergeCell ref="A48:B48"/>
    <mergeCell ref="A52:B52"/>
    <mergeCell ref="A57:B57"/>
    <mergeCell ref="A38:B38"/>
    <mergeCell ref="A4:B7"/>
    <mergeCell ref="A43:B43"/>
    <mergeCell ref="C4:E5"/>
    <mergeCell ref="A16:B16"/>
    <mergeCell ref="T5:U5"/>
    <mergeCell ref="V5:W5"/>
    <mergeCell ref="P5:Q5"/>
    <mergeCell ref="A35:B35"/>
    <mergeCell ref="C6:C7"/>
    <mergeCell ref="D6:D7"/>
    <mergeCell ref="E6:E7"/>
    <mergeCell ref="F6:F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conditionalFormatting sqref="A8:AA67">
    <cfRule type="expression" priority="2" dxfId="1" stopIfTrue="1">
      <formula>MOD(ROW(),2)=0</formula>
    </cfRule>
  </conditionalFormatting>
  <conditionalFormatting sqref="I73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15748031496062992"/>
  <pageSetup horizontalDpi="600" verticalDpi="600" orientation="portrait" paperSize="9" scale="71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H79"/>
  <sheetViews>
    <sheetView showGridLines="0" zoomScalePageLayoutView="0" workbookViewId="0" topLeftCell="A1">
      <pane xSplit="2" ySplit="7" topLeftCell="C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B8" sqref="B8"/>
    </sheetView>
  </sheetViews>
  <sheetFormatPr defaultColWidth="8.66015625" defaultRowHeight="11.25" customHeight="1"/>
  <cols>
    <col min="1" max="1" width="1.40625" style="18" customWidth="1"/>
    <col min="2" max="2" width="9.41015625" style="18" customWidth="1"/>
    <col min="3" max="3" width="7.58203125" style="5" customWidth="1"/>
    <col min="4" max="7" width="7.58203125" style="18" customWidth="1"/>
    <col min="8" max="17" width="6.91015625" style="18" customWidth="1"/>
    <col min="18" max="25" width="7.08203125" style="18" customWidth="1"/>
    <col min="26" max="26" width="9.91015625" style="18" customWidth="1"/>
    <col min="27" max="27" width="1.40625" style="18" customWidth="1"/>
    <col min="28" max="16384" width="8.66015625" style="18" customWidth="1"/>
  </cols>
  <sheetData>
    <row r="1" spans="1:25" s="5" customFormat="1" ht="16.5" customHeight="1">
      <c r="A1" s="318" t="s">
        <v>209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21"/>
      <c r="O1" s="21"/>
      <c r="P1" s="21"/>
      <c r="Q1" s="21"/>
      <c r="R1" s="22" t="s">
        <v>185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204</v>
      </c>
      <c r="C3" s="161"/>
      <c r="D3" s="161"/>
      <c r="E3" s="161"/>
      <c r="F3" s="23"/>
      <c r="G3" s="23"/>
      <c r="H3" s="23"/>
      <c r="I3" s="23"/>
      <c r="J3" s="15"/>
      <c r="K3" s="15"/>
      <c r="L3" s="15"/>
      <c r="M3" s="23"/>
      <c r="N3" s="23" t="s">
        <v>241</v>
      </c>
      <c r="O3" s="23"/>
      <c r="P3" s="23"/>
      <c r="Q3" s="23"/>
      <c r="R3" s="15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290" t="s">
        <v>260</v>
      </c>
      <c r="B4" s="288"/>
      <c r="C4" s="309" t="s">
        <v>3</v>
      </c>
      <c r="D4" s="310"/>
      <c r="E4" s="311"/>
      <c r="F4" s="334" t="s">
        <v>247</v>
      </c>
      <c r="G4" s="335"/>
      <c r="H4" s="334" t="s">
        <v>187</v>
      </c>
      <c r="I4" s="335"/>
      <c r="J4" s="326" t="s">
        <v>210</v>
      </c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31"/>
      <c r="Z4" s="317" t="s">
        <v>261</v>
      </c>
      <c r="AA4" s="287"/>
    </row>
    <row r="5" spans="1:27" s="5" customFormat="1" ht="20.25" customHeight="1">
      <c r="A5" s="273"/>
      <c r="B5" s="291"/>
      <c r="C5" s="312"/>
      <c r="D5" s="313"/>
      <c r="E5" s="314"/>
      <c r="F5" s="336"/>
      <c r="G5" s="337"/>
      <c r="H5" s="336"/>
      <c r="I5" s="337"/>
      <c r="J5" s="338" t="s">
        <v>297</v>
      </c>
      <c r="K5" s="339"/>
      <c r="L5" s="332" t="s">
        <v>177</v>
      </c>
      <c r="M5" s="333"/>
      <c r="N5" s="332" t="s">
        <v>178</v>
      </c>
      <c r="O5" s="333"/>
      <c r="P5" s="332" t="s">
        <v>298</v>
      </c>
      <c r="Q5" s="333"/>
      <c r="R5" s="332" t="s">
        <v>179</v>
      </c>
      <c r="S5" s="333"/>
      <c r="T5" s="332" t="s">
        <v>248</v>
      </c>
      <c r="U5" s="333"/>
      <c r="V5" s="332" t="s">
        <v>180</v>
      </c>
      <c r="W5" s="333"/>
      <c r="X5" s="332" t="s">
        <v>181</v>
      </c>
      <c r="Y5" s="333"/>
      <c r="Z5" s="274"/>
      <c r="AA5" s="273"/>
    </row>
    <row r="6" spans="1:27" s="5" customFormat="1" ht="13.5" customHeight="1">
      <c r="A6" s="273"/>
      <c r="B6" s="291"/>
      <c r="C6" s="315" t="s">
        <v>3</v>
      </c>
      <c r="D6" s="315" t="s">
        <v>1</v>
      </c>
      <c r="E6" s="315" t="s">
        <v>2</v>
      </c>
      <c r="F6" s="315" t="s">
        <v>1</v>
      </c>
      <c r="G6" s="315" t="s">
        <v>2</v>
      </c>
      <c r="H6" s="315" t="s">
        <v>1</v>
      </c>
      <c r="I6" s="315" t="s">
        <v>2</v>
      </c>
      <c r="J6" s="315" t="s">
        <v>1</v>
      </c>
      <c r="K6" s="315" t="s">
        <v>2</v>
      </c>
      <c r="L6" s="315" t="s">
        <v>1</v>
      </c>
      <c r="M6" s="315" t="s">
        <v>2</v>
      </c>
      <c r="N6" s="315" t="s">
        <v>1</v>
      </c>
      <c r="O6" s="315" t="s">
        <v>2</v>
      </c>
      <c r="P6" s="315" t="s">
        <v>1</v>
      </c>
      <c r="Q6" s="315" t="s">
        <v>2</v>
      </c>
      <c r="R6" s="315" t="s">
        <v>1</v>
      </c>
      <c r="S6" s="315" t="s">
        <v>2</v>
      </c>
      <c r="T6" s="315" t="s">
        <v>1</v>
      </c>
      <c r="U6" s="315" t="s">
        <v>2</v>
      </c>
      <c r="V6" s="315" t="s">
        <v>1</v>
      </c>
      <c r="W6" s="315" t="s">
        <v>2</v>
      </c>
      <c r="X6" s="315" t="s">
        <v>1</v>
      </c>
      <c r="Y6" s="315" t="s">
        <v>2</v>
      </c>
      <c r="Z6" s="274"/>
      <c r="AA6" s="273"/>
    </row>
    <row r="7" spans="1:27" s="5" customFormat="1" ht="13.5" customHeight="1">
      <c r="A7" s="276"/>
      <c r="B7" s="289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275"/>
      <c r="AA7" s="276"/>
    </row>
    <row r="8" spans="1:27" s="5" customFormat="1" ht="16.5" customHeight="1">
      <c r="A8" s="1"/>
      <c r="B8" s="26"/>
      <c r="C8" s="16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27"/>
      <c r="AA8" s="28"/>
    </row>
    <row r="9" spans="1:34" s="5" customFormat="1" ht="16.5" customHeight="1">
      <c r="A9" s="172"/>
      <c r="B9" s="173" t="s">
        <v>286</v>
      </c>
      <c r="C9" s="225">
        <v>1468</v>
      </c>
      <c r="D9" s="171">
        <v>565</v>
      </c>
      <c r="E9" s="171">
        <v>903</v>
      </c>
      <c r="F9" s="171">
        <v>173</v>
      </c>
      <c r="G9" s="171">
        <v>245</v>
      </c>
      <c r="H9" s="171">
        <v>0</v>
      </c>
      <c r="I9" s="171">
        <v>41</v>
      </c>
      <c r="J9" s="171">
        <v>1</v>
      </c>
      <c r="K9" s="171">
        <v>5</v>
      </c>
      <c r="L9" s="171">
        <v>1</v>
      </c>
      <c r="M9" s="171">
        <v>11</v>
      </c>
      <c r="N9" s="171">
        <v>1</v>
      </c>
      <c r="O9" s="171">
        <v>15</v>
      </c>
      <c r="P9" s="171">
        <v>0</v>
      </c>
      <c r="Q9" s="171">
        <v>7</v>
      </c>
      <c r="R9" s="171">
        <v>1</v>
      </c>
      <c r="S9" s="171">
        <v>39</v>
      </c>
      <c r="T9" s="171">
        <v>77</v>
      </c>
      <c r="U9" s="171">
        <v>134</v>
      </c>
      <c r="V9" s="171">
        <v>302</v>
      </c>
      <c r="W9" s="171">
        <v>183</v>
      </c>
      <c r="X9" s="171">
        <v>9</v>
      </c>
      <c r="Y9" s="171">
        <v>223</v>
      </c>
      <c r="Z9" s="74" t="s">
        <v>286</v>
      </c>
      <c r="AA9" s="67"/>
      <c r="AB9" s="68"/>
      <c r="AC9" s="68"/>
      <c r="AD9" s="68"/>
      <c r="AE9" s="68"/>
      <c r="AF9" s="68"/>
      <c r="AG9" s="68"/>
      <c r="AH9" s="68"/>
    </row>
    <row r="10" spans="1:34" s="167" customFormat="1" ht="16.5" customHeight="1">
      <c r="A10" s="261"/>
      <c r="B10" s="173" t="s">
        <v>287</v>
      </c>
      <c r="C10" s="245">
        <f>SUM(C12,C31,C34,C39,C41,C44,C48,C53,C56,C59,C61)</f>
        <v>1506</v>
      </c>
      <c r="D10" s="223">
        <f aca="true" t="shared" si="0" ref="D10:Y10">SUM(D12,D31,D34,D39,D41,D44,D48,D53,D56,D59,D61)</f>
        <v>542</v>
      </c>
      <c r="E10" s="223">
        <f t="shared" si="0"/>
        <v>964</v>
      </c>
      <c r="F10" s="223">
        <f t="shared" si="0"/>
        <v>152</v>
      </c>
      <c r="G10" s="223">
        <f t="shared" si="0"/>
        <v>269</v>
      </c>
      <c r="H10" s="223">
        <f t="shared" si="0"/>
        <v>0</v>
      </c>
      <c r="I10" s="223">
        <f t="shared" si="0"/>
        <v>38</v>
      </c>
      <c r="J10" s="223">
        <f t="shared" si="0"/>
        <v>2</v>
      </c>
      <c r="K10" s="223">
        <f t="shared" si="0"/>
        <v>9</v>
      </c>
      <c r="L10" s="223">
        <f t="shared" si="0"/>
        <v>2</v>
      </c>
      <c r="M10" s="223">
        <f t="shared" si="0"/>
        <v>13</v>
      </c>
      <c r="N10" s="223">
        <f t="shared" si="0"/>
        <v>1</v>
      </c>
      <c r="O10" s="223">
        <f t="shared" si="0"/>
        <v>20</v>
      </c>
      <c r="P10" s="223">
        <f t="shared" si="0"/>
        <v>0</v>
      </c>
      <c r="Q10" s="223">
        <f t="shared" si="0"/>
        <v>7</v>
      </c>
      <c r="R10" s="223">
        <f t="shared" si="0"/>
        <v>1</v>
      </c>
      <c r="S10" s="223">
        <f t="shared" si="0"/>
        <v>43</v>
      </c>
      <c r="T10" s="223">
        <f t="shared" si="0"/>
        <v>73</v>
      </c>
      <c r="U10" s="223">
        <f t="shared" si="0"/>
        <v>141</v>
      </c>
      <c r="V10" s="223">
        <f t="shared" si="0"/>
        <v>290</v>
      </c>
      <c r="W10" s="223">
        <f t="shared" si="0"/>
        <v>179</v>
      </c>
      <c r="X10" s="223">
        <f t="shared" si="0"/>
        <v>21</v>
      </c>
      <c r="Y10" s="223">
        <f t="shared" si="0"/>
        <v>245</v>
      </c>
      <c r="Z10" s="74" t="s">
        <v>287</v>
      </c>
      <c r="AA10" s="174"/>
      <c r="AB10" s="175"/>
      <c r="AC10" s="175"/>
      <c r="AD10" s="175"/>
      <c r="AE10" s="175"/>
      <c r="AF10" s="175"/>
      <c r="AG10" s="175"/>
      <c r="AH10" s="175"/>
    </row>
    <row r="11" spans="1:34" s="5" customFormat="1" ht="16.5" customHeight="1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  <c r="AA11" s="67"/>
      <c r="AB11" s="68"/>
      <c r="AC11" s="68"/>
      <c r="AD11" s="68"/>
      <c r="AE11" s="68"/>
      <c r="AF11" s="68"/>
      <c r="AG11" s="68"/>
      <c r="AH11" s="68"/>
    </row>
    <row r="12" spans="1:34" s="167" customFormat="1" ht="16.5" customHeight="1">
      <c r="A12" s="345" t="s">
        <v>211</v>
      </c>
      <c r="B12" s="348"/>
      <c r="C12" s="245">
        <f>D12+E12</f>
        <v>1315</v>
      </c>
      <c r="D12" s="223">
        <f>SUM(F12,H12,J12,L12,N12,P12,R12,T12,V12,X12)</f>
        <v>472</v>
      </c>
      <c r="E12" s="223">
        <f>SUM(G12,I12,K12,M12,O12,Q12,S12,U12,W12,Y12)</f>
        <v>843</v>
      </c>
      <c r="F12" s="223">
        <f aca="true" t="shared" si="1" ref="F12:Y12">SUM(F14:F30)</f>
        <v>109</v>
      </c>
      <c r="G12" s="223">
        <f t="shared" si="1"/>
        <v>212</v>
      </c>
      <c r="H12" s="223">
        <f t="shared" si="1"/>
        <v>0</v>
      </c>
      <c r="I12" s="223">
        <f t="shared" si="1"/>
        <v>37</v>
      </c>
      <c r="J12" s="223">
        <f t="shared" si="1"/>
        <v>2</v>
      </c>
      <c r="K12" s="223">
        <f t="shared" si="1"/>
        <v>6</v>
      </c>
      <c r="L12" s="223">
        <f t="shared" si="1"/>
        <v>2</v>
      </c>
      <c r="M12" s="223">
        <f t="shared" si="1"/>
        <v>10</v>
      </c>
      <c r="N12" s="223">
        <f t="shared" si="1"/>
        <v>1</v>
      </c>
      <c r="O12" s="223">
        <f t="shared" si="1"/>
        <v>17</v>
      </c>
      <c r="P12" s="223">
        <f t="shared" si="1"/>
        <v>0</v>
      </c>
      <c r="Q12" s="223">
        <f t="shared" si="1"/>
        <v>7</v>
      </c>
      <c r="R12" s="223">
        <f t="shared" si="1"/>
        <v>1</v>
      </c>
      <c r="S12" s="223">
        <f t="shared" si="1"/>
        <v>40</v>
      </c>
      <c r="T12" s="223">
        <f t="shared" si="1"/>
        <v>73</v>
      </c>
      <c r="U12" s="223">
        <f t="shared" si="1"/>
        <v>124</v>
      </c>
      <c r="V12" s="223">
        <f t="shared" si="1"/>
        <v>264</v>
      </c>
      <c r="W12" s="223">
        <f t="shared" si="1"/>
        <v>162</v>
      </c>
      <c r="X12" s="223">
        <f t="shared" si="1"/>
        <v>20</v>
      </c>
      <c r="Y12" s="223">
        <f t="shared" si="1"/>
        <v>228</v>
      </c>
      <c r="Z12" s="340" t="s">
        <v>211</v>
      </c>
      <c r="AA12" s="342"/>
      <c r="AB12" s="175"/>
      <c r="AC12" s="175"/>
      <c r="AD12" s="175"/>
      <c r="AE12" s="175"/>
      <c r="AF12" s="175"/>
      <c r="AG12" s="175"/>
      <c r="AH12" s="175"/>
    </row>
    <row r="13" spans="1:34" s="167" customFormat="1" ht="16.5" customHeight="1">
      <c r="A13" s="174"/>
      <c r="B13" s="244" t="s">
        <v>212</v>
      </c>
      <c r="C13" s="245">
        <f aca="true" t="shared" si="2" ref="C13:C62">D13+E13</f>
        <v>912</v>
      </c>
      <c r="D13" s="223">
        <f aca="true" t="shared" si="3" ref="D13:D62">SUM(F13,H13,J13,L13,N13,P13,R13,T13,V13,X13)</f>
        <v>314</v>
      </c>
      <c r="E13" s="223">
        <f aca="true" t="shared" si="4" ref="E13:E62">SUM(G13,I13,K13,M13,O13,Q13,S13,U13,W13,Y13)</f>
        <v>598</v>
      </c>
      <c r="F13" s="223">
        <f aca="true" t="shared" si="5" ref="F13:Y13">SUM(F14:F21)</f>
        <v>59</v>
      </c>
      <c r="G13" s="223">
        <f t="shared" si="5"/>
        <v>130</v>
      </c>
      <c r="H13" s="223">
        <f t="shared" si="5"/>
        <v>0</v>
      </c>
      <c r="I13" s="223">
        <f t="shared" si="5"/>
        <v>31</v>
      </c>
      <c r="J13" s="223">
        <f t="shared" si="5"/>
        <v>0</v>
      </c>
      <c r="K13" s="223">
        <f t="shared" si="5"/>
        <v>1</v>
      </c>
      <c r="L13" s="223">
        <f t="shared" si="5"/>
        <v>2</v>
      </c>
      <c r="M13" s="223">
        <f t="shared" si="5"/>
        <v>7</v>
      </c>
      <c r="N13" s="223">
        <f t="shared" si="5"/>
        <v>0</v>
      </c>
      <c r="O13" s="223">
        <f t="shared" si="5"/>
        <v>1</v>
      </c>
      <c r="P13" s="223">
        <f t="shared" si="5"/>
        <v>0</v>
      </c>
      <c r="Q13" s="223">
        <f t="shared" si="5"/>
        <v>7</v>
      </c>
      <c r="R13" s="223">
        <f t="shared" si="5"/>
        <v>0</v>
      </c>
      <c r="S13" s="223">
        <f t="shared" si="5"/>
        <v>29</v>
      </c>
      <c r="T13" s="223">
        <f t="shared" si="5"/>
        <v>67</v>
      </c>
      <c r="U13" s="223">
        <f t="shared" si="5"/>
        <v>70</v>
      </c>
      <c r="V13" s="223">
        <f t="shared" si="5"/>
        <v>174</v>
      </c>
      <c r="W13" s="223">
        <f t="shared" si="5"/>
        <v>137</v>
      </c>
      <c r="X13" s="223">
        <f t="shared" si="5"/>
        <v>12</v>
      </c>
      <c r="Y13" s="223">
        <f t="shared" si="5"/>
        <v>185</v>
      </c>
      <c r="Z13" s="246" t="s">
        <v>278</v>
      </c>
      <c r="AA13" s="174"/>
      <c r="AB13" s="175"/>
      <c r="AC13" s="175"/>
      <c r="AD13" s="175"/>
      <c r="AE13" s="175"/>
      <c r="AF13" s="175"/>
      <c r="AG13" s="175"/>
      <c r="AH13" s="175"/>
    </row>
    <row r="14" spans="1:34" s="5" customFormat="1" ht="16.5" customHeight="1">
      <c r="A14" s="247"/>
      <c r="B14" s="248" t="s">
        <v>115</v>
      </c>
      <c r="C14" s="245">
        <f t="shared" si="2"/>
        <v>194</v>
      </c>
      <c r="D14" s="170">
        <f t="shared" si="3"/>
        <v>64</v>
      </c>
      <c r="E14" s="170">
        <f t="shared" si="4"/>
        <v>130</v>
      </c>
      <c r="F14" s="171">
        <v>10</v>
      </c>
      <c r="G14" s="171">
        <v>22</v>
      </c>
      <c r="H14" s="171">
        <v>0</v>
      </c>
      <c r="I14" s="171">
        <v>8</v>
      </c>
      <c r="J14" s="171">
        <v>0</v>
      </c>
      <c r="K14" s="171">
        <v>0</v>
      </c>
      <c r="L14" s="171">
        <v>0</v>
      </c>
      <c r="M14" s="171">
        <v>1</v>
      </c>
      <c r="N14" s="171">
        <v>0</v>
      </c>
      <c r="O14" s="171">
        <v>0</v>
      </c>
      <c r="P14" s="171">
        <v>0</v>
      </c>
      <c r="Q14" s="171">
        <v>1</v>
      </c>
      <c r="R14" s="171">
        <v>0</v>
      </c>
      <c r="S14" s="171">
        <v>10</v>
      </c>
      <c r="T14" s="171">
        <v>20</v>
      </c>
      <c r="U14" s="171">
        <v>14</v>
      </c>
      <c r="V14" s="171">
        <v>32</v>
      </c>
      <c r="W14" s="171">
        <v>28</v>
      </c>
      <c r="X14" s="171">
        <v>2</v>
      </c>
      <c r="Y14" s="171">
        <v>46</v>
      </c>
      <c r="Z14" s="74" t="s">
        <v>277</v>
      </c>
      <c r="AA14" s="67"/>
      <c r="AB14" s="68"/>
      <c r="AC14" s="68"/>
      <c r="AD14" s="68"/>
      <c r="AE14" s="68"/>
      <c r="AF14" s="68"/>
      <c r="AG14" s="68"/>
      <c r="AH14" s="68"/>
    </row>
    <row r="15" spans="1:34" s="5" customFormat="1" ht="16.5" customHeight="1">
      <c r="A15" s="247"/>
      <c r="B15" s="248" t="s">
        <v>116</v>
      </c>
      <c r="C15" s="245">
        <f t="shared" si="2"/>
        <v>156</v>
      </c>
      <c r="D15" s="170">
        <f t="shared" si="3"/>
        <v>48</v>
      </c>
      <c r="E15" s="170">
        <f t="shared" si="4"/>
        <v>108</v>
      </c>
      <c r="F15" s="171">
        <v>7</v>
      </c>
      <c r="G15" s="171">
        <v>15</v>
      </c>
      <c r="H15" s="171">
        <v>0</v>
      </c>
      <c r="I15" s="171">
        <v>9</v>
      </c>
      <c r="J15" s="171">
        <v>0</v>
      </c>
      <c r="K15" s="171">
        <v>0</v>
      </c>
      <c r="L15" s="171">
        <v>1</v>
      </c>
      <c r="M15" s="171">
        <v>3</v>
      </c>
      <c r="N15" s="171">
        <v>0</v>
      </c>
      <c r="O15" s="171">
        <v>0</v>
      </c>
      <c r="P15" s="171">
        <v>0</v>
      </c>
      <c r="Q15" s="171">
        <v>2</v>
      </c>
      <c r="R15" s="171">
        <v>0</v>
      </c>
      <c r="S15" s="171">
        <v>5</v>
      </c>
      <c r="T15" s="171">
        <v>17</v>
      </c>
      <c r="U15" s="171">
        <v>17</v>
      </c>
      <c r="V15" s="171">
        <v>21</v>
      </c>
      <c r="W15" s="171">
        <v>20</v>
      </c>
      <c r="X15" s="171">
        <v>2</v>
      </c>
      <c r="Y15" s="171">
        <v>37</v>
      </c>
      <c r="Z15" s="74" t="s">
        <v>116</v>
      </c>
      <c r="AA15" s="67"/>
      <c r="AB15" s="68"/>
      <c r="AC15" s="68"/>
      <c r="AD15" s="68"/>
      <c r="AE15" s="68"/>
      <c r="AF15" s="68"/>
      <c r="AG15" s="68"/>
      <c r="AH15" s="68"/>
    </row>
    <row r="16" spans="1:34" s="5" customFormat="1" ht="16.5" customHeight="1">
      <c r="A16" s="247"/>
      <c r="B16" s="248" t="s">
        <v>117</v>
      </c>
      <c r="C16" s="245">
        <f t="shared" si="2"/>
        <v>83</v>
      </c>
      <c r="D16" s="170">
        <f t="shared" si="3"/>
        <v>29</v>
      </c>
      <c r="E16" s="170">
        <f t="shared" si="4"/>
        <v>54</v>
      </c>
      <c r="F16" s="171">
        <v>4</v>
      </c>
      <c r="G16" s="171">
        <v>12</v>
      </c>
      <c r="H16" s="171">
        <v>0</v>
      </c>
      <c r="I16" s="171">
        <v>3</v>
      </c>
      <c r="J16" s="171">
        <v>0</v>
      </c>
      <c r="K16" s="171">
        <v>1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1</v>
      </c>
      <c r="R16" s="171">
        <v>0</v>
      </c>
      <c r="S16" s="171">
        <v>2</v>
      </c>
      <c r="T16" s="171">
        <v>8</v>
      </c>
      <c r="U16" s="171">
        <v>5</v>
      </c>
      <c r="V16" s="171">
        <v>17</v>
      </c>
      <c r="W16" s="171">
        <v>14</v>
      </c>
      <c r="X16" s="171">
        <v>0</v>
      </c>
      <c r="Y16" s="171">
        <v>16</v>
      </c>
      <c r="Z16" s="74" t="s">
        <v>117</v>
      </c>
      <c r="AA16" s="67"/>
      <c r="AB16" s="68"/>
      <c r="AC16" s="68"/>
      <c r="AD16" s="68"/>
      <c r="AE16" s="68"/>
      <c r="AF16" s="68"/>
      <c r="AG16" s="68"/>
      <c r="AH16" s="68"/>
    </row>
    <row r="17" spans="1:34" s="5" customFormat="1" ht="16.5" customHeight="1">
      <c r="A17" s="247"/>
      <c r="B17" s="248" t="s">
        <v>118</v>
      </c>
      <c r="C17" s="245">
        <f t="shared" si="2"/>
        <v>190</v>
      </c>
      <c r="D17" s="170">
        <f t="shared" si="3"/>
        <v>62</v>
      </c>
      <c r="E17" s="170">
        <f t="shared" si="4"/>
        <v>128</v>
      </c>
      <c r="F17" s="171">
        <v>9</v>
      </c>
      <c r="G17" s="171">
        <v>22</v>
      </c>
      <c r="H17" s="171">
        <v>0</v>
      </c>
      <c r="I17" s="171">
        <v>10</v>
      </c>
      <c r="J17" s="171">
        <v>0</v>
      </c>
      <c r="K17" s="171">
        <v>0</v>
      </c>
      <c r="L17" s="171">
        <v>0</v>
      </c>
      <c r="M17" s="171">
        <v>1</v>
      </c>
      <c r="N17" s="171">
        <v>0</v>
      </c>
      <c r="O17" s="171">
        <v>0</v>
      </c>
      <c r="P17" s="171">
        <v>0</v>
      </c>
      <c r="Q17" s="171">
        <v>2</v>
      </c>
      <c r="R17" s="171">
        <v>0</v>
      </c>
      <c r="S17" s="171">
        <v>10</v>
      </c>
      <c r="T17" s="171">
        <v>19</v>
      </c>
      <c r="U17" s="171">
        <v>19</v>
      </c>
      <c r="V17" s="171">
        <v>31</v>
      </c>
      <c r="W17" s="171">
        <v>28</v>
      </c>
      <c r="X17" s="171">
        <v>3</v>
      </c>
      <c r="Y17" s="171">
        <v>36</v>
      </c>
      <c r="Z17" s="74" t="s">
        <v>118</v>
      </c>
      <c r="AA17" s="67"/>
      <c r="AB17" s="68"/>
      <c r="AC17" s="68"/>
      <c r="AD17" s="68"/>
      <c r="AE17" s="68"/>
      <c r="AF17" s="68"/>
      <c r="AG17" s="68"/>
      <c r="AH17" s="68"/>
    </row>
    <row r="18" spans="1:34" s="5" customFormat="1" ht="16.5" customHeight="1">
      <c r="A18" s="247"/>
      <c r="B18" s="248" t="s">
        <v>119</v>
      </c>
      <c r="C18" s="245">
        <f t="shared" si="2"/>
        <v>134</v>
      </c>
      <c r="D18" s="170">
        <f t="shared" si="3"/>
        <v>42</v>
      </c>
      <c r="E18" s="170">
        <f t="shared" si="4"/>
        <v>92</v>
      </c>
      <c r="F18" s="171">
        <v>7</v>
      </c>
      <c r="G18" s="171">
        <v>22</v>
      </c>
      <c r="H18" s="171">
        <v>0</v>
      </c>
      <c r="I18" s="171">
        <v>0</v>
      </c>
      <c r="J18" s="171">
        <v>0</v>
      </c>
      <c r="K18" s="171">
        <v>0</v>
      </c>
      <c r="L18" s="171">
        <v>1</v>
      </c>
      <c r="M18" s="171">
        <v>2</v>
      </c>
      <c r="N18" s="171">
        <v>0</v>
      </c>
      <c r="O18" s="171">
        <v>0</v>
      </c>
      <c r="P18" s="171">
        <v>0</v>
      </c>
      <c r="Q18" s="171">
        <v>1</v>
      </c>
      <c r="R18" s="171">
        <v>0</v>
      </c>
      <c r="S18" s="171">
        <v>0</v>
      </c>
      <c r="T18" s="171">
        <v>0</v>
      </c>
      <c r="U18" s="171">
        <v>3</v>
      </c>
      <c r="V18" s="171">
        <v>32</v>
      </c>
      <c r="W18" s="171">
        <v>30</v>
      </c>
      <c r="X18" s="171">
        <v>2</v>
      </c>
      <c r="Y18" s="171">
        <v>34</v>
      </c>
      <c r="Z18" s="74" t="s">
        <v>119</v>
      </c>
      <c r="AA18" s="67"/>
      <c r="AB18" s="68"/>
      <c r="AC18" s="68"/>
      <c r="AD18" s="68"/>
      <c r="AE18" s="68"/>
      <c r="AF18" s="68"/>
      <c r="AG18" s="68"/>
      <c r="AH18" s="68"/>
    </row>
    <row r="19" spans="1:34" s="5" customFormat="1" ht="16.5" customHeight="1">
      <c r="A19" s="247"/>
      <c r="B19" s="249" t="s">
        <v>120</v>
      </c>
      <c r="C19" s="245">
        <f t="shared" si="2"/>
        <v>88</v>
      </c>
      <c r="D19" s="170">
        <f t="shared" si="3"/>
        <v>48</v>
      </c>
      <c r="E19" s="170">
        <f t="shared" si="4"/>
        <v>40</v>
      </c>
      <c r="F19" s="171">
        <v>16</v>
      </c>
      <c r="G19" s="171">
        <v>24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1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71">
        <v>0</v>
      </c>
      <c r="V19" s="171">
        <v>30</v>
      </c>
      <c r="W19" s="171">
        <v>5</v>
      </c>
      <c r="X19" s="171">
        <v>2</v>
      </c>
      <c r="Y19" s="171">
        <v>10</v>
      </c>
      <c r="Z19" s="250" t="s">
        <v>120</v>
      </c>
      <c r="AA19" s="67"/>
      <c r="AB19" s="68"/>
      <c r="AC19" s="68"/>
      <c r="AD19" s="68"/>
      <c r="AE19" s="68"/>
      <c r="AF19" s="68"/>
      <c r="AG19" s="68"/>
      <c r="AH19" s="68"/>
    </row>
    <row r="20" spans="1:34" s="5" customFormat="1" ht="16.5" customHeight="1">
      <c r="A20" s="247"/>
      <c r="B20" s="249" t="s">
        <v>213</v>
      </c>
      <c r="C20" s="245">
        <f t="shared" si="2"/>
        <v>33</v>
      </c>
      <c r="D20" s="170">
        <f t="shared" si="3"/>
        <v>9</v>
      </c>
      <c r="E20" s="170">
        <f t="shared" si="4"/>
        <v>24</v>
      </c>
      <c r="F20" s="171">
        <v>0</v>
      </c>
      <c r="G20" s="171">
        <v>1</v>
      </c>
      <c r="H20" s="171">
        <v>0</v>
      </c>
      <c r="I20" s="171">
        <v>1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2</v>
      </c>
      <c r="T20" s="171">
        <v>3</v>
      </c>
      <c r="U20" s="171">
        <v>11</v>
      </c>
      <c r="V20" s="171">
        <v>5</v>
      </c>
      <c r="W20" s="171">
        <v>3</v>
      </c>
      <c r="X20" s="171">
        <v>1</v>
      </c>
      <c r="Y20" s="171">
        <v>6</v>
      </c>
      <c r="Z20" s="250" t="s">
        <v>213</v>
      </c>
      <c r="AA20" s="67"/>
      <c r="AB20" s="68"/>
      <c r="AC20" s="68"/>
      <c r="AD20" s="68"/>
      <c r="AE20" s="68"/>
      <c r="AF20" s="68"/>
      <c r="AG20" s="68"/>
      <c r="AH20" s="68"/>
    </row>
    <row r="21" spans="1:34" s="5" customFormat="1" ht="16.5" customHeight="1">
      <c r="A21" s="247"/>
      <c r="B21" s="249" t="s">
        <v>121</v>
      </c>
      <c r="C21" s="245">
        <f t="shared" si="2"/>
        <v>34</v>
      </c>
      <c r="D21" s="170">
        <f t="shared" si="3"/>
        <v>12</v>
      </c>
      <c r="E21" s="170">
        <f t="shared" si="4"/>
        <v>22</v>
      </c>
      <c r="F21" s="171">
        <v>6</v>
      </c>
      <c r="G21" s="171">
        <v>12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v>1</v>
      </c>
      <c r="V21" s="171">
        <v>6</v>
      </c>
      <c r="W21" s="171">
        <v>9</v>
      </c>
      <c r="X21" s="171">
        <v>0</v>
      </c>
      <c r="Y21" s="171">
        <v>0</v>
      </c>
      <c r="Z21" s="250" t="s">
        <v>121</v>
      </c>
      <c r="AA21" s="67"/>
      <c r="AB21" s="68"/>
      <c r="AC21" s="68"/>
      <c r="AD21" s="68"/>
      <c r="AE21" s="68"/>
      <c r="AF21" s="68"/>
      <c r="AG21" s="68"/>
      <c r="AH21" s="68"/>
    </row>
    <row r="22" spans="1:34" s="5" customFormat="1" ht="16.5" customHeight="1">
      <c r="A22" s="247"/>
      <c r="B22" s="249" t="s">
        <v>122</v>
      </c>
      <c r="C22" s="245">
        <f t="shared" si="2"/>
        <v>21</v>
      </c>
      <c r="D22" s="170">
        <f t="shared" si="3"/>
        <v>14</v>
      </c>
      <c r="E22" s="170">
        <f t="shared" si="4"/>
        <v>7</v>
      </c>
      <c r="F22" s="171">
        <v>6</v>
      </c>
      <c r="G22" s="171">
        <v>4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7</v>
      </c>
      <c r="W22" s="171">
        <v>3</v>
      </c>
      <c r="X22" s="171">
        <v>1</v>
      </c>
      <c r="Y22" s="171">
        <v>0</v>
      </c>
      <c r="Z22" s="250" t="s">
        <v>122</v>
      </c>
      <c r="AA22" s="67"/>
      <c r="AB22" s="68"/>
      <c r="AC22" s="68"/>
      <c r="AD22" s="68"/>
      <c r="AE22" s="68"/>
      <c r="AF22" s="68"/>
      <c r="AG22" s="68"/>
      <c r="AH22" s="68"/>
    </row>
    <row r="23" spans="1:34" s="5" customFormat="1" ht="16.5" customHeight="1">
      <c r="A23" s="247"/>
      <c r="B23" s="249" t="s">
        <v>123</v>
      </c>
      <c r="C23" s="245">
        <f t="shared" si="2"/>
        <v>43</v>
      </c>
      <c r="D23" s="170">
        <f t="shared" si="3"/>
        <v>13</v>
      </c>
      <c r="E23" s="170">
        <f t="shared" si="4"/>
        <v>30</v>
      </c>
      <c r="F23" s="171">
        <v>1</v>
      </c>
      <c r="G23" s="171">
        <v>12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1</v>
      </c>
      <c r="O23" s="171">
        <v>11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11</v>
      </c>
      <c r="W23" s="171">
        <v>4</v>
      </c>
      <c r="X23" s="171">
        <v>0</v>
      </c>
      <c r="Y23" s="171">
        <v>3</v>
      </c>
      <c r="Z23" s="250" t="s">
        <v>123</v>
      </c>
      <c r="AA23" s="67"/>
      <c r="AB23" s="68"/>
      <c r="AC23" s="68"/>
      <c r="AD23" s="68"/>
      <c r="AE23" s="68"/>
      <c r="AF23" s="68"/>
      <c r="AG23" s="68"/>
      <c r="AH23" s="68"/>
    </row>
    <row r="24" spans="1:34" s="5" customFormat="1" ht="16.5" customHeight="1">
      <c r="A24" s="247"/>
      <c r="B24" s="249" t="s">
        <v>124</v>
      </c>
      <c r="C24" s="245">
        <f t="shared" si="2"/>
        <v>17</v>
      </c>
      <c r="D24" s="170">
        <f t="shared" si="3"/>
        <v>12</v>
      </c>
      <c r="E24" s="170">
        <f t="shared" si="4"/>
        <v>5</v>
      </c>
      <c r="F24" s="171">
        <v>4</v>
      </c>
      <c r="G24" s="171">
        <v>4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8</v>
      </c>
      <c r="W24" s="171">
        <v>1</v>
      </c>
      <c r="X24" s="171">
        <v>0</v>
      </c>
      <c r="Y24" s="171">
        <v>0</v>
      </c>
      <c r="Z24" s="250" t="s">
        <v>124</v>
      </c>
      <c r="AA24" s="67"/>
      <c r="AB24" s="68"/>
      <c r="AC24" s="68"/>
      <c r="AD24" s="68"/>
      <c r="AE24" s="68"/>
      <c r="AF24" s="68"/>
      <c r="AG24" s="68"/>
      <c r="AH24" s="68"/>
    </row>
    <row r="25" spans="1:34" s="5" customFormat="1" ht="16.5" customHeight="1">
      <c r="A25" s="247"/>
      <c r="B25" s="249" t="s">
        <v>125</v>
      </c>
      <c r="C25" s="245">
        <f t="shared" si="2"/>
        <v>9</v>
      </c>
      <c r="D25" s="170">
        <f t="shared" si="3"/>
        <v>2</v>
      </c>
      <c r="E25" s="170">
        <f t="shared" si="4"/>
        <v>7</v>
      </c>
      <c r="F25" s="171">
        <v>2</v>
      </c>
      <c r="G25" s="171">
        <v>7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250" t="s">
        <v>125</v>
      </c>
      <c r="AA25" s="67"/>
      <c r="AB25" s="68"/>
      <c r="AC25" s="68"/>
      <c r="AD25" s="68"/>
      <c r="AE25" s="68"/>
      <c r="AF25" s="68"/>
      <c r="AG25" s="68"/>
      <c r="AH25" s="68"/>
    </row>
    <row r="26" spans="1:34" s="5" customFormat="1" ht="16.5" customHeight="1">
      <c r="A26" s="247"/>
      <c r="B26" s="249" t="s">
        <v>126</v>
      </c>
      <c r="C26" s="245">
        <f t="shared" si="2"/>
        <v>60</v>
      </c>
      <c r="D26" s="170">
        <f t="shared" si="3"/>
        <v>10</v>
      </c>
      <c r="E26" s="170">
        <f t="shared" si="4"/>
        <v>50</v>
      </c>
      <c r="F26" s="171">
        <v>1</v>
      </c>
      <c r="G26" s="171">
        <v>4</v>
      </c>
      <c r="H26" s="171">
        <v>0</v>
      </c>
      <c r="I26" s="171">
        <v>1</v>
      </c>
      <c r="J26" s="171">
        <v>0</v>
      </c>
      <c r="K26" s="171">
        <v>4</v>
      </c>
      <c r="L26" s="171">
        <v>0</v>
      </c>
      <c r="M26" s="171">
        <v>0</v>
      </c>
      <c r="N26" s="171">
        <v>0</v>
      </c>
      <c r="O26" s="171">
        <v>4</v>
      </c>
      <c r="P26" s="171">
        <v>0</v>
      </c>
      <c r="Q26" s="171">
        <v>0</v>
      </c>
      <c r="R26" s="171">
        <v>0</v>
      </c>
      <c r="S26" s="171">
        <v>1</v>
      </c>
      <c r="T26" s="171">
        <v>4</v>
      </c>
      <c r="U26" s="171">
        <v>15</v>
      </c>
      <c r="V26" s="171">
        <v>3</v>
      </c>
      <c r="W26" s="171">
        <v>4</v>
      </c>
      <c r="X26" s="171">
        <v>2</v>
      </c>
      <c r="Y26" s="171">
        <v>17</v>
      </c>
      <c r="Z26" s="250" t="s">
        <v>126</v>
      </c>
      <c r="AA26" s="67"/>
      <c r="AB26" s="68"/>
      <c r="AC26" s="68"/>
      <c r="AD26" s="68"/>
      <c r="AE26" s="68"/>
      <c r="AF26" s="68"/>
      <c r="AG26" s="68"/>
      <c r="AH26" s="68"/>
    </row>
    <row r="27" spans="1:34" s="5" customFormat="1" ht="16.5" customHeight="1">
      <c r="A27" s="247"/>
      <c r="B27" s="251" t="s">
        <v>159</v>
      </c>
      <c r="C27" s="245">
        <f t="shared" si="2"/>
        <v>45</v>
      </c>
      <c r="D27" s="170">
        <f t="shared" si="3"/>
        <v>30</v>
      </c>
      <c r="E27" s="170">
        <f t="shared" si="4"/>
        <v>15</v>
      </c>
      <c r="F27" s="171">
        <v>12</v>
      </c>
      <c r="G27" s="171">
        <v>12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17</v>
      </c>
      <c r="W27" s="171">
        <v>2</v>
      </c>
      <c r="X27" s="171">
        <v>1</v>
      </c>
      <c r="Y27" s="171">
        <v>1</v>
      </c>
      <c r="Z27" s="250" t="s">
        <v>159</v>
      </c>
      <c r="AA27" s="67"/>
      <c r="AB27" s="68"/>
      <c r="AC27" s="68"/>
      <c r="AD27" s="68"/>
      <c r="AE27" s="68"/>
      <c r="AF27" s="68"/>
      <c r="AG27" s="68"/>
      <c r="AH27" s="68"/>
    </row>
    <row r="28" spans="1:34" s="5" customFormat="1" ht="16.5" customHeight="1">
      <c r="A28" s="247"/>
      <c r="B28" s="251" t="s">
        <v>160</v>
      </c>
      <c r="C28" s="245">
        <f t="shared" si="2"/>
        <v>63</v>
      </c>
      <c r="D28" s="170">
        <f t="shared" si="3"/>
        <v>22</v>
      </c>
      <c r="E28" s="170">
        <f t="shared" si="4"/>
        <v>41</v>
      </c>
      <c r="F28" s="171">
        <v>7</v>
      </c>
      <c r="G28" s="171">
        <v>6</v>
      </c>
      <c r="H28" s="171">
        <v>0</v>
      </c>
      <c r="I28" s="171">
        <v>1</v>
      </c>
      <c r="J28" s="171">
        <v>2</v>
      </c>
      <c r="K28" s="171">
        <v>1</v>
      </c>
      <c r="L28" s="171">
        <v>0</v>
      </c>
      <c r="M28" s="171">
        <v>0</v>
      </c>
      <c r="N28" s="171">
        <v>0</v>
      </c>
      <c r="O28" s="171">
        <v>1</v>
      </c>
      <c r="P28" s="171">
        <v>0</v>
      </c>
      <c r="Q28" s="171">
        <v>0</v>
      </c>
      <c r="R28" s="171">
        <v>0</v>
      </c>
      <c r="S28" s="171">
        <v>1</v>
      </c>
      <c r="T28" s="171">
        <v>0</v>
      </c>
      <c r="U28" s="171">
        <v>8</v>
      </c>
      <c r="V28" s="171">
        <v>10</v>
      </c>
      <c r="W28" s="171">
        <v>4</v>
      </c>
      <c r="X28" s="171">
        <v>3</v>
      </c>
      <c r="Y28" s="171">
        <v>19</v>
      </c>
      <c r="Z28" s="250" t="s">
        <v>160</v>
      </c>
      <c r="AA28" s="67"/>
      <c r="AB28" s="68"/>
      <c r="AC28" s="68"/>
      <c r="AD28" s="68"/>
      <c r="AE28" s="68"/>
      <c r="AF28" s="68"/>
      <c r="AG28" s="68"/>
      <c r="AH28" s="68"/>
    </row>
    <row r="29" spans="1:34" s="5" customFormat="1" ht="16.5" customHeight="1">
      <c r="A29" s="247"/>
      <c r="B29" s="251" t="s">
        <v>161</v>
      </c>
      <c r="C29" s="245">
        <f t="shared" si="2"/>
        <v>21</v>
      </c>
      <c r="D29" s="170">
        <f t="shared" si="3"/>
        <v>12</v>
      </c>
      <c r="E29" s="170">
        <f t="shared" si="4"/>
        <v>9</v>
      </c>
      <c r="F29" s="171">
        <v>5</v>
      </c>
      <c r="G29" s="171">
        <v>9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7</v>
      </c>
      <c r="W29" s="171">
        <v>0</v>
      </c>
      <c r="X29" s="171">
        <v>0</v>
      </c>
      <c r="Y29" s="171">
        <v>0</v>
      </c>
      <c r="Z29" s="250" t="s">
        <v>161</v>
      </c>
      <c r="AA29" s="67"/>
      <c r="AB29" s="68"/>
      <c r="AC29" s="68"/>
      <c r="AD29" s="68"/>
      <c r="AE29" s="68"/>
      <c r="AF29" s="68"/>
      <c r="AG29" s="68"/>
      <c r="AH29" s="68"/>
    </row>
    <row r="30" spans="1:34" s="5" customFormat="1" ht="16.5" customHeight="1">
      <c r="A30" s="247"/>
      <c r="B30" s="251" t="s">
        <v>221</v>
      </c>
      <c r="C30" s="245">
        <f t="shared" si="2"/>
        <v>124</v>
      </c>
      <c r="D30" s="170">
        <f t="shared" si="3"/>
        <v>43</v>
      </c>
      <c r="E30" s="170">
        <f t="shared" si="4"/>
        <v>81</v>
      </c>
      <c r="F30" s="171">
        <v>12</v>
      </c>
      <c r="G30" s="171">
        <v>24</v>
      </c>
      <c r="H30" s="171">
        <v>0</v>
      </c>
      <c r="I30" s="171">
        <v>4</v>
      </c>
      <c r="J30" s="171">
        <v>0</v>
      </c>
      <c r="K30" s="171">
        <v>0</v>
      </c>
      <c r="L30" s="171">
        <v>0</v>
      </c>
      <c r="M30" s="171">
        <v>3</v>
      </c>
      <c r="N30" s="171">
        <v>0</v>
      </c>
      <c r="O30" s="171">
        <v>0</v>
      </c>
      <c r="P30" s="171">
        <v>0</v>
      </c>
      <c r="Q30" s="171">
        <v>0</v>
      </c>
      <c r="R30" s="171">
        <v>1</v>
      </c>
      <c r="S30" s="171">
        <v>9</v>
      </c>
      <c r="T30" s="171">
        <v>2</v>
      </c>
      <c r="U30" s="171">
        <v>31</v>
      </c>
      <c r="V30" s="171">
        <v>27</v>
      </c>
      <c r="W30" s="171">
        <v>7</v>
      </c>
      <c r="X30" s="171">
        <v>1</v>
      </c>
      <c r="Y30" s="171">
        <v>3</v>
      </c>
      <c r="Z30" s="250" t="s">
        <v>221</v>
      </c>
      <c r="AA30" s="67"/>
      <c r="AB30" s="68"/>
      <c r="AC30" s="68"/>
      <c r="AD30" s="68"/>
      <c r="AE30" s="68"/>
      <c r="AF30" s="68"/>
      <c r="AG30" s="68"/>
      <c r="AH30" s="68"/>
    </row>
    <row r="31" spans="1:34" s="167" customFormat="1" ht="16.5" customHeight="1">
      <c r="A31" s="349" t="s">
        <v>265</v>
      </c>
      <c r="B31" s="350"/>
      <c r="C31" s="245">
        <f t="shared" si="2"/>
        <v>8</v>
      </c>
      <c r="D31" s="223">
        <f t="shared" si="3"/>
        <v>3</v>
      </c>
      <c r="E31" s="223">
        <f t="shared" si="4"/>
        <v>5</v>
      </c>
      <c r="F31" s="223">
        <f aca="true" t="shared" si="6" ref="F31:Y31">SUM(F32:F33)</f>
        <v>3</v>
      </c>
      <c r="G31" s="223">
        <f t="shared" si="6"/>
        <v>3</v>
      </c>
      <c r="H31" s="223">
        <f t="shared" si="6"/>
        <v>0</v>
      </c>
      <c r="I31" s="223">
        <f t="shared" si="6"/>
        <v>0</v>
      </c>
      <c r="J31" s="223">
        <f t="shared" si="6"/>
        <v>0</v>
      </c>
      <c r="K31" s="223">
        <f t="shared" si="6"/>
        <v>0</v>
      </c>
      <c r="L31" s="223">
        <f t="shared" si="6"/>
        <v>0</v>
      </c>
      <c r="M31" s="223">
        <f t="shared" si="6"/>
        <v>0</v>
      </c>
      <c r="N31" s="223">
        <f t="shared" si="6"/>
        <v>0</v>
      </c>
      <c r="O31" s="223">
        <f t="shared" si="6"/>
        <v>0</v>
      </c>
      <c r="P31" s="223">
        <f t="shared" si="6"/>
        <v>0</v>
      </c>
      <c r="Q31" s="223">
        <f t="shared" si="6"/>
        <v>0</v>
      </c>
      <c r="R31" s="223">
        <f t="shared" si="6"/>
        <v>0</v>
      </c>
      <c r="S31" s="223">
        <f t="shared" si="6"/>
        <v>0</v>
      </c>
      <c r="T31" s="223">
        <f t="shared" si="6"/>
        <v>0</v>
      </c>
      <c r="U31" s="223">
        <f t="shared" si="6"/>
        <v>0</v>
      </c>
      <c r="V31" s="223">
        <f t="shared" si="6"/>
        <v>0</v>
      </c>
      <c r="W31" s="223">
        <f t="shared" si="6"/>
        <v>2</v>
      </c>
      <c r="X31" s="223">
        <f t="shared" si="6"/>
        <v>0</v>
      </c>
      <c r="Y31" s="223">
        <f t="shared" si="6"/>
        <v>0</v>
      </c>
      <c r="Z31" s="340" t="s">
        <v>265</v>
      </c>
      <c r="AA31" s="341"/>
      <c r="AB31" s="175"/>
      <c r="AC31" s="175"/>
      <c r="AD31" s="175"/>
      <c r="AE31" s="175"/>
      <c r="AF31" s="175"/>
      <c r="AG31" s="175"/>
      <c r="AH31" s="175"/>
    </row>
    <row r="32" spans="1:34" s="5" customFormat="1" ht="16.5" customHeight="1">
      <c r="A32" s="247"/>
      <c r="B32" s="249" t="s">
        <v>127</v>
      </c>
      <c r="C32" s="245">
        <f t="shared" si="2"/>
        <v>7</v>
      </c>
      <c r="D32" s="170">
        <f t="shared" si="3"/>
        <v>2</v>
      </c>
      <c r="E32" s="170">
        <f t="shared" si="4"/>
        <v>5</v>
      </c>
      <c r="F32" s="171">
        <v>2</v>
      </c>
      <c r="G32" s="171">
        <v>3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71">
        <v>2</v>
      </c>
      <c r="X32" s="171">
        <v>0</v>
      </c>
      <c r="Y32" s="171">
        <v>0</v>
      </c>
      <c r="Z32" s="250" t="s">
        <v>127</v>
      </c>
      <c r="AA32" s="67"/>
      <c r="AB32" s="68"/>
      <c r="AC32" s="68"/>
      <c r="AD32" s="68"/>
      <c r="AE32" s="68"/>
      <c r="AF32" s="68"/>
      <c r="AG32" s="68"/>
      <c r="AH32" s="68"/>
    </row>
    <row r="33" spans="1:34" s="5" customFormat="1" ht="16.5" customHeight="1">
      <c r="A33" s="247"/>
      <c r="B33" s="249" t="s">
        <v>128</v>
      </c>
      <c r="C33" s="245">
        <f t="shared" si="2"/>
        <v>1</v>
      </c>
      <c r="D33" s="170">
        <f t="shared" si="3"/>
        <v>1</v>
      </c>
      <c r="E33" s="170">
        <f t="shared" si="4"/>
        <v>0</v>
      </c>
      <c r="F33" s="171">
        <v>1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250" t="s">
        <v>128</v>
      </c>
      <c r="AA33" s="67"/>
      <c r="AB33" s="68"/>
      <c r="AC33" s="68"/>
      <c r="AD33" s="68"/>
      <c r="AE33" s="68"/>
      <c r="AF33" s="68"/>
      <c r="AG33" s="68"/>
      <c r="AH33" s="68"/>
    </row>
    <row r="34" spans="1:34" s="167" customFormat="1" ht="16.5" customHeight="1">
      <c r="A34" s="345" t="s">
        <v>266</v>
      </c>
      <c r="B34" s="346"/>
      <c r="C34" s="245">
        <f t="shared" si="2"/>
        <v>34</v>
      </c>
      <c r="D34" s="223">
        <f t="shared" si="3"/>
        <v>14</v>
      </c>
      <c r="E34" s="223">
        <f t="shared" si="4"/>
        <v>20</v>
      </c>
      <c r="F34" s="223">
        <f aca="true" t="shared" si="7" ref="F34:Y34">SUM(F35:F38)</f>
        <v>9</v>
      </c>
      <c r="G34" s="223">
        <f t="shared" si="7"/>
        <v>8</v>
      </c>
      <c r="H34" s="223">
        <f t="shared" si="7"/>
        <v>0</v>
      </c>
      <c r="I34" s="223">
        <f t="shared" si="7"/>
        <v>0</v>
      </c>
      <c r="J34" s="223">
        <f t="shared" si="7"/>
        <v>0</v>
      </c>
      <c r="K34" s="223">
        <f t="shared" si="7"/>
        <v>0</v>
      </c>
      <c r="L34" s="223">
        <f t="shared" si="7"/>
        <v>0</v>
      </c>
      <c r="M34" s="223">
        <f t="shared" si="7"/>
        <v>2</v>
      </c>
      <c r="N34" s="223">
        <f t="shared" si="7"/>
        <v>0</v>
      </c>
      <c r="O34" s="223">
        <f t="shared" si="7"/>
        <v>0</v>
      </c>
      <c r="P34" s="223">
        <f t="shared" si="7"/>
        <v>0</v>
      </c>
      <c r="Q34" s="223">
        <f t="shared" si="7"/>
        <v>0</v>
      </c>
      <c r="R34" s="223">
        <f t="shared" si="7"/>
        <v>0</v>
      </c>
      <c r="S34" s="223">
        <f t="shared" si="7"/>
        <v>0</v>
      </c>
      <c r="T34" s="223">
        <f t="shared" si="7"/>
        <v>0</v>
      </c>
      <c r="U34" s="223">
        <f t="shared" si="7"/>
        <v>0</v>
      </c>
      <c r="V34" s="223">
        <f t="shared" si="7"/>
        <v>5</v>
      </c>
      <c r="W34" s="223">
        <f t="shared" si="7"/>
        <v>3</v>
      </c>
      <c r="X34" s="223">
        <f t="shared" si="7"/>
        <v>0</v>
      </c>
      <c r="Y34" s="223">
        <f t="shared" si="7"/>
        <v>7</v>
      </c>
      <c r="Z34" s="340" t="s">
        <v>267</v>
      </c>
      <c r="AA34" s="341"/>
      <c r="AB34" s="175"/>
      <c r="AC34" s="175"/>
      <c r="AD34" s="175"/>
      <c r="AE34" s="175"/>
      <c r="AF34" s="175"/>
      <c r="AG34" s="175"/>
      <c r="AH34" s="175"/>
    </row>
    <row r="35" spans="1:34" s="5" customFormat="1" ht="16.5" customHeight="1">
      <c r="A35" s="247"/>
      <c r="B35" s="249" t="s">
        <v>146</v>
      </c>
      <c r="C35" s="245">
        <f t="shared" si="2"/>
        <v>5</v>
      </c>
      <c r="D35" s="170">
        <f t="shared" si="3"/>
        <v>2</v>
      </c>
      <c r="E35" s="170">
        <f t="shared" si="4"/>
        <v>3</v>
      </c>
      <c r="F35" s="171">
        <v>2</v>
      </c>
      <c r="G35" s="171">
        <v>2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1</v>
      </c>
      <c r="X35" s="171">
        <v>0</v>
      </c>
      <c r="Y35" s="171">
        <v>0</v>
      </c>
      <c r="Z35" s="250" t="s">
        <v>145</v>
      </c>
      <c r="AA35" s="67"/>
      <c r="AB35" s="68"/>
      <c r="AC35" s="68"/>
      <c r="AD35" s="68"/>
      <c r="AE35" s="68"/>
      <c r="AF35" s="68"/>
      <c r="AG35" s="68"/>
      <c r="AH35" s="68"/>
    </row>
    <row r="36" spans="1:34" s="5" customFormat="1" ht="16.5" customHeight="1">
      <c r="A36" s="247"/>
      <c r="B36" s="249" t="s">
        <v>148</v>
      </c>
      <c r="C36" s="245">
        <f t="shared" si="2"/>
        <v>4</v>
      </c>
      <c r="D36" s="170">
        <f t="shared" si="3"/>
        <v>2</v>
      </c>
      <c r="E36" s="170">
        <f t="shared" si="4"/>
        <v>2</v>
      </c>
      <c r="F36" s="171">
        <v>1</v>
      </c>
      <c r="G36" s="171">
        <v>1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1</v>
      </c>
      <c r="W36" s="171">
        <v>1</v>
      </c>
      <c r="X36" s="171">
        <v>0</v>
      </c>
      <c r="Y36" s="171">
        <v>0</v>
      </c>
      <c r="Z36" s="250" t="s">
        <v>147</v>
      </c>
      <c r="AA36" s="67"/>
      <c r="AB36" s="68"/>
      <c r="AC36" s="68"/>
      <c r="AD36" s="68"/>
      <c r="AE36" s="68"/>
      <c r="AF36" s="68"/>
      <c r="AG36" s="68"/>
      <c r="AH36" s="68"/>
    </row>
    <row r="37" spans="1:34" s="5" customFormat="1" ht="16.5" customHeight="1">
      <c r="A37" s="247"/>
      <c r="B37" s="249" t="s">
        <v>150</v>
      </c>
      <c r="C37" s="245">
        <f t="shared" si="2"/>
        <v>20</v>
      </c>
      <c r="D37" s="170">
        <f t="shared" si="3"/>
        <v>7</v>
      </c>
      <c r="E37" s="170">
        <f t="shared" si="4"/>
        <v>13</v>
      </c>
      <c r="F37" s="171">
        <v>3</v>
      </c>
      <c r="G37" s="171">
        <v>4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2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4</v>
      </c>
      <c r="W37" s="171">
        <v>0</v>
      </c>
      <c r="X37" s="171">
        <v>0</v>
      </c>
      <c r="Y37" s="171">
        <v>7</v>
      </c>
      <c r="Z37" s="250" t="s">
        <v>149</v>
      </c>
      <c r="AA37" s="67"/>
      <c r="AB37" s="68"/>
      <c r="AC37" s="68"/>
      <c r="AD37" s="68"/>
      <c r="AE37" s="68"/>
      <c r="AF37" s="68"/>
      <c r="AG37" s="68"/>
      <c r="AH37" s="68"/>
    </row>
    <row r="38" spans="1:34" s="5" customFormat="1" ht="16.5" customHeight="1">
      <c r="A38" s="247"/>
      <c r="B38" s="249" t="s">
        <v>152</v>
      </c>
      <c r="C38" s="245">
        <f t="shared" si="2"/>
        <v>5</v>
      </c>
      <c r="D38" s="170">
        <f t="shared" si="3"/>
        <v>3</v>
      </c>
      <c r="E38" s="170">
        <f t="shared" si="4"/>
        <v>2</v>
      </c>
      <c r="F38" s="171">
        <v>3</v>
      </c>
      <c r="G38" s="171">
        <v>1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71">
        <v>0</v>
      </c>
      <c r="V38" s="171">
        <v>0</v>
      </c>
      <c r="W38" s="171">
        <v>1</v>
      </c>
      <c r="X38" s="171">
        <v>0</v>
      </c>
      <c r="Y38" s="171">
        <v>0</v>
      </c>
      <c r="Z38" s="250" t="s">
        <v>151</v>
      </c>
      <c r="AA38" s="67"/>
      <c r="AB38" s="68"/>
      <c r="AC38" s="68"/>
      <c r="AD38" s="68"/>
      <c r="AE38" s="68"/>
      <c r="AF38" s="68"/>
      <c r="AG38" s="68"/>
      <c r="AH38" s="68"/>
    </row>
    <row r="39" spans="1:34" s="167" customFormat="1" ht="16.5" customHeight="1">
      <c r="A39" s="345" t="s">
        <v>268</v>
      </c>
      <c r="B39" s="346"/>
      <c r="C39" s="245">
        <f t="shared" si="2"/>
        <v>8</v>
      </c>
      <c r="D39" s="223">
        <f t="shared" si="3"/>
        <v>4</v>
      </c>
      <c r="E39" s="223">
        <f t="shared" si="4"/>
        <v>4</v>
      </c>
      <c r="F39" s="223">
        <f aca="true" t="shared" si="8" ref="F39:Y39">F40</f>
        <v>4</v>
      </c>
      <c r="G39" s="223">
        <f t="shared" si="8"/>
        <v>4</v>
      </c>
      <c r="H39" s="223">
        <f t="shared" si="8"/>
        <v>0</v>
      </c>
      <c r="I39" s="223">
        <f t="shared" si="8"/>
        <v>0</v>
      </c>
      <c r="J39" s="223">
        <f t="shared" si="8"/>
        <v>0</v>
      </c>
      <c r="K39" s="223">
        <f t="shared" si="8"/>
        <v>0</v>
      </c>
      <c r="L39" s="223">
        <f t="shared" si="8"/>
        <v>0</v>
      </c>
      <c r="M39" s="223">
        <f t="shared" si="8"/>
        <v>0</v>
      </c>
      <c r="N39" s="223">
        <f t="shared" si="8"/>
        <v>0</v>
      </c>
      <c r="O39" s="223">
        <f t="shared" si="8"/>
        <v>0</v>
      </c>
      <c r="P39" s="223">
        <f t="shared" si="8"/>
        <v>0</v>
      </c>
      <c r="Q39" s="223">
        <f t="shared" si="8"/>
        <v>0</v>
      </c>
      <c r="R39" s="223">
        <f t="shared" si="8"/>
        <v>0</v>
      </c>
      <c r="S39" s="223">
        <f t="shared" si="8"/>
        <v>0</v>
      </c>
      <c r="T39" s="223">
        <f t="shared" si="8"/>
        <v>0</v>
      </c>
      <c r="U39" s="223">
        <f t="shared" si="8"/>
        <v>0</v>
      </c>
      <c r="V39" s="223">
        <f t="shared" si="8"/>
        <v>0</v>
      </c>
      <c r="W39" s="223">
        <f t="shared" si="8"/>
        <v>0</v>
      </c>
      <c r="X39" s="223">
        <f t="shared" si="8"/>
        <v>0</v>
      </c>
      <c r="Y39" s="223">
        <f t="shared" si="8"/>
        <v>0</v>
      </c>
      <c r="Z39" s="343" t="s">
        <v>129</v>
      </c>
      <c r="AA39" s="344"/>
      <c r="AB39" s="175"/>
      <c r="AC39" s="175"/>
      <c r="AD39" s="175"/>
      <c r="AE39" s="175"/>
      <c r="AF39" s="175"/>
      <c r="AG39" s="175"/>
      <c r="AH39" s="175"/>
    </row>
    <row r="40" spans="1:34" s="5" customFormat="1" ht="16.5" customHeight="1">
      <c r="A40" s="247"/>
      <c r="B40" s="249" t="s">
        <v>130</v>
      </c>
      <c r="C40" s="245">
        <f t="shared" si="2"/>
        <v>8</v>
      </c>
      <c r="D40" s="170">
        <f t="shared" si="3"/>
        <v>4</v>
      </c>
      <c r="E40" s="170">
        <f t="shared" si="4"/>
        <v>4</v>
      </c>
      <c r="F40" s="171">
        <v>4</v>
      </c>
      <c r="G40" s="171">
        <v>4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250" t="s">
        <v>130</v>
      </c>
      <c r="AA40" s="67"/>
      <c r="AB40" s="68"/>
      <c r="AC40" s="68"/>
      <c r="AD40" s="68"/>
      <c r="AE40" s="68"/>
      <c r="AF40" s="68"/>
      <c r="AG40" s="68"/>
      <c r="AH40" s="68"/>
    </row>
    <row r="41" spans="1:34" s="167" customFormat="1" ht="16.5" customHeight="1">
      <c r="A41" s="345" t="s">
        <v>269</v>
      </c>
      <c r="B41" s="346"/>
      <c r="C41" s="245">
        <f t="shared" si="2"/>
        <v>24</v>
      </c>
      <c r="D41" s="223">
        <f t="shared" si="3"/>
        <v>10</v>
      </c>
      <c r="E41" s="223">
        <f t="shared" si="4"/>
        <v>14</v>
      </c>
      <c r="F41" s="223">
        <f aca="true" t="shared" si="9" ref="F41:Y41">SUM(F42:F43)</f>
        <v>7</v>
      </c>
      <c r="G41" s="223">
        <f t="shared" si="9"/>
        <v>3</v>
      </c>
      <c r="H41" s="223">
        <f t="shared" si="9"/>
        <v>0</v>
      </c>
      <c r="I41" s="223">
        <f t="shared" si="9"/>
        <v>0</v>
      </c>
      <c r="J41" s="223">
        <f t="shared" si="9"/>
        <v>0</v>
      </c>
      <c r="K41" s="223">
        <f t="shared" si="9"/>
        <v>0</v>
      </c>
      <c r="L41" s="223">
        <f t="shared" si="9"/>
        <v>0</v>
      </c>
      <c r="M41" s="223">
        <f t="shared" si="9"/>
        <v>0</v>
      </c>
      <c r="N41" s="223">
        <f t="shared" si="9"/>
        <v>0</v>
      </c>
      <c r="O41" s="223">
        <f t="shared" si="9"/>
        <v>1</v>
      </c>
      <c r="P41" s="223">
        <f t="shared" si="9"/>
        <v>0</v>
      </c>
      <c r="Q41" s="223">
        <f t="shared" si="9"/>
        <v>0</v>
      </c>
      <c r="R41" s="223">
        <f t="shared" si="9"/>
        <v>0</v>
      </c>
      <c r="S41" s="223">
        <f t="shared" si="9"/>
        <v>0</v>
      </c>
      <c r="T41" s="223">
        <f t="shared" si="9"/>
        <v>0</v>
      </c>
      <c r="U41" s="223">
        <f t="shared" si="9"/>
        <v>0</v>
      </c>
      <c r="V41" s="223">
        <f t="shared" si="9"/>
        <v>3</v>
      </c>
      <c r="W41" s="223">
        <f t="shared" si="9"/>
        <v>4</v>
      </c>
      <c r="X41" s="223">
        <f t="shared" si="9"/>
        <v>0</v>
      </c>
      <c r="Y41" s="223">
        <f t="shared" si="9"/>
        <v>6</v>
      </c>
      <c r="Z41" s="340" t="s">
        <v>269</v>
      </c>
      <c r="AA41" s="341"/>
      <c r="AB41" s="175"/>
      <c r="AC41" s="175"/>
      <c r="AD41" s="175"/>
      <c r="AE41" s="175"/>
      <c r="AF41" s="175"/>
      <c r="AG41" s="175"/>
      <c r="AH41" s="175"/>
    </row>
    <row r="42" spans="1:34" s="5" customFormat="1" ht="16.5" customHeight="1">
      <c r="A42" s="247"/>
      <c r="B42" s="249" t="s">
        <v>131</v>
      </c>
      <c r="C42" s="245">
        <f t="shared" si="2"/>
        <v>9</v>
      </c>
      <c r="D42" s="170">
        <f t="shared" si="3"/>
        <v>5</v>
      </c>
      <c r="E42" s="170">
        <f t="shared" si="4"/>
        <v>4</v>
      </c>
      <c r="F42" s="171">
        <v>3</v>
      </c>
      <c r="G42" s="171">
        <v>3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2</v>
      </c>
      <c r="W42" s="171">
        <v>1</v>
      </c>
      <c r="X42" s="171">
        <v>0</v>
      </c>
      <c r="Y42" s="171">
        <v>0</v>
      </c>
      <c r="Z42" s="250" t="s">
        <v>131</v>
      </c>
      <c r="AA42" s="67"/>
      <c r="AB42" s="68"/>
      <c r="AC42" s="68"/>
      <c r="AD42" s="68"/>
      <c r="AE42" s="68"/>
      <c r="AF42" s="68"/>
      <c r="AG42" s="68"/>
      <c r="AH42" s="68"/>
    </row>
    <row r="43" spans="1:34" s="5" customFormat="1" ht="16.5" customHeight="1">
      <c r="A43" s="247"/>
      <c r="B43" s="249" t="s">
        <v>132</v>
      </c>
      <c r="C43" s="245">
        <f t="shared" si="2"/>
        <v>15</v>
      </c>
      <c r="D43" s="170">
        <f t="shared" si="3"/>
        <v>5</v>
      </c>
      <c r="E43" s="170">
        <f t="shared" si="4"/>
        <v>10</v>
      </c>
      <c r="F43" s="171">
        <v>4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1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1</v>
      </c>
      <c r="W43" s="171">
        <v>3</v>
      </c>
      <c r="X43" s="171">
        <v>0</v>
      </c>
      <c r="Y43" s="171">
        <v>6</v>
      </c>
      <c r="Z43" s="250" t="s">
        <v>132</v>
      </c>
      <c r="AA43" s="67"/>
      <c r="AB43" s="68"/>
      <c r="AC43" s="68"/>
      <c r="AD43" s="68"/>
      <c r="AE43" s="68"/>
      <c r="AF43" s="68"/>
      <c r="AG43" s="68"/>
      <c r="AH43" s="68"/>
    </row>
    <row r="44" spans="1:34" s="167" customFormat="1" ht="16.5" customHeight="1">
      <c r="A44" s="345" t="s">
        <v>270</v>
      </c>
      <c r="B44" s="346"/>
      <c r="C44" s="245">
        <f t="shared" si="2"/>
        <v>24</v>
      </c>
      <c r="D44" s="223">
        <f t="shared" si="3"/>
        <v>5</v>
      </c>
      <c r="E44" s="223">
        <f t="shared" si="4"/>
        <v>19</v>
      </c>
      <c r="F44" s="223">
        <f aca="true" t="shared" si="10" ref="F44:Y44">SUM(F45:F47)</f>
        <v>2</v>
      </c>
      <c r="G44" s="223">
        <f t="shared" si="10"/>
        <v>11</v>
      </c>
      <c r="H44" s="223">
        <f t="shared" si="10"/>
        <v>0</v>
      </c>
      <c r="I44" s="223">
        <f t="shared" si="10"/>
        <v>0</v>
      </c>
      <c r="J44" s="223">
        <f t="shared" si="10"/>
        <v>0</v>
      </c>
      <c r="K44" s="223">
        <f t="shared" si="10"/>
        <v>0</v>
      </c>
      <c r="L44" s="223">
        <f t="shared" si="10"/>
        <v>0</v>
      </c>
      <c r="M44" s="223">
        <f t="shared" si="10"/>
        <v>0</v>
      </c>
      <c r="N44" s="223">
        <f t="shared" si="10"/>
        <v>0</v>
      </c>
      <c r="O44" s="223">
        <f t="shared" si="10"/>
        <v>1</v>
      </c>
      <c r="P44" s="223">
        <f t="shared" si="10"/>
        <v>0</v>
      </c>
      <c r="Q44" s="223">
        <f t="shared" si="10"/>
        <v>0</v>
      </c>
      <c r="R44" s="223">
        <f t="shared" si="10"/>
        <v>0</v>
      </c>
      <c r="S44" s="223">
        <f t="shared" si="10"/>
        <v>0</v>
      </c>
      <c r="T44" s="223">
        <f t="shared" si="10"/>
        <v>0</v>
      </c>
      <c r="U44" s="223">
        <f t="shared" si="10"/>
        <v>0</v>
      </c>
      <c r="V44" s="223">
        <f t="shared" si="10"/>
        <v>2</v>
      </c>
      <c r="W44" s="223">
        <f t="shared" si="10"/>
        <v>4</v>
      </c>
      <c r="X44" s="223">
        <f t="shared" si="10"/>
        <v>1</v>
      </c>
      <c r="Y44" s="223">
        <f t="shared" si="10"/>
        <v>3</v>
      </c>
      <c r="Z44" s="340" t="s">
        <v>270</v>
      </c>
      <c r="AA44" s="341"/>
      <c r="AB44" s="175"/>
      <c r="AC44" s="175"/>
      <c r="AD44" s="175"/>
      <c r="AE44" s="175"/>
      <c r="AF44" s="175"/>
      <c r="AG44" s="175"/>
      <c r="AH44" s="175"/>
    </row>
    <row r="45" spans="1:34" s="5" customFormat="1" ht="16.5" customHeight="1">
      <c r="A45" s="247"/>
      <c r="B45" s="249" t="s">
        <v>133</v>
      </c>
      <c r="C45" s="245">
        <f t="shared" si="2"/>
        <v>4</v>
      </c>
      <c r="D45" s="170">
        <f t="shared" si="3"/>
        <v>1</v>
      </c>
      <c r="E45" s="170">
        <f t="shared" si="4"/>
        <v>3</v>
      </c>
      <c r="F45" s="171">
        <v>1</v>
      </c>
      <c r="G45" s="171">
        <v>3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250" t="s">
        <v>133</v>
      </c>
      <c r="AA45" s="67"/>
      <c r="AB45" s="68"/>
      <c r="AC45" s="68"/>
      <c r="AD45" s="68"/>
      <c r="AE45" s="68"/>
      <c r="AF45" s="68"/>
      <c r="AG45" s="68"/>
      <c r="AH45" s="68"/>
    </row>
    <row r="46" spans="1:34" s="5" customFormat="1" ht="16.5" customHeight="1">
      <c r="A46" s="247"/>
      <c r="B46" s="249" t="s">
        <v>134</v>
      </c>
      <c r="C46" s="245">
        <f t="shared" si="2"/>
        <v>4</v>
      </c>
      <c r="D46" s="170">
        <f t="shared" si="3"/>
        <v>0</v>
      </c>
      <c r="E46" s="170">
        <f t="shared" si="4"/>
        <v>4</v>
      </c>
      <c r="F46" s="171">
        <v>0</v>
      </c>
      <c r="G46" s="171">
        <v>3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1</v>
      </c>
      <c r="Z46" s="250" t="s">
        <v>134</v>
      </c>
      <c r="AA46" s="67"/>
      <c r="AB46" s="68"/>
      <c r="AC46" s="68"/>
      <c r="AD46" s="68"/>
      <c r="AE46" s="68"/>
      <c r="AF46" s="68"/>
      <c r="AG46" s="68"/>
      <c r="AH46" s="68"/>
    </row>
    <row r="47" spans="1:34" s="5" customFormat="1" ht="16.5" customHeight="1">
      <c r="A47" s="247"/>
      <c r="B47" s="249" t="s">
        <v>135</v>
      </c>
      <c r="C47" s="245">
        <f t="shared" si="2"/>
        <v>16</v>
      </c>
      <c r="D47" s="170">
        <f t="shared" si="3"/>
        <v>4</v>
      </c>
      <c r="E47" s="170">
        <f t="shared" si="4"/>
        <v>12</v>
      </c>
      <c r="F47" s="171">
        <v>1</v>
      </c>
      <c r="G47" s="171">
        <v>5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1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2</v>
      </c>
      <c r="W47" s="171">
        <v>4</v>
      </c>
      <c r="X47" s="171">
        <v>1</v>
      </c>
      <c r="Y47" s="171">
        <v>2</v>
      </c>
      <c r="Z47" s="250" t="s">
        <v>135</v>
      </c>
      <c r="AA47" s="67"/>
      <c r="AB47" s="68"/>
      <c r="AC47" s="68"/>
      <c r="AD47" s="68"/>
      <c r="AE47" s="68"/>
      <c r="AF47" s="68"/>
      <c r="AG47" s="68"/>
      <c r="AH47" s="68"/>
    </row>
    <row r="48" spans="1:34" s="167" customFormat="1" ht="16.5" customHeight="1">
      <c r="A48" s="345" t="s">
        <v>279</v>
      </c>
      <c r="B48" s="346"/>
      <c r="C48" s="245">
        <f t="shared" si="2"/>
        <v>19</v>
      </c>
      <c r="D48" s="223">
        <f t="shared" si="3"/>
        <v>6</v>
      </c>
      <c r="E48" s="223">
        <f t="shared" si="4"/>
        <v>13</v>
      </c>
      <c r="F48" s="223">
        <f aca="true" t="shared" si="11" ref="F48:Y48">SUM(F49:F52)</f>
        <v>5</v>
      </c>
      <c r="G48" s="223">
        <f t="shared" si="11"/>
        <v>12</v>
      </c>
      <c r="H48" s="223">
        <f t="shared" si="11"/>
        <v>0</v>
      </c>
      <c r="I48" s="223">
        <f t="shared" si="11"/>
        <v>0</v>
      </c>
      <c r="J48" s="223">
        <f t="shared" si="11"/>
        <v>0</v>
      </c>
      <c r="K48" s="223">
        <f t="shared" si="11"/>
        <v>0</v>
      </c>
      <c r="L48" s="223">
        <f t="shared" si="11"/>
        <v>0</v>
      </c>
      <c r="M48" s="223">
        <f t="shared" si="11"/>
        <v>0</v>
      </c>
      <c r="N48" s="223">
        <f t="shared" si="11"/>
        <v>0</v>
      </c>
      <c r="O48" s="223">
        <f t="shared" si="11"/>
        <v>0</v>
      </c>
      <c r="P48" s="223">
        <f t="shared" si="11"/>
        <v>0</v>
      </c>
      <c r="Q48" s="223">
        <f t="shared" si="11"/>
        <v>0</v>
      </c>
      <c r="R48" s="223">
        <f t="shared" si="11"/>
        <v>0</v>
      </c>
      <c r="S48" s="223">
        <f t="shared" si="11"/>
        <v>0</v>
      </c>
      <c r="T48" s="223">
        <f t="shared" si="11"/>
        <v>0</v>
      </c>
      <c r="U48" s="223">
        <f t="shared" si="11"/>
        <v>0</v>
      </c>
      <c r="V48" s="223">
        <f t="shared" si="11"/>
        <v>1</v>
      </c>
      <c r="W48" s="223">
        <f t="shared" si="11"/>
        <v>1</v>
      </c>
      <c r="X48" s="223">
        <f t="shared" si="11"/>
        <v>0</v>
      </c>
      <c r="Y48" s="223">
        <f t="shared" si="11"/>
        <v>0</v>
      </c>
      <c r="Z48" s="340" t="s">
        <v>271</v>
      </c>
      <c r="AA48" s="341"/>
      <c r="AB48" s="175"/>
      <c r="AC48" s="175"/>
      <c r="AD48" s="175"/>
      <c r="AE48" s="175"/>
      <c r="AF48" s="175"/>
      <c r="AG48" s="175"/>
      <c r="AH48" s="175"/>
    </row>
    <row r="49" spans="1:34" s="5" customFormat="1" ht="16.5" customHeight="1">
      <c r="A49" s="247"/>
      <c r="B49" s="249" t="s">
        <v>136</v>
      </c>
      <c r="C49" s="245">
        <f t="shared" si="2"/>
        <v>7</v>
      </c>
      <c r="D49" s="170">
        <f t="shared" si="3"/>
        <v>2</v>
      </c>
      <c r="E49" s="170">
        <f t="shared" si="4"/>
        <v>5</v>
      </c>
      <c r="F49" s="171">
        <v>2</v>
      </c>
      <c r="G49" s="171">
        <v>5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250" t="s">
        <v>136</v>
      </c>
      <c r="AA49" s="67"/>
      <c r="AB49" s="68"/>
      <c r="AC49" s="68"/>
      <c r="AD49" s="68"/>
      <c r="AE49" s="68"/>
      <c r="AF49" s="68"/>
      <c r="AG49" s="68"/>
      <c r="AH49" s="68"/>
    </row>
    <row r="50" spans="1:34" s="5" customFormat="1" ht="16.5" customHeight="1">
      <c r="A50" s="247"/>
      <c r="B50" s="249" t="s">
        <v>137</v>
      </c>
      <c r="C50" s="245">
        <f t="shared" si="2"/>
        <v>2</v>
      </c>
      <c r="D50" s="170">
        <f t="shared" si="3"/>
        <v>1</v>
      </c>
      <c r="E50" s="170">
        <f t="shared" si="4"/>
        <v>1</v>
      </c>
      <c r="F50" s="171">
        <v>1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v>0</v>
      </c>
      <c r="V50" s="171">
        <v>0</v>
      </c>
      <c r="W50" s="171">
        <v>1</v>
      </c>
      <c r="X50" s="171">
        <v>0</v>
      </c>
      <c r="Y50" s="171">
        <v>0</v>
      </c>
      <c r="Z50" s="250" t="s">
        <v>137</v>
      </c>
      <c r="AA50" s="67"/>
      <c r="AB50" s="68"/>
      <c r="AC50" s="68"/>
      <c r="AD50" s="68"/>
      <c r="AE50" s="68"/>
      <c r="AF50" s="68"/>
      <c r="AG50" s="68"/>
      <c r="AH50" s="68"/>
    </row>
    <row r="51" spans="1:34" s="5" customFormat="1" ht="16.5" customHeight="1">
      <c r="A51" s="247"/>
      <c r="B51" s="249" t="s">
        <v>138</v>
      </c>
      <c r="C51" s="245">
        <f t="shared" si="2"/>
        <v>8</v>
      </c>
      <c r="D51" s="170">
        <f t="shared" si="3"/>
        <v>2</v>
      </c>
      <c r="E51" s="170">
        <f t="shared" si="4"/>
        <v>6</v>
      </c>
      <c r="F51" s="171">
        <v>2</v>
      </c>
      <c r="G51" s="171">
        <v>6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71">
        <v>0</v>
      </c>
      <c r="V51" s="171">
        <v>0</v>
      </c>
      <c r="W51" s="171">
        <v>0</v>
      </c>
      <c r="X51" s="171">
        <v>0</v>
      </c>
      <c r="Y51" s="171">
        <v>0</v>
      </c>
      <c r="Z51" s="250" t="s">
        <v>138</v>
      </c>
      <c r="AA51" s="67"/>
      <c r="AB51" s="68"/>
      <c r="AC51" s="68"/>
      <c r="AD51" s="68"/>
      <c r="AE51" s="68"/>
      <c r="AF51" s="68"/>
      <c r="AG51" s="68"/>
      <c r="AH51" s="68"/>
    </row>
    <row r="52" spans="1:34" s="5" customFormat="1" ht="16.5" customHeight="1">
      <c r="A52" s="247"/>
      <c r="B52" s="249" t="s">
        <v>139</v>
      </c>
      <c r="C52" s="245">
        <f t="shared" si="2"/>
        <v>2</v>
      </c>
      <c r="D52" s="170">
        <f t="shared" si="3"/>
        <v>1</v>
      </c>
      <c r="E52" s="170">
        <f t="shared" si="4"/>
        <v>1</v>
      </c>
      <c r="F52" s="171">
        <v>0</v>
      </c>
      <c r="G52" s="171">
        <v>1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71">
        <v>0</v>
      </c>
      <c r="V52" s="171">
        <v>1</v>
      </c>
      <c r="W52" s="171">
        <v>0</v>
      </c>
      <c r="X52" s="171">
        <v>0</v>
      </c>
      <c r="Y52" s="171">
        <v>0</v>
      </c>
      <c r="Z52" s="250" t="s">
        <v>139</v>
      </c>
      <c r="AA52" s="67"/>
      <c r="AB52" s="68"/>
      <c r="AC52" s="68"/>
      <c r="AD52" s="68"/>
      <c r="AE52" s="68"/>
      <c r="AF52" s="68"/>
      <c r="AG52" s="68"/>
      <c r="AH52" s="68"/>
    </row>
    <row r="53" spans="1:34" s="169" customFormat="1" ht="16.5" customHeight="1">
      <c r="A53" s="345" t="s">
        <v>272</v>
      </c>
      <c r="B53" s="346"/>
      <c r="C53" s="245">
        <f t="shared" si="2"/>
        <v>21</v>
      </c>
      <c r="D53" s="223">
        <f t="shared" si="3"/>
        <v>10</v>
      </c>
      <c r="E53" s="223">
        <f t="shared" si="4"/>
        <v>11</v>
      </c>
      <c r="F53" s="223">
        <f aca="true" t="shared" si="12" ref="F53:Y53">SUM(F54:F55)</f>
        <v>7</v>
      </c>
      <c r="G53" s="223">
        <f t="shared" si="12"/>
        <v>3</v>
      </c>
      <c r="H53" s="223">
        <f t="shared" si="12"/>
        <v>0</v>
      </c>
      <c r="I53" s="223">
        <f t="shared" si="12"/>
        <v>1</v>
      </c>
      <c r="J53" s="223">
        <f t="shared" si="12"/>
        <v>0</v>
      </c>
      <c r="K53" s="223">
        <f t="shared" si="12"/>
        <v>1</v>
      </c>
      <c r="L53" s="223">
        <f t="shared" si="12"/>
        <v>0</v>
      </c>
      <c r="M53" s="223">
        <f t="shared" si="12"/>
        <v>0</v>
      </c>
      <c r="N53" s="223">
        <f t="shared" si="12"/>
        <v>0</v>
      </c>
      <c r="O53" s="223">
        <f t="shared" si="12"/>
        <v>0</v>
      </c>
      <c r="P53" s="223">
        <f t="shared" si="12"/>
        <v>0</v>
      </c>
      <c r="Q53" s="223">
        <f t="shared" si="12"/>
        <v>0</v>
      </c>
      <c r="R53" s="223">
        <f t="shared" si="12"/>
        <v>0</v>
      </c>
      <c r="S53" s="223">
        <f t="shared" si="12"/>
        <v>0</v>
      </c>
      <c r="T53" s="223">
        <f t="shared" si="12"/>
        <v>0</v>
      </c>
      <c r="U53" s="223">
        <f t="shared" si="12"/>
        <v>6</v>
      </c>
      <c r="V53" s="223">
        <f t="shared" si="12"/>
        <v>3</v>
      </c>
      <c r="W53" s="223">
        <f t="shared" si="12"/>
        <v>0</v>
      </c>
      <c r="X53" s="223">
        <f t="shared" si="12"/>
        <v>0</v>
      </c>
      <c r="Y53" s="223">
        <f t="shared" si="12"/>
        <v>0</v>
      </c>
      <c r="Z53" s="340" t="s">
        <v>272</v>
      </c>
      <c r="AA53" s="341"/>
      <c r="AB53" s="252"/>
      <c r="AC53" s="252"/>
      <c r="AD53" s="252"/>
      <c r="AE53" s="252"/>
      <c r="AF53" s="252"/>
      <c r="AG53" s="252"/>
      <c r="AH53" s="252"/>
    </row>
    <row r="54" spans="1:34" s="5" customFormat="1" ht="16.5" customHeight="1">
      <c r="A54" s="247"/>
      <c r="B54" s="249" t="s">
        <v>140</v>
      </c>
      <c r="C54" s="245">
        <f t="shared" si="2"/>
        <v>3</v>
      </c>
      <c r="D54" s="170">
        <f t="shared" si="3"/>
        <v>2</v>
      </c>
      <c r="E54" s="170">
        <f t="shared" si="4"/>
        <v>1</v>
      </c>
      <c r="F54" s="171">
        <v>1</v>
      </c>
      <c r="G54" s="171">
        <v>0</v>
      </c>
      <c r="H54" s="171">
        <v>0</v>
      </c>
      <c r="I54" s="171">
        <v>0</v>
      </c>
      <c r="J54" s="171">
        <v>0</v>
      </c>
      <c r="K54" s="171">
        <v>1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1</v>
      </c>
      <c r="W54" s="171">
        <v>0</v>
      </c>
      <c r="X54" s="171">
        <v>0</v>
      </c>
      <c r="Y54" s="171">
        <v>0</v>
      </c>
      <c r="Z54" s="250" t="s">
        <v>140</v>
      </c>
      <c r="AA54" s="67"/>
      <c r="AB54" s="68"/>
      <c r="AC54" s="68"/>
      <c r="AD54" s="68"/>
      <c r="AE54" s="68"/>
      <c r="AF54" s="68"/>
      <c r="AG54" s="68"/>
      <c r="AH54" s="68"/>
    </row>
    <row r="55" spans="1:34" s="1" customFormat="1" ht="16.5" customHeight="1">
      <c r="A55" s="247"/>
      <c r="B55" s="249" t="s">
        <v>154</v>
      </c>
      <c r="C55" s="245">
        <f t="shared" si="2"/>
        <v>18</v>
      </c>
      <c r="D55" s="170">
        <f t="shared" si="3"/>
        <v>8</v>
      </c>
      <c r="E55" s="170">
        <f t="shared" si="4"/>
        <v>10</v>
      </c>
      <c r="F55" s="171">
        <v>6</v>
      </c>
      <c r="G55" s="171">
        <v>3</v>
      </c>
      <c r="H55" s="171">
        <v>0</v>
      </c>
      <c r="I55" s="171">
        <v>1</v>
      </c>
      <c r="J55" s="171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171">
        <v>0</v>
      </c>
      <c r="U55" s="171">
        <v>6</v>
      </c>
      <c r="V55" s="171">
        <v>2</v>
      </c>
      <c r="W55" s="171">
        <v>0</v>
      </c>
      <c r="X55" s="171">
        <v>0</v>
      </c>
      <c r="Y55" s="171">
        <v>0</v>
      </c>
      <c r="Z55" s="250" t="s">
        <v>154</v>
      </c>
      <c r="AA55" s="67"/>
      <c r="AB55" s="69"/>
      <c r="AC55" s="69"/>
      <c r="AD55" s="69"/>
      <c r="AE55" s="69"/>
      <c r="AF55" s="69"/>
      <c r="AG55" s="69"/>
      <c r="AH55" s="69"/>
    </row>
    <row r="56" spans="1:34" s="167" customFormat="1" ht="16.5" customHeight="1">
      <c r="A56" s="345" t="s">
        <v>273</v>
      </c>
      <c r="B56" s="347"/>
      <c r="C56" s="245">
        <f t="shared" si="2"/>
        <v>38</v>
      </c>
      <c r="D56" s="223">
        <f t="shared" si="3"/>
        <v>12</v>
      </c>
      <c r="E56" s="223">
        <f t="shared" si="4"/>
        <v>26</v>
      </c>
      <c r="F56" s="223">
        <f aca="true" t="shared" si="13" ref="F56:Y56">SUM(F57:F58)</f>
        <v>3</v>
      </c>
      <c r="G56" s="223">
        <f t="shared" si="13"/>
        <v>8</v>
      </c>
      <c r="H56" s="223">
        <f t="shared" si="13"/>
        <v>0</v>
      </c>
      <c r="I56" s="223">
        <f t="shared" si="13"/>
        <v>0</v>
      </c>
      <c r="J56" s="223">
        <f t="shared" si="13"/>
        <v>0</v>
      </c>
      <c r="K56" s="223">
        <f t="shared" si="13"/>
        <v>2</v>
      </c>
      <c r="L56" s="223">
        <f t="shared" si="13"/>
        <v>0</v>
      </c>
      <c r="M56" s="223">
        <f t="shared" si="13"/>
        <v>1</v>
      </c>
      <c r="N56" s="223">
        <f t="shared" si="13"/>
        <v>0</v>
      </c>
      <c r="O56" s="223">
        <f t="shared" si="13"/>
        <v>1</v>
      </c>
      <c r="P56" s="223">
        <f t="shared" si="13"/>
        <v>0</v>
      </c>
      <c r="Q56" s="223">
        <f t="shared" si="13"/>
        <v>0</v>
      </c>
      <c r="R56" s="223">
        <f t="shared" si="13"/>
        <v>0</v>
      </c>
      <c r="S56" s="223">
        <f t="shared" si="13"/>
        <v>3</v>
      </c>
      <c r="T56" s="223">
        <f t="shared" si="13"/>
        <v>0</v>
      </c>
      <c r="U56" s="223">
        <f t="shared" si="13"/>
        <v>10</v>
      </c>
      <c r="V56" s="223">
        <f t="shared" si="13"/>
        <v>9</v>
      </c>
      <c r="W56" s="223">
        <f t="shared" si="13"/>
        <v>0</v>
      </c>
      <c r="X56" s="223">
        <f t="shared" si="13"/>
        <v>0</v>
      </c>
      <c r="Y56" s="223">
        <f t="shared" si="13"/>
        <v>1</v>
      </c>
      <c r="Z56" s="340" t="s">
        <v>273</v>
      </c>
      <c r="AA56" s="341"/>
      <c r="AB56" s="175"/>
      <c r="AC56" s="175"/>
      <c r="AD56" s="175"/>
      <c r="AE56" s="175"/>
      <c r="AF56" s="175"/>
      <c r="AG56" s="175"/>
      <c r="AH56" s="175"/>
    </row>
    <row r="57" spans="1:34" s="5" customFormat="1" ht="16.5" customHeight="1">
      <c r="A57" s="253"/>
      <c r="B57" s="249" t="s">
        <v>141</v>
      </c>
      <c r="C57" s="245">
        <f t="shared" si="2"/>
        <v>10</v>
      </c>
      <c r="D57" s="170">
        <f t="shared" si="3"/>
        <v>4</v>
      </c>
      <c r="E57" s="170">
        <f t="shared" si="4"/>
        <v>6</v>
      </c>
      <c r="F57" s="171">
        <v>1</v>
      </c>
      <c r="G57" s="171">
        <v>2</v>
      </c>
      <c r="H57" s="171">
        <v>0</v>
      </c>
      <c r="I57" s="171">
        <v>0</v>
      </c>
      <c r="J57" s="171">
        <v>0</v>
      </c>
      <c r="K57" s="171">
        <v>2</v>
      </c>
      <c r="L57" s="171">
        <v>0</v>
      </c>
      <c r="M57" s="171">
        <v>1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  <c r="S57" s="171">
        <v>0</v>
      </c>
      <c r="T57" s="171">
        <v>0</v>
      </c>
      <c r="U57" s="171">
        <v>0</v>
      </c>
      <c r="V57" s="171">
        <v>3</v>
      </c>
      <c r="W57" s="171">
        <v>0</v>
      </c>
      <c r="X57" s="171">
        <v>0</v>
      </c>
      <c r="Y57" s="171">
        <v>1</v>
      </c>
      <c r="Z57" s="250" t="s">
        <v>141</v>
      </c>
      <c r="AA57" s="67"/>
      <c r="AB57" s="68"/>
      <c r="AC57" s="68"/>
      <c r="AD57" s="68"/>
      <c r="AE57" s="68"/>
      <c r="AF57" s="68"/>
      <c r="AG57" s="68"/>
      <c r="AH57" s="68"/>
    </row>
    <row r="58" spans="1:34" s="5" customFormat="1" ht="16.5" customHeight="1">
      <c r="A58" s="253"/>
      <c r="B58" s="249" t="s">
        <v>222</v>
      </c>
      <c r="C58" s="245">
        <f t="shared" si="2"/>
        <v>28</v>
      </c>
      <c r="D58" s="170">
        <f t="shared" si="3"/>
        <v>8</v>
      </c>
      <c r="E58" s="170">
        <f t="shared" si="4"/>
        <v>20</v>
      </c>
      <c r="F58" s="171">
        <v>2</v>
      </c>
      <c r="G58" s="171">
        <v>6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1</v>
      </c>
      <c r="P58" s="171">
        <v>0</v>
      </c>
      <c r="Q58" s="171">
        <v>0</v>
      </c>
      <c r="R58" s="171">
        <v>0</v>
      </c>
      <c r="S58" s="171">
        <v>3</v>
      </c>
      <c r="T58" s="171">
        <v>0</v>
      </c>
      <c r="U58" s="171">
        <v>10</v>
      </c>
      <c r="V58" s="171">
        <v>6</v>
      </c>
      <c r="W58" s="171">
        <v>0</v>
      </c>
      <c r="X58" s="171">
        <v>0</v>
      </c>
      <c r="Y58" s="171">
        <v>0</v>
      </c>
      <c r="Z58" s="250" t="s">
        <v>222</v>
      </c>
      <c r="AA58" s="67"/>
      <c r="AB58" s="68"/>
      <c r="AC58" s="68"/>
      <c r="AD58" s="68"/>
      <c r="AE58" s="68"/>
      <c r="AF58" s="68"/>
      <c r="AG58" s="68"/>
      <c r="AH58" s="68"/>
    </row>
    <row r="59" spans="1:34" s="167" customFormat="1" ht="16.5" customHeight="1">
      <c r="A59" s="345" t="s">
        <v>274</v>
      </c>
      <c r="B59" s="346"/>
      <c r="C59" s="245">
        <f t="shared" si="2"/>
        <v>4</v>
      </c>
      <c r="D59" s="223">
        <f t="shared" si="3"/>
        <v>1</v>
      </c>
      <c r="E59" s="223">
        <f t="shared" si="4"/>
        <v>3</v>
      </c>
      <c r="F59" s="223">
        <f aca="true" t="shared" si="14" ref="F59:Y59">F60</f>
        <v>0</v>
      </c>
      <c r="G59" s="223">
        <f t="shared" si="14"/>
        <v>2</v>
      </c>
      <c r="H59" s="223">
        <f t="shared" si="14"/>
        <v>0</v>
      </c>
      <c r="I59" s="223">
        <f t="shared" si="14"/>
        <v>0</v>
      </c>
      <c r="J59" s="223">
        <f t="shared" si="14"/>
        <v>0</v>
      </c>
      <c r="K59" s="223">
        <f t="shared" si="14"/>
        <v>0</v>
      </c>
      <c r="L59" s="223">
        <f t="shared" si="14"/>
        <v>0</v>
      </c>
      <c r="M59" s="223">
        <f t="shared" si="14"/>
        <v>0</v>
      </c>
      <c r="N59" s="223">
        <f t="shared" si="14"/>
        <v>0</v>
      </c>
      <c r="O59" s="223">
        <f t="shared" si="14"/>
        <v>0</v>
      </c>
      <c r="P59" s="223">
        <f t="shared" si="14"/>
        <v>0</v>
      </c>
      <c r="Q59" s="223">
        <f t="shared" si="14"/>
        <v>0</v>
      </c>
      <c r="R59" s="223">
        <f t="shared" si="14"/>
        <v>0</v>
      </c>
      <c r="S59" s="223">
        <f t="shared" si="14"/>
        <v>0</v>
      </c>
      <c r="T59" s="223">
        <f t="shared" si="14"/>
        <v>0</v>
      </c>
      <c r="U59" s="223">
        <f t="shared" si="14"/>
        <v>1</v>
      </c>
      <c r="V59" s="223">
        <f t="shared" si="14"/>
        <v>1</v>
      </c>
      <c r="W59" s="223">
        <f t="shared" si="14"/>
        <v>0</v>
      </c>
      <c r="X59" s="223">
        <f t="shared" si="14"/>
        <v>0</v>
      </c>
      <c r="Y59" s="223">
        <f t="shared" si="14"/>
        <v>0</v>
      </c>
      <c r="Z59" s="340" t="s">
        <v>274</v>
      </c>
      <c r="AA59" s="341"/>
      <c r="AB59" s="175"/>
      <c r="AC59" s="175"/>
      <c r="AD59" s="175"/>
      <c r="AE59" s="175"/>
      <c r="AF59" s="175"/>
      <c r="AG59" s="175"/>
      <c r="AH59" s="175"/>
    </row>
    <row r="60" spans="1:34" s="5" customFormat="1" ht="16.5" customHeight="1">
      <c r="A60" s="253"/>
      <c r="B60" s="249" t="s">
        <v>142</v>
      </c>
      <c r="C60" s="245">
        <f t="shared" si="2"/>
        <v>4</v>
      </c>
      <c r="D60" s="170">
        <f t="shared" si="3"/>
        <v>1</v>
      </c>
      <c r="E60" s="170">
        <f t="shared" si="4"/>
        <v>3</v>
      </c>
      <c r="F60" s="171">
        <v>0</v>
      </c>
      <c r="G60" s="171">
        <v>2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  <c r="M60" s="171">
        <v>0</v>
      </c>
      <c r="N60" s="171">
        <v>0</v>
      </c>
      <c r="O60" s="171">
        <v>0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1</v>
      </c>
      <c r="V60" s="171">
        <v>1</v>
      </c>
      <c r="W60" s="171">
        <v>0</v>
      </c>
      <c r="X60" s="171">
        <v>0</v>
      </c>
      <c r="Y60" s="171">
        <v>0</v>
      </c>
      <c r="Z60" s="250" t="s">
        <v>142</v>
      </c>
      <c r="AA60" s="67"/>
      <c r="AB60" s="68"/>
      <c r="AC60" s="68"/>
      <c r="AD60" s="68"/>
      <c r="AE60" s="68"/>
      <c r="AF60" s="68"/>
      <c r="AG60" s="68"/>
      <c r="AH60" s="68"/>
    </row>
    <row r="61" spans="1:34" s="169" customFormat="1" ht="16.5" customHeight="1">
      <c r="A61" s="345" t="s">
        <v>275</v>
      </c>
      <c r="B61" s="347"/>
      <c r="C61" s="245">
        <f t="shared" si="2"/>
        <v>11</v>
      </c>
      <c r="D61" s="223">
        <f t="shared" si="3"/>
        <v>5</v>
      </c>
      <c r="E61" s="223">
        <f t="shared" si="4"/>
        <v>6</v>
      </c>
      <c r="F61" s="223">
        <f aca="true" t="shared" si="15" ref="F61:Y61">F62</f>
        <v>3</v>
      </c>
      <c r="G61" s="223">
        <f t="shared" si="15"/>
        <v>3</v>
      </c>
      <c r="H61" s="223">
        <f t="shared" si="15"/>
        <v>0</v>
      </c>
      <c r="I61" s="223">
        <f t="shared" si="15"/>
        <v>0</v>
      </c>
      <c r="J61" s="223">
        <f t="shared" si="15"/>
        <v>0</v>
      </c>
      <c r="K61" s="223">
        <f t="shared" si="15"/>
        <v>0</v>
      </c>
      <c r="L61" s="223">
        <f t="shared" si="15"/>
        <v>0</v>
      </c>
      <c r="M61" s="223">
        <f t="shared" si="15"/>
        <v>0</v>
      </c>
      <c r="N61" s="223">
        <f t="shared" si="15"/>
        <v>0</v>
      </c>
      <c r="O61" s="223">
        <f t="shared" si="15"/>
        <v>0</v>
      </c>
      <c r="P61" s="223">
        <f t="shared" si="15"/>
        <v>0</v>
      </c>
      <c r="Q61" s="223">
        <f t="shared" si="15"/>
        <v>0</v>
      </c>
      <c r="R61" s="223">
        <f t="shared" si="15"/>
        <v>0</v>
      </c>
      <c r="S61" s="223">
        <f t="shared" si="15"/>
        <v>0</v>
      </c>
      <c r="T61" s="223">
        <f t="shared" si="15"/>
        <v>0</v>
      </c>
      <c r="U61" s="223">
        <f t="shared" si="15"/>
        <v>0</v>
      </c>
      <c r="V61" s="223">
        <f t="shared" si="15"/>
        <v>2</v>
      </c>
      <c r="W61" s="223">
        <f t="shared" si="15"/>
        <v>3</v>
      </c>
      <c r="X61" s="223">
        <f t="shared" si="15"/>
        <v>0</v>
      </c>
      <c r="Y61" s="223">
        <f t="shared" si="15"/>
        <v>0</v>
      </c>
      <c r="Z61" s="340" t="s">
        <v>275</v>
      </c>
      <c r="AA61" s="341"/>
      <c r="AB61" s="252"/>
      <c r="AC61" s="252"/>
      <c r="AD61" s="252"/>
      <c r="AE61" s="252"/>
      <c r="AF61" s="252"/>
      <c r="AG61" s="252"/>
      <c r="AH61" s="252"/>
    </row>
    <row r="62" spans="1:34" s="1" customFormat="1" ht="16.5" customHeight="1">
      <c r="A62" s="253"/>
      <c r="B62" s="249" t="s">
        <v>223</v>
      </c>
      <c r="C62" s="245">
        <f t="shared" si="2"/>
        <v>11</v>
      </c>
      <c r="D62" s="170">
        <f t="shared" si="3"/>
        <v>5</v>
      </c>
      <c r="E62" s="170">
        <f t="shared" si="4"/>
        <v>6</v>
      </c>
      <c r="F62" s="171">
        <v>3</v>
      </c>
      <c r="G62" s="171">
        <v>3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2</v>
      </c>
      <c r="W62" s="171">
        <v>3</v>
      </c>
      <c r="X62" s="171">
        <v>0</v>
      </c>
      <c r="Y62" s="171">
        <v>0</v>
      </c>
      <c r="Z62" s="250" t="s">
        <v>223</v>
      </c>
      <c r="AA62" s="67"/>
      <c r="AB62" s="69"/>
      <c r="AC62" s="69"/>
      <c r="AD62" s="69"/>
      <c r="AE62" s="69"/>
      <c r="AF62" s="69"/>
      <c r="AG62" s="69"/>
      <c r="AH62" s="69"/>
    </row>
    <row r="63" spans="1:34" s="1" customFormat="1" ht="16.5" customHeight="1">
      <c r="A63" s="76"/>
      <c r="B63" s="7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8"/>
      <c r="AA63" s="76"/>
      <c r="AB63" s="69"/>
      <c r="AC63" s="69"/>
      <c r="AD63" s="69"/>
      <c r="AE63" s="69"/>
      <c r="AF63" s="69"/>
      <c r="AG63" s="69"/>
      <c r="AH63" s="69"/>
    </row>
    <row r="64" spans="1:34" ht="11.25" customHeight="1">
      <c r="A64" s="79"/>
      <c r="B64" s="191"/>
      <c r="C64" s="172"/>
      <c r="D64" s="191"/>
      <c r="E64" s="191"/>
      <c r="F64" s="191"/>
      <c r="G64" s="191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79"/>
      <c r="AA64" s="79"/>
      <c r="AB64" s="79"/>
      <c r="AC64" s="79"/>
      <c r="AD64" s="79"/>
      <c r="AE64" s="79"/>
      <c r="AF64" s="79"/>
      <c r="AG64" s="79"/>
      <c r="AH64" s="79"/>
    </row>
    <row r="65" spans="1:34" ht="11.25" customHeight="1">
      <c r="A65" s="79"/>
      <c r="B65" s="80"/>
      <c r="C65" s="176"/>
      <c r="D65" s="177"/>
      <c r="E65" s="177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79"/>
      <c r="AA65" s="79"/>
      <c r="AB65" s="79"/>
      <c r="AC65" s="79"/>
      <c r="AD65" s="79"/>
      <c r="AE65" s="79"/>
      <c r="AF65" s="79"/>
      <c r="AG65" s="79"/>
      <c r="AH65" s="79"/>
    </row>
    <row r="66" spans="1:34" ht="11.25" customHeight="1">
      <c r="A66" s="79"/>
      <c r="B66" s="80"/>
      <c r="C66" s="176"/>
      <c r="D66" s="177"/>
      <c r="E66" s="177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1:34" ht="11.25" customHeight="1">
      <c r="A67" s="79"/>
      <c r="B67" s="192"/>
      <c r="C67" s="194"/>
      <c r="D67" s="192"/>
      <c r="E67" s="192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</row>
    <row r="68" spans="1:34" ht="11.25" customHeight="1">
      <c r="A68" s="79"/>
      <c r="B68" s="192"/>
      <c r="C68" s="194"/>
      <c r="D68" s="192"/>
      <c r="E68" s="192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</row>
    <row r="69" spans="1:34" ht="11.25" customHeight="1">
      <c r="A69" s="79"/>
      <c r="B69" s="192"/>
      <c r="C69" s="194"/>
      <c r="D69" s="192"/>
      <c r="E69" s="192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</row>
    <row r="70" spans="1:34" ht="11.25" customHeight="1">
      <c r="A70" s="79"/>
      <c r="B70" s="192"/>
      <c r="C70" s="194"/>
      <c r="D70" s="192"/>
      <c r="E70" s="192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</row>
    <row r="71" spans="1:34" ht="11.25" customHeight="1">
      <c r="A71" s="79"/>
      <c r="B71" s="192"/>
      <c r="C71" s="194"/>
      <c r="D71" s="192"/>
      <c r="E71" s="192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spans="1:34" ht="11.25" customHeight="1">
      <c r="A72" s="79"/>
      <c r="B72" s="192"/>
      <c r="C72" s="194"/>
      <c r="D72" s="192"/>
      <c r="E72" s="192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  <row r="73" spans="1:34" ht="11.25" customHeight="1">
      <c r="A73" s="79"/>
      <c r="B73" s="192"/>
      <c r="C73" s="194"/>
      <c r="D73" s="192"/>
      <c r="E73" s="192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</row>
    <row r="74" spans="1:34" ht="11.25" customHeight="1">
      <c r="A74" s="79"/>
      <c r="B74" s="192"/>
      <c r="C74" s="194"/>
      <c r="D74" s="192"/>
      <c r="E74" s="192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spans="1:34" ht="11.25" customHeight="1">
      <c r="A75" s="79"/>
      <c r="B75" s="192"/>
      <c r="C75" s="194"/>
      <c r="D75" s="192"/>
      <c r="E75" s="192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spans="1:34" ht="11.25" customHeight="1">
      <c r="A76" s="79"/>
      <c r="B76" s="192"/>
      <c r="C76" s="194"/>
      <c r="D76" s="192"/>
      <c r="E76" s="192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spans="2:5" ht="11.25" customHeight="1">
      <c r="B77" s="190"/>
      <c r="C77" s="82"/>
      <c r="D77" s="190"/>
      <c r="E77" s="190"/>
    </row>
    <row r="78" spans="2:5" ht="11.25" customHeight="1">
      <c r="B78" s="190"/>
      <c r="C78" s="82"/>
      <c r="D78" s="190"/>
      <c r="E78" s="190"/>
    </row>
    <row r="79" spans="2:5" ht="11.25" customHeight="1">
      <c r="B79" s="190"/>
      <c r="C79" s="82"/>
      <c r="D79" s="190"/>
      <c r="E79" s="190"/>
    </row>
  </sheetData>
  <sheetProtection/>
  <mergeCells count="60"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1:B31"/>
    <mergeCell ref="A34:B34"/>
    <mergeCell ref="F6:F7"/>
    <mergeCell ref="G6:G7"/>
    <mergeCell ref="H6:H7"/>
    <mergeCell ref="I6:I7"/>
    <mergeCell ref="J6:J7"/>
    <mergeCell ref="K6:K7"/>
    <mergeCell ref="A39:B39"/>
    <mergeCell ref="C4:E5"/>
    <mergeCell ref="A12:B12"/>
    <mergeCell ref="A41:B41"/>
    <mergeCell ref="A4:B7"/>
    <mergeCell ref="C6:C7"/>
    <mergeCell ref="D6:D7"/>
    <mergeCell ref="E6:E7"/>
    <mergeCell ref="A44:B44"/>
    <mergeCell ref="A48:B48"/>
    <mergeCell ref="A53:B53"/>
    <mergeCell ref="A61:B61"/>
    <mergeCell ref="Z61:AA61"/>
    <mergeCell ref="Z53:AA53"/>
    <mergeCell ref="Z56:AA56"/>
    <mergeCell ref="A59:B59"/>
    <mergeCell ref="Z59:AA59"/>
    <mergeCell ref="A56:B56"/>
    <mergeCell ref="Z4:AA7"/>
    <mergeCell ref="Z48:AA48"/>
    <mergeCell ref="Z12:AA12"/>
    <mergeCell ref="Z31:AA31"/>
    <mergeCell ref="Z34:AA34"/>
    <mergeCell ref="Z39:AA39"/>
    <mergeCell ref="Z41:AA41"/>
    <mergeCell ref="Z44:AA44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</mergeCells>
  <conditionalFormatting sqref="A8:AA63">
    <cfRule type="expression" priority="1" dxfId="1" stopIfTrue="1">
      <formula>MOD(ROW(),2)=0</formula>
    </cfRule>
  </conditionalFormatting>
  <printOptions horizontalCentered="1"/>
  <pageMargins left="0.5905511811023623" right="0.5905511811023623" top="0.7086614173228347" bottom="0.15748031496062992" header="0.4724409448818898" footer="0.15748031496062992"/>
  <pageSetup horizontalDpi="600" verticalDpi="600" orientation="portrait" paperSize="9" scale="73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A1:P54"/>
  <sheetViews>
    <sheetView showGridLines="0" workbookViewId="0" topLeftCell="A1">
      <selection activeCell="A4" sqref="A4"/>
    </sheetView>
  </sheetViews>
  <sheetFormatPr defaultColWidth="9.58203125" defaultRowHeight="13.5" customHeight="1"/>
  <cols>
    <col min="1" max="1" width="12.08203125" style="40" customWidth="1"/>
    <col min="2" max="2" width="5.58203125" style="40" customWidth="1"/>
    <col min="3" max="3" width="9.16015625" style="40" bestFit="1" customWidth="1"/>
    <col min="4" max="4" width="5.58203125" style="40" customWidth="1"/>
    <col min="5" max="5" width="9.16015625" style="40" bestFit="1" customWidth="1"/>
    <col min="6" max="8" width="5.58203125" style="40" customWidth="1"/>
    <col min="9" max="9" width="9.16015625" style="40" bestFit="1" customWidth="1"/>
    <col min="10" max="11" width="5.58203125" style="40" customWidth="1"/>
    <col min="12" max="13" width="9.58203125" style="40" customWidth="1"/>
    <col min="14" max="16" width="9.58203125" style="205" customWidth="1"/>
    <col min="17" max="16384" width="9.58203125" style="40" customWidth="1"/>
  </cols>
  <sheetData>
    <row r="1" spans="1:11" ht="13.5" customHeight="1">
      <c r="A1" s="354" t="s">
        <v>202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3.5" customHeight="1">
      <c r="A2" s="41" t="s">
        <v>246</v>
      </c>
      <c r="B2" s="42"/>
      <c r="C2" s="42"/>
      <c r="D2" s="42"/>
      <c r="E2" s="42"/>
      <c r="F2" s="43"/>
      <c r="G2" s="44"/>
      <c r="H2" s="44"/>
      <c r="I2" s="44"/>
      <c r="J2" s="44"/>
      <c r="K2" s="43" t="s">
        <v>7</v>
      </c>
    </row>
    <row r="3" spans="1:11" ht="15.75" customHeight="1">
      <c r="A3" s="45" t="s">
        <v>6</v>
      </c>
      <c r="B3" s="351" t="s">
        <v>284</v>
      </c>
      <c r="C3" s="353"/>
      <c r="D3" s="351" t="s">
        <v>289</v>
      </c>
      <c r="E3" s="353"/>
      <c r="F3" s="357" t="s">
        <v>8</v>
      </c>
      <c r="G3" s="352"/>
      <c r="H3" s="351" t="s">
        <v>9</v>
      </c>
      <c r="I3" s="353"/>
      <c r="J3" s="357" t="s">
        <v>10</v>
      </c>
      <c r="K3" s="352"/>
    </row>
    <row r="4" spans="1:11" ht="15.75" customHeight="1">
      <c r="A4" s="46"/>
      <c r="B4" s="178"/>
      <c r="C4" s="179"/>
      <c r="D4" s="179"/>
      <c r="E4" s="47"/>
      <c r="F4" s="47"/>
      <c r="G4" s="47"/>
      <c r="H4" s="47"/>
      <c r="I4" s="47"/>
      <c r="J4" s="47"/>
      <c r="K4" s="47"/>
    </row>
    <row r="5" spans="1:14" ht="15.75" customHeight="1">
      <c r="A5" s="38" t="s">
        <v>3</v>
      </c>
      <c r="B5" s="180"/>
      <c r="C5" s="48">
        <v>5109</v>
      </c>
      <c r="D5" s="48"/>
      <c r="E5" s="48">
        <f>SUM(E7:E18)</f>
        <v>5060</v>
      </c>
      <c r="F5" s="48"/>
      <c r="G5" s="48">
        <f>SUM(G7:G19)</f>
        <v>24</v>
      </c>
      <c r="H5" s="48"/>
      <c r="I5" s="48">
        <f>SUM(I7:I19)</f>
        <v>5000</v>
      </c>
      <c r="J5" s="48"/>
      <c r="K5" s="48">
        <f>SUM(K7:K19)</f>
        <v>36</v>
      </c>
      <c r="N5" s="206"/>
    </row>
    <row r="6" spans="1:14" ht="15.75" customHeight="1">
      <c r="A6" s="46"/>
      <c r="B6" s="181"/>
      <c r="C6" s="49"/>
      <c r="D6" s="49"/>
      <c r="E6" s="49"/>
      <c r="F6" s="49"/>
      <c r="G6" s="49"/>
      <c r="H6" s="49"/>
      <c r="I6" s="49"/>
      <c r="J6" s="49"/>
      <c r="K6" s="49"/>
      <c r="N6" s="206"/>
    </row>
    <row r="7" spans="1:14" ht="15.75" customHeight="1">
      <c r="A7" s="38" t="s">
        <v>11</v>
      </c>
      <c r="B7" s="180"/>
      <c r="C7" s="48">
        <v>963</v>
      </c>
      <c r="D7" s="48"/>
      <c r="E7" s="48">
        <f>SUM(F7:K7)</f>
        <v>940</v>
      </c>
      <c r="F7" s="48"/>
      <c r="G7" s="48">
        <v>0</v>
      </c>
      <c r="H7" s="48"/>
      <c r="I7" s="48">
        <v>937</v>
      </c>
      <c r="J7" s="48"/>
      <c r="K7" s="48">
        <v>3</v>
      </c>
      <c r="N7" s="206"/>
    </row>
    <row r="8" spans="1:14" ht="15.75" customHeight="1">
      <c r="A8" s="38" t="s">
        <v>12</v>
      </c>
      <c r="B8" s="180"/>
      <c r="C8" s="48">
        <v>187</v>
      </c>
      <c r="D8" s="48"/>
      <c r="E8" s="48">
        <f aca="true" t="shared" si="0" ref="E8:E19">SUM(F8:K8)</f>
        <v>193</v>
      </c>
      <c r="F8" s="48"/>
      <c r="G8" s="48">
        <v>0</v>
      </c>
      <c r="H8" s="48"/>
      <c r="I8" s="48">
        <v>192</v>
      </c>
      <c r="J8" s="48"/>
      <c r="K8" s="48">
        <v>1</v>
      </c>
      <c r="N8" s="206"/>
    </row>
    <row r="9" spans="1:14" ht="15.75" customHeight="1">
      <c r="A9" s="38" t="s">
        <v>13</v>
      </c>
      <c r="B9" s="180"/>
      <c r="C9" s="48">
        <v>413</v>
      </c>
      <c r="D9" s="48"/>
      <c r="E9" s="48">
        <f t="shared" si="0"/>
        <v>405</v>
      </c>
      <c r="F9" s="48"/>
      <c r="G9" s="48">
        <v>0</v>
      </c>
      <c r="H9" s="48"/>
      <c r="I9" s="48">
        <v>397</v>
      </c>
      <c r="J9" s="48"/>
      <c r="K9" s="48">
        <v>8</v>
      </c>
      <c r="N9" s="206"/>
    </row>
    <row r="10" spans="1:14" ht="15.75" customHeight="1">
      <c r="A10" s="38" t="s">
        <v>14</v>
      </c>
      <c r="B10" s="180"/>
      <c r="C10" s="48">
        <v>591</v>
      </c>
      <c r="D10" s="48"/>
      <c r="E10" s="48">
        <f t="shared" si="0"/>
        <v>596</v>
      </c>
      <c r="F10" s="48"/>
      <c r="G10" s="48">
        <v>0</v>
      </c>
      <c r="H10" s="48"/>
      <c r="I10" s="48">
        <v>582</v>
      </c>
      <c r="J10" s="48"/>
      <c r="K10" s="48">
        <v>14</v>
      </c>
      <c r="N10" s="206"/>
    </row>
    <row r="11" spans="1:14" ht="15.75" customHeight="1">
      <c r="A11" s="38" t="s">
        <v>15</v>
      </c>
      <c r="B11" s="180"/>
      <c r="C11" s="48">
        <v>1146</v>
      </c>
      <c r="D11" s="48"/>
      <c r="E11" s="48">
        <f t="shared" si="0"/>
        <v>1167</v>
      </c>
      <c r="F11" s="48"/>
      <c r="G11" s="48">
        <v>20</v>
      </c>
      <c r="H11" s="48"/>
      <c r="I11" s="48">
        <v>1142</v>
      </c>
      <c r="J11" s="48"/>
      <c r="K11" s="48">
        <v>5</v>
      </c>
      <c r="N11" s="206"/>
    </row>
    <row r="12" spans="1:14" ht="15.75" customHeight="1">
      <c r="A12" s="38" t="s">
        <v>16</v>
      </c>
      <c r="B12" s="180"/>
      <c r="C12" s="48">
        <v>1233</v>
      </c>
      <c r="D12" s="48"/>
      <c r="E12" s="48">
        <f t="shared" si="0"/>
        <v>1238</v>
      </c>
      <c r="F12" s="48"/>
      <c r="G12" s="48">
        <v>4</v>
      </c>
      <c r="H12" s="48"/>
      <c r="I12" s="48">
        <v>1232</v>
      </c>
      <c r="J12" s="48"/>
      <c r="K12" s="48">
        <v>2</v>
      </c>
      <c r="N12" s="206"/>
    </row>
    <row r="13" spans="1:14" ht="15.75" customHeight="1">
      <c r="A13" s="38" t="s">
        <v>17</v>
      </c>
      <c r="B13" s="180"/>
      <c r="C13" s="48">
        <v>575</v>
      </c>
      <c r="D13" s="48"/>
      <c r="E13" s="48">
        <f t="shared" si="0"/>
        <v>520</v>
      </c>
      <c r="F13" s="48"/>
      <c r="G13" s="48">
        <v>0</v>
      </c>
      <c r="H13" s="48"/>
      <c r="I13" s="48">
        <v>518</v>
      </c>
      <c r="J13" s="48"/>
      <c r="K13" s="48">
        <v>2</v>
      </c>
      <c r="N13" s="206"/>
    </row>
    <row r="14" spans="1:14" ht="15.75" customHeight="1">
      <c r="A14" s="38" t="s">
        <v>18</v>
      </c>
      <c r="B14" s="180"/>
      <c r="C14" s="48">
        <v>1</v>
      </c>
      <c r="D14" s="48"/>
      <c r="E14" s="48">
        <f t="shared" si="0"/>
        <v>1</v>
      </c>
      <c r="F14" s="48"/>
      <c r="G14" s="48">
        <v>0</v>
      </c>
      <c r="H14" s="48"/>
      <c r="I14" s="48">
        <v>0</v>
      </c>
      <c r="J14" s="48"/>
      <c r="K14" s="48">
        <v>1</v>
      </c>
      <c r="N14" s="206"/>
    </row>
    <row r="15" spans="1:14" ht="15.75" customHeight="1">
      <c r="A15" s="38" t="s">
        <v>19</v>
      </c>
      <c r="B15" s="180"/>
      <c r="C15" s="48">
        <v>0</v>
      </c>
      <c r="D15" s="48"/>
      <c r="E15" s="48">
        <f>SUM(F15:K15)</f>
        <v>0</v>
      </c>
      <c r="F15" s="48"/>
      <c r="G15" s="48">
        <v>0</v>
      </c>
      <c r="H15" s="48"/>
      <c r="I15" s="48">
        <v>0</v>
      </c>
      <c r="J15" s="48"/>
      <c r="K15" s="48">
        <v>0</v>
      </c>
      <c r="N15" s="206"/>
    </row>
    <row r="16" spans="1:14" ht="15.75" customHeight="1">
      <c r="A16" s="38" t="s">
        <v>20</v>
      </c>
      <c r="B16" s="180"/>
      <c r="C16" s="48">
        <v>0</v>
      </c>
      <c r="D16" s="48"/>
      <c r="E16" s="48">
        <f t="shared" si="0"/>
        <v>0</v>
      </c>
      <c r="F16" s="48"/>
      <c r="G16" s="48">
        <v>0</v>
      </c>
      <c r="H16" s="48"/>
      <c r="I16" s="48">
        <v>0</v>
      </c>
      <c r="J16" s="48"/>
      <c r="K16" s="48">
        <v>0</v>
      </c>
      <c r="N16" s="206"/>
    </row>
    <row r="17" spans="1:14" ht="15.75" customHeight="1">
      <c r="A17" s="38" t="s">
        <v>21</v>
      </c>
      <c r="B17" s="180"/>
      <c r="C17" s="48">
        <v>0</v>
      </c>
      <c r="D17" s="48"/>
      <c r="E17" s="48">
        <f t="shared" si="0"/>
        <v>0</v>
      </c>
      <c r="F17" s="48"/>
      <c r="G17" s="48">
        <v>0</v>
      </c>
      <c r="H17" s="48"/>
      <c r="I17" s="48">
        <v>0</v>
      </c>
      <c r="J17" s="48"/>
      <c r="K17" s="48">
        <v>0</v>
      </c>
      <c r="N17" s="206"/>
    </row>
    <row r="18" spans="1:11" ht="15.75" customHeight="1">
      <c r="A18" s="50" t="s">
        <v>22</v>
      </c>
      <c r="B18" s="180"/>
      <c r="C18" s="48">
        <v>0</v>
      </c>
      <c r="D18" s="48"/>
      <c r="E18" s="48">
        <f t="shared" si="0"/>
        <v>0</v>
      </c>
      <c r="F18" s="48"/>
      <c r="G18" s="48">
        <v>0</v>
      </c>
      <c r="H18" s="48"/>
      <c r="I18" s="48">
        <v>0</v>
      </c>
      <c r="J18" s="48"/>
      <c r="K18" s="48">
        <v>0</v>
      </c>
    </row>
    <row r="19" spans="1:11" ht="15.75" customHeight="1">
      <c r="A19" s="228" t="s">
        <v>23</v>
      </c>
      <c r="B19" s="48"/>
      <c r="C19" s="48">
        <v>0</v>
      </c>
      <c r="D19" s="48"/>
      <c r="E19" s="48">
        <f t="shared" si="0"/>
        <v>0</v>
      </c>
      <c r="F19" s="48"/>
      <c r="G19" s="48">
        <v>0</v>
      </c>
      <c r="H19" s="48"/>
      <c r="I19" s="48">
        <v>0</v>
      </c>
      <c r="J19" s="48"/>
      <c r="K19" s="48">
        <v>0</v>
      </c>
    </row>
    <row r="20" spans="1:11" ht="8.25" customHeight="1">
      <c r="A20" s="229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3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3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3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3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5.75" customHeight="1">
      <c r="A26" s="354" t="s">
        <v>218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</row>
    <row r="27" spans="1:11" ht="15.75" customHeight="1">
      <c r="A27" s="41" t="s">
        <v>24</v>
      </c>
      <c r="B27" s="53"/>
      <c r="C27" s="53"/>
      <c r="D27" s="53"/>
      <c r="E27" s="53"/>
      <c r="F27" s="53"/>
      <c r="G27" s="53"/>
      <c r="H27" s="53"/>
      <c r="I27" s="355" t="s">
        <v>216</v>
      </c>
      <c r="J27" s="356"/>
      <c r="K27" s="356"/>
    </row>
    <row r="28" spans="1:11" ht="15.75" customHeight="1">
      <c r="A28" s="54"/>
      <c r="B28" s="351" t="s">
        <v>284</v>
      </c>
      <c r="C28" s="352"/>
      <c r="D28" s="351" t="s">
        <v>289</v>
      </c>
      <c r="E28" s="353"/>
      <c r="F28" s="55" t="s">
        <v>8</v>
      </c>
      <c r="G28" s="56"/>
      <c r="H28" s="57" t="s">
        <v>9</v>
      </c>
      <c r="I28" s="58"/>
      <c r="J28" s="55" t="s">
        <v>10</v>
      </c>
      <c r="K28" s="56"/>
    </row>
    <row r="29" spans="1:11" ht="15.75" customHeight="1">
      <c r="A29" s="51" t="s">
        <v>6</v>
      </c>
      <c r="B29" s="59" t="s">
        <v>25</v>
      </c>
      <c r="C29" s="60" t="s">
        <v>26</v>
      </c>
      <c r="D29" s="59" t="s">
        <v>25</v>
      </c>
      <c r="E29" s="60" t="s">
        <v>26</v>
      </c>
      <c r="F29" s="51" t="s">
        <v>25</v>
      </c>
      <c r="G29" s="60" t="s">
        <v>26</v>
      </c>
      <c r="H29" s="59" t="s">
        <v>25</v>
      </c>
      <c r="I29" s="60" t="s">
        <v>26</v>
      </c>
      <c r="J29" s="60" t="s">
        <v>25</v>
      </c>
      <c r="K29" s="51" t="s">
        <v>26</v>
      </c>
    </row>
    <row r="30" spans="1:16" ht="15.75" customHeight="1">
      <c r="A30" s="39"/>
      <c r="B30" s="182"/>
      <c r="C30" s="53"/>
      <c r="D30" s="39"/>
      <c r="E30" s="39"/>
      <c r="F30" s="39"/>
      <c r="G30" s="39"/>
      <c r="H30" s="39"/>
      <c r="I30" s="39"/>
      <c r="J30" s="39"/>
      <c r="K30" s="39"/>
      <c r="P30" s="206"/>
    </row>
    <row r="31" spans="1:16" ht="15.75" customHeight="1">
      <c r="A31" s="240" t="s">
        <v>3</v>
      </c>
      <c r="B31" s="241">
        <v>5109</v>
      </c>
      <c r="C31" s="242">
        <v>119806</v>
      </c>
      <c r="D31" s="243">
        <f>SUM(D33,D41,D45)</f>
        <v>5060</v>
      </c>
      <c r="E31" s="243">
        <f>SUM(E33,E41,E45)</f>
        <v>118204</v>
      </c>
      <c r="F31" s="243">
        <f aca="true" t="shared" si="1" ref="F31:K31">SUM(F33,F41,F45)</f>
        <v>24</v>
      </c>
      <c r="G31" s="243">
        <f>SUM(G33,G41,G45)</f>
        <v>723</v>
      </c>
      <c r="H31" s="243">
        <f t="shared" si="1"/>
        <v>5000</v>
      </c>
      <c r="I31" s="243">
        <f t="shared" si="1"/>
        <v>116666</v>
      </c>
      <c r="J31" s="243">
        <f t="shared" si="1"/>
        <v>36</v>
      </c>
      <c r="K31" s="243">
        <f t="shared" si="1"/>
        <v>815</v>
      </c>
      <c r="P31" s="207"/>
    </row>
    <row r="32" spans="1:16" ht="15.75" customHeight="1">
      <c r="A32" s="39"/>
      <c r="B32" s="185"/>
      <c r="C32" s="186"/>
      <c r="D32" s="62"/>
      <c r="E32" s="62"/>
      <c r="F32" s="62"/>
      <c r="G32" s="62"/>
      <c r="H32" s="62"/>
      <c r="I32" s="62"/>
      <c r="J32" s="62"/>
      <c r="K32" s="62"/>
      <c r="P32" s="206"/>
    </row>
    <row r="33" spans="1:16" ht="15.75" customHeight="1">
      <c r="A33" s="63" t="s">
        <v>27</v>
      </c>
      <c r="B33" s="183">
        <v>4215</v>
      </c>
      <c r="C33" s="184">
        <v>117307</v>
      </c>
      <c r="D33" s="61">
        <f>SUM(F33,H33,J33)</f>
        <v>4167</v>
      </c>
      <c r="E33" s="61">
        <f>SUM(G33,I33,K33)</f>
        <v>115681</v>
      </c>
      <c r="F33" s="61">
        <f aca="true" t="shared" si="2" ref="F33:K33">SUM(F34:F39)</f>
        <v>24</v>
      </c>
      <c r="G33" s="61">
        <f t="shared" si="2"/>
        <v>723</v>
      </c>
      <c r="H33" s="61">
        <f t="shared" si="2"/>
        <v>4109</v>
      </c>
      <c r="I33" s="61">
        <f>SUM(I34:I39)</f>
        <v>114157</v>
      </c>
      <c r="J33" s="61">
        <f t="shared" si="2"/>
        <v>34</v>
      </c>
      <c r="K33" s="61">
        <f t="shared" si="2"/>
        <v>801</v>
      </c>
      <c r="P33" s="206"/>
    </row>
    <row r="34" spans="1:16" ht="15.75" customHeight="1">
      <c r="A34" s="64" t="s">
        <v>28</v>
      </c>
      <c r="B34" s="183">
        <v>749</v>
      </c>
      <c r="C34" s="184">
        <v>19507</v>
      </c>
      <c r="D34" s="61">
        <f aca="true" t="shared" si="3" ref="D34:D52">SUM(F34,H34,J34)</f>
        <v>732</v>
      </c>
      <c r="E34" s="61">
        <f aca="true" t="shared" si="4" ref="E34:E52">SUM(G34,I34,K34)</f>
        <v>19013</v>
      </c>
      <c r="F34" s="61">
        <v>4</v>
      </c>
      <c r="G34" s="61">
        <v>120</v>
      </c>
      <c r="H34" s="61">
        <v>720</v>
      </c>
      <c r="I34" s="61">
        <v>18724</v>
      </c>
      <c r="J34" s="61">
        <v>8</v>
      </c>
      <c r="K34" s="61">
        <v>169</v>
      </c>
      <c r="P34" s="206"/>
    </row>
    <row r="35" spans="1:16" ht="15.75" customHeight="1">
      <c r="A35" s="64" t="s">
        <v>29</v>
      </c>
      <c r="B35" s="183">
        <v>751</v>
      </c>
      <c r="C35" s="184">
        <v>19685</v>
      </c>
      <c r="D35" s="61">
        <f t="shared" si="3"/>
        <v>733</v>
      </c>
      <c r="E35" s="61">
        <f t="shared" si="4"/>
        <v>19378</v>
      </c>
      <c r="F35" s="61">
        <v>4</v>
      </c>
      <c r="G35" s="61">
        <v>116</v>
      </c>
      <c r="H35" s="61">
        <v>724</v>
      </c>
      <c r="I35" s="61">
        <v>19119</v>
      </c>
      <c r="J35" s="61">
        <v>5</v>
      </c>
      <c r="K35" s="61">
        <v>143</v>
      </c>
      <c r="P35" s="206"/>
    </row>
    <row r="36" spans="1:16" ht="15.75" customHeight="1">
      <c r="A36" s="64" t="s">
        <v>30</v>
      </c>
      <c r="B36" s="183">
        <v>674</v>
      </c>
      <c r="C36" s="184">
        <v>19366</v>
      </c>
      <c r="D36" s="61">
        <f t="shared" si="3"/>
        <v>678</v>
      </c>
      <c r="E36" s="61">
        <f t="shared" si="4"/>
        <v>19523</v>
      </c>
      <c r="F36" s="61">
        <v>4</v>
      </c>
      <c r="G36" s="61">
        <v>117</v>
      </c>
      <c r="H36" s="61">
        <v>669</v>
      </c>
      <c r="I36" s="61">
        <v>19286</v>
      </c>
      <c r="J36" s="61">
        <v>5</v>
      </c>
      <c r="K36" s="61">
        <v>120</v>
      </c>
      <c r="P36" s="206"/>
    </row>
    <row r="37" spans="1:16" ht="15.75" customHeight="1">
      <c r="A37" s="64" t="s">
        <v>31</v>
      </c>
      <c r="B37" s="183">
        <v>652</v>
      </c>
      <c r="C37" s="184">
        <v>18804</v>
      </c>
      <c r="D37" s="61">
        <f t="shared" si="3"/>
        <v>677</v>
      </c>
      <c r="E37" s="61">
        <f t="shared" si="4"/>
        <v>19371</v>
      </c>
      <c r="F37" s="61">
        <v>4</v>
      </c>
      <c r="G37" s="61">
        <v>119</v>
      </c>
      <c r="H37" s="61">
        <v>668</v>
      </c>
      <c r="I37" s="61">
        <v>19128</v>
      </c>
      <c r="J37" s="61">
        <v>5</v>
      </c>
      <c r="K37" s="61">
        <v>124</v>
      </c>
      <c r="P37" s="206"/>
    </row>
    <row r="38" spans="1:16" ht="15.75" customHeight="1">
      <c r="A38" s="64" t="s">
        <v>32</v>
      </c>
      <c r="B38" s="183">
        <v>677</v>
      </c>
      <c r="C38" s="184">
        <v>19562</v>
      </c>
      <c r="D38" s="61">
        <f t="shared" si="3"/>
        <v>660</v>
      </c>
      <c r="E38" s="61">
        <f t="shared" si="4"/>
        <v>18847</v>
      </c>
      <c r="F38" s="61">
        <v>4</v>
      </c>
      <c r="G38" s="61">
        <v>117</v>
      </c>
      <c r="H38" s="61">
        <v>651</v>
      </c>
      <c r="I38" s="61">
        <v>18601</v>
      </c>
      <c r="J38" s="61">
        <v>5</v>
      </c>
      <c r="K38" s="61">
        <v>129</v>
      </c>
      <c r="P38" s="206"/>
    </row>
    <row r="39" spans="1:16" ht="15.75" customHeight="1">
      <c r="A39" s="64" t="s">
        <v>33</v>
      </c>
      <c r="B39" s="183">
        <v>712</v>
      </c>
      <c r="C39" s="184">
        <v>20383</v>
      </c>
      <c r="D39" s="61">
        <f t="shared" si="3"/>
        <v>687</v>
      </c>
      <c r="E39" s="61">
        <f t="shared" si="4"/>
        <v>19549</v>
      </c>
      <c r="F39" s="61">
        <v>4</v>
      </c>
      <c r="G39" s="61">
        <v>134</v>
      </c>
      <c r="H39" s="61">
        <v>677</v>
      </c>
      <c r="I39" s="61">
        <v>19299</v>
      </c>
      <c r="J39" s="61">
        <v>6</v>
      </c>
      <c r="K39" s="61">
        <v>116</v>
      </c>
      <c r="P39" s="206"/>
    </row>
    <row r="40" spans="1:16" ht="15.75" customHeight="1">
      <c r="A40" s="39"/>
      <c r="B40" s="185"/>
      <c r="C40" s="186"/>
      <c r="D40" s="62"/>
      <c r="E40" s="62"/>
      <c r="F40" s="62"/>
      <c r="G40" s="62"/>
      <c r="H40" s="62"/>
      <c r="I40" s="62"/>
      <c r="J40" s="62"/>
      <c r="K40" s="62"/>
      <c r="P40" s="206"/>
    </row>
    <row r="41" spans="1:16" ht="15.75" customHeight="1">
      <c r="A41" s="63" t="s">
        <v>34</v>
      </c>
      <c r="B41" s="183">
        <v>78</v>
      </c>
      <c r="C41" s="184">
        <v>593</v>
      </c>
      <c r="D41" s="61">
        <f t="shared" si="3"/>
        <v>78</v>
      </c>
      <c r="E41" s="61">
        <f t="shared" si="4"/>
        <v>615</v>
      </c>
      <c r="F41" s="61">
        <f aca="true" t="shared" si="5" ref="F41:K41">SUM(F42:F43)</f>
        <v>0</v>
      </c>
      <c r="G41" s="61">
        <f t="shared" si="5"/>
        <v>0</v>
      </c>
      <c r="H41" s="61">
        <f t="shared" si="5"/>
        <v>76</v>
      </c>
      <c r="I41" s="61">
        <f t="shared" si="5"/>
        <v>601</v>
      </c>
      <c r="J41" s="61">
        <f t="shared" si="5"/>
        <v>2</v>
      </c>
      <c r="K41" s="61">
        <f t="shared" si="5"/>
        <v>14</v>
      </c>
      <c r="P41" s="206"/>
    </row>
    <row r="42" spans="1:16" ht="15.75" customHeight="1">
      <c r="A42" s="64" t="s">
        <v>35</v>
      </c>
      <c r="B42" s="183">
        <v>78</v>
      </c>
      <c r="C42" s="184">
        <v>593</v>
      </c>
      <c r="D42" s="61">
        <f t="shared" si="3"/>
        <v>78</v>
      </c>
      <c r="E42" s="61">
        <f t="shared" si="4"/>
        <v>615</v>
      </c>
      <c r="F42" s="61">
        <v>0</v>
      </c>
      <c r="G42" s="61">
        <v>0</v>
      </c>
      <c r="H42" s="61">
        <v>76</v>
      </c>
      <c r="I42" s="61">
        <v>601</v>
      </c>
      <c r="J42" s="61">
        <v>2</v>
      </c>
      <c r="K42" s="61">
        <v>14</v>
      </c>
      <c r="P42" s="206"/>
    </row>
    <row r="43" spans="1:16" ht="15.75" customHeight="1">
      <c r="A43" s="64" t="s">
        <v>217</v>
      </c>
      <c r="B43" s="185">
        <v>0</v>
      </c>
      <c r="C43" s="186">
        <v>0</v>
      </c>
      <c r="D43" s="61">
        <f t="shared" si="3"/>
        <v>0</v>
      </c>
      <c r="E43" s="61">
        <f t="shared" si="4"/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P43" s="206"/>
    </row>
    <row r="44" spans="1:16" ht="15.75" customHeight="1">
      <c r="A44" s="63"/>
      <c r="B44" s="183"/>
      <c r="C44" s="184"/>
      <c r="D44" s="61"/>
      <c r="E44" s="61"/>
      <c r="F44" s="61"/>
      <c r="G44" s="61"/>
      <c r="H44" s="61"/>
      <c r="I44" s="61"/>
      <c r="J44" s="61"/>
      <c r="K44" s="61"/>
      <c r="P44" s="206"/>
    </row>
    <row r="45" spans="1:16" ht="15.75" customHeight="1">
      <c r="A45" s="65" t="s">
        <v>259</v>
      </c>
      <c r="B45" s="183">
        <v>816</v>
      </c>
      <c r="C45" s="184">
        <v>1906</v>
      </c>
      <c r="D45" s="61">
        <f t="shared" si="3"/>
        <v>815</v>
      </c>
      <c r="E45" s="61">
        <f t="shared" si="4"/>
        <v>1908</v>
      </c>
      <c r="F45" s="61">
        <f aca="true" t="shared" si="6" ref="F45:K45">SUM(F46:F52)</f>
        <v>0</v>
      </c>
      <c r="G45" s="61">
        <f t="shared" si="6"/>
        <v>0</v>
      </c>
      <c r="H45" s="61">
        <f t="shared" si="6"/>
        <v>815</v>
      </c>
      <c r="I45" s="61">
        <f t="shared" si="6"/>
        <v>1908</v>
      </c>
      <c r="J45" s="61">
        <f t="shared" si="6"/>
        <v>0</v>
      </c>
      <c r="K45" s="61">
        <f t="shared" si="6"/>
        <v>0</v>
      </c>
      <c r="P45" s="206"/>
    </row>
    <row r="46" spans="1:16" ht="15.75" customHeight="1">
      <c r="A46" s="64" t="s">
        <v>41</v>
      </c>
      <c r="B46" s="183">
        <v>302</v>
      </c>
      <c r="C46" s="184">
        <v>799</v>
      </c>
      <c r="D46" s="61">
        <f t="shared" si="3"/>
        <v>308</v>
      </c>
      <c r="E46" s="61">
        <f t="shared" si="4"/>
        <v>836</v>
      </c>
      <c r="F46" s="61">
        <v>0</v>
      </c>
      <c r="G46" s="61">
        <v>0</v>
      </c>
      <c r="H46" s="61">
        <v>308</v>
      </c>
      <c r="I46" s="61">
        <v>836</v>
      </c>
      <c r="J46" s="61">
        <v>0</v>
      </c>
      <c r="K46" s="61">
        <v>0</v>
      </c>
      <c r="P46" s="206"/>
    </row>
    <row r="47" spans="1:16" ht="15.75" customHeight="1">
      <c r="A47" s="64" t="s">
        <v>36</v>
      </c>
      <c r="B47" s="183">
        <v>88</v>
      </c>
      <c r="C47" s="184">
        <v>114</v>
      </c>
      <c r="D47" s="61">
        <f t="shared" si="3"/>
        <v>94</v>
      </c>
      <c r="E47" s="61">
        <f t="shared" si="4"/>
        <v>120</v>
      </c>
      <c r="F47" s="61">
        <v>0</v>
      </c>
      <c r="G47" s="61">
        <v>0</v>
      </c>
      <c r="H47" s="61">
        <v>94</v>
      </c>
      <c r="I47" s="61">
        <v>120</v>
      </c>
      <c r="J47" s="61">
        <v>0</v>
      </c>
      <c r="K47" s="61">
        <v>0</v>
      </c>
      <c r="N47" s="208"/>
      <c r="P47" s="206"/>
    </row>
    <row r="48" spans="1:16" ht="15.75" customHeight="1">
      <c r="A48" s="64" t="s">
        <v>291</v>
      </c>
      <c r="B48" s="183">
        <v>68</v>
      </c>
      <c r="C48" s="184">
        <v>90</v>
      </c>
      <c r="D48" s="61">
        <f t="shared" si="3"/>
        <v>64</v>
      </c>
      <c r="E48" s="61">
        <f t="shared" si="4"/>
        <v>78</v>
      </c>
      <c r="F48" s="61">
        <v>0</v>
      </c>
      <c r="G48" s="61">
        <v>0</v>
      </c>
      <c r="H48" s="61">
        <v>64</v>
      </c>
      <c r="I48" s="61">
        <v>78</v>
      </c>
      <c r="J48" s="61">
        <v>0</v>
      </c>
      <c r="K48" s="61">
        <v>0</v>
      </c>
      <c r="P48" s="206"/>
    </row>
    <row r="49" spans="1:16" ht="15.75" customHeight="1">
      <c r="A49" s="64" t="s">
        <v>37</v>
      </c>
      <c r="B49" s="183">
        <v>23</v>
      </c>
      <c r="C49" s="184">
        <v>23</v>
      </c>
      <c r="D49" s="61">
        <f t="shared" si="3"/>
        <v>17</v>
      </c>
      <c r="E49" s="61">
        <f t="shared" si="4"/>
        <v>17</v>
      </c>
      <c r="F49" s="61">
        <v>0</v>
      </c>
      <c r="G49" s="61">
        <v>0</v>
      </c>
      <c r="H49" s="61">
        <v>17</v>
      </c>
      <c r="I49" s="61">
        <v>17</v>
      </c>
      <c r="J49" s="61">
        <v>0</v>
      </c>
      <c r="K49" s="61">
        <v>0</v>
      </c>
      <c r="P49" s="206"/>
    </row>
    <row r="50" spans="1:16" ht="15.75" customHeight="1">
      <c r="A50" s="43" t="s">
        <v>38</v>
      </c>
      <c r="B50" s="183">
        <v>31</v>
      </c>
      <c r="C50" s="184">
        <v>41</v>
      </c>
      <c r="D50" s="184">
        <f t="shared" si="3"/>
        <v>33</v>
      </c>
      <c r="E50" s="184">
        <f t="shared" si="4"/>
        <v>42</v>
      </c>
      <c r="F50" s="184">
        <v>0</v>
      </c>
      <c r="G50" s="184">
        <v>0</v>
      </c>
      <c r="H50" s="184">
        <v>33</v>
      </c>
      <c r="I50" s="184">
        <v>42</v>
      </c>
      <c r="J50" s="184">
        <v>0</v>
      </c>
      <c r="K50" s="184">
        <v>0</v>
      </c>
      <c r="P50" s="206"/>
    </row>
    <row r="51" spans="1:16" ht="15.75" customHeight="1">
      <c r="A51" s="43" t="s">
        <v>39</v>
      </c>
      <c r="B51" s="183">
        <v>0</v>
      </c>
      <c r="C51" s="184">
        <v>0</v>
      </c>
      <c r="D51" s="184">
        <f t="shared" si="3"/>
        <v>0</v>
      </c>
      <c r="E51" s="184">
        <f t="shared" si="4"/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P51" s="206"/>
    </row>
    <row r="52" spans="1:11" ht="15.75" customHeight="1">
      <c r="A52" s="43" t="s">
        <v>40</v>
      </c>
      <c r="B52" s="183">
        <v>304</v>
      </c>
      <c r="C52" s="184">
        <v>839</v>
      </c>
      <c r="D52" s="184">
        <f t="shared" si="3"/>
        <v>299</v>
      </c>
      <c r="E52" s="184">
        <f t="shared" si="4"/>
        <v>815</v>
      </c>
      <c r="F52" s="184">
        <v>0</v>
      </c>
      <c r="G52" s="184">
        <v>0</v>
      </c>
      <c r="H52" s="184">
        <v>299</v>
      </c>
      <c r="I52" s="184">
        <v>815</v>
      </c>
      <c r="J52" s="184">
        <v>0</v>
      </c>
      <c r="K52" s="184">
        <v>0</v>
      </c>
    </row>
    <row r="53" spans="1:11" ht="9.75" customHeight="1">
      <c r="A53" s="231"/>
      <c r="B53" s="230"/>
      <c r="C53" s="230"/>
      <c r="D53" s="230"/>
      <c r="E53" s="230"/>
      <c r="F53" s="230"/>
      <c r="G53" s="230"/>
      <c r="H53" s="230"/>
      <c r="I53" s="230"/>
      <c r="J53" s="230"/>
      <c r="K53" s="230"/>
    </row>
    <row r="54" spans="6:11" ht="15" customHeight="1">
      <c r="F54" s="66"/>
      <c r="G54" s="66"/>
      <c r="H54" s="66"/>
      <c r="I54" s="66"/>
      <c r="J54" s="66"/>
      <c r="K54" s="66"/>
    </row>
    <row r="55" ht="15" customHeight="1"/>
  </sheetData>
  <sheetProtection/>
  <mergeCells count="10">
    <mergeCell ref="B28:C28"/>
    <mergeCell ref="D28:E28"/>
    <mergeCell ref="A1:K1"/>
    <mergeCell ref="A26:K26"/>
    <mergeCell ref="I27:K27"/>
    <mergeCell ref="B3:C3"/>
    <mergeCell ref="D3:E3"/>
    <mergeCell ref="F3:G3"/>
    <mergeCell ref="H3:I3"/>
    <mergeCell ref="J3:K3"/>
  </mergeCells>
  <conditionalFormatting sqref="A5:K19 A33:K39 A41:K43 A45:K5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曽根　里美</cp:lastModifiedBy>
  <cp:lastPrinted>2017-02-10T06:07:25Z</cp:lastPrinted>
  <dcterms:created xsi:type="dcterms:W3CDTF">2003-10-02T07:37:54Z</dcterms:created>
  <dcterms:modified xsi:type="dcterms:W3CDTF">2017-02-10T06:17:07Z</dcterms:modified>
  <cp:category/>
  <cp:version/>
  <cp:contentType/>
  <cp:contentStatus/>
</cp:coreProperties>
</file>