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0" windowWidth="7545" windowHeight="8220" tabRatio="727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合計" sheetId="13" r:id="rId13"/>
  </sheets>
  <definedNames>
    <definedName name="_xlnm.Print_Area" localSheetId="9">'10月'!$A$1:$AV$72</definedName>
    <definedName name="_xlnm.Print_Area" localSheetId="10">'11月'!$A$1:$AV$72</definedName>
    <definedName name="_xlnm.Print_Area" localSheetId="11">'12月'!$A$1:$AV$72</definedName>
    <definedName name="_xlnm.Print_Area" localSheetId="0">'１月'!$A$1:$AV$72</definedName>
    <definedName name="_xlnm.Print_Area" localSheetId="1">'２月'!$A$1:$AV$72</definedName>
    <definedName name="_xlnm.Print_Area" localSheetId="2">'３月'!$A$1:$AV$72</definedName>
    <definedName name="_xlnm.Print_Area" localSheetId="3">'４月'!$A$1:$AV$72</definedName>
    <definedName name="_xlnm.Print_Area" localSheetId="4">'５月'!$A$1:$AV$72</definedName>
    <definedName name="_xlnm.Print_Area" localSheetId="5">'６月'!$A$1:$AV$72</definedName>
    <definedName name="_xlnm.Print_Area" localSheetId="6">'７月'!$A$1:$AV$72</definedName>
    <definedName name="_xlnm.Print_Area" localSheetId="7">'８月'!$A$1:$AV$72</definedName>
    <definedName name="_xlnm.Print_Area" localSheetId="8">'９月'!$A$1:$AV$72</definedName>
    <definedName name="_xlnm.Print_Area" localSheetId="12">'合計'!$A$1:$AV$76</definedName>
  </definedNames>
  <calcPr fullCalcOnLoad="1"/>
</workbook>
</file>

<file path=xl/sharedStrings.xml><?xml version="1.0" encoding="utf-8"?>
<sst xmlns="http://schemas.openxmlformats.org/spreadsheetml/2006/main" count="4739" uniqueCount="134">
  <si>
    <t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</si>
  <si>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</si>
  <si>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</si>
  <si>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</si>
  <si>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</si>
  <si>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</si>
  <si>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</si>
  <si>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</si>
  <si>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</si>
  <si>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</si>
  <si>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</si>
  <si>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</si>
  <si>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</si>
  <si>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</si>
  <si>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</si>
  <si>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</si>
  <si>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</si>
  <si>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</si>
  <si>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</si>
  <si>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</si>
  <si>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</si>
  <si>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</si>
  <si>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</si>
  <si>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</si>
  <si>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</si>
  <si>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</si>
  <si>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</si>
  <si>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</si>
  <si>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</si>
  <si>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</si>
  <si>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</si>
  <si>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</si>
  <si>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</si>
  <si>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</si>
  <si>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</si>
  <si>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</si>
  <si>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</si>
  <si>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</si>
  <si>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</si>
  <si>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</si>
  <si>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</si>
  <si>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</si>
  <si>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</si>
  <si>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</si>
  <si>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</si>
  <si>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</si>
  <si>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</si>
  <si>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</si>
  <si>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</si>
  <si>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</si>
  <si>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</si>
  <si>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</si>
  <si>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</si>
  <si>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</si>
  <si>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</si>
  <si>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</si>
  <si>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</si>
  <si>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</si>
  <si>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（株）塩釜</t>
  </si>
  <si>
    <t>機船漁協組合</t>
  </si>
  <si>
    <t>塩釜合計</t>
  </si>
  <si>
    <t>石巻第一</t>
  </si>
  <si>
    <t>石巻第二</t>
  </si>
  <si>
    <t>女川</t>
  </si>
  <si>
    <t>閑上</t>
  </si>
  <si>
    <t>亘理</t>
  </si>
  <si>
    <t>牡鹿</t>
  </si>
  <si>
    <t>気仙沼漁業協同組合</t>
  </si>
  <si>
    <t>気仙沼漁業協同組合</t>
  </si>
  <si>
    <t>12月</t>
  </si>
  <si>
    <t>１月</t>
  </si>
  <si>
    <t>２月</t>
  </si>
  <si>
    <t>３月</t>
  </si>
  <si>
    <t>４月</t>
  </si>
  <si>
    <t>七ヶ浜</t>
  </si>
  <si>
    <t>七ヶ浜</t>
  </si>
  <si>
    <t>七ヶ浜</t>
  </si>
  <si>
    <t>機船漁協</t>
  </si>
  <si>
    <t>９．漁業種別・魚市場別水揚高（総括表）</t>
  </si>
  <si>
    <t>南三陸</t>
  </si>
  <si>
    <t>南三陸</t>
  </si>
  <si>
    <t>南三陸</t>
  </si>
  <si>
    <t>（株）塩釜</t>
  </si>
  <si>
    <t>１０．漁業種別・月別・魚市場別水揚高</t>
  </si>
  <si>
    <t>１月</t>
  </si>
  <si>
    <t>塩釜合計</t>
  </si>
  <si>
    <t>石巻第一</t>
  </si>
  <si>
    <t>石巻第二</t>
  </si>
  <si>
    <t>石巻合計</t>
  </si>
  <si>
    <t>女川</t>
  </si>
  <si>
    <t>閑上</t>
  </si>
  <si>
    <t>亘理</t>
  </si>
  <si>
    <t>牡鹿</t>
  </si>
  <si>
    <t>突　ん　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</si>
  <si>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</si>
  <si>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</si>
  <si>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</si>
  <si>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</si>
  <si>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</si>
  <si>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</si>
  <si>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総   合   計</t>
  </si>
  <si>
    <t>（単位：トン，千円　但し干のり＝千枚）</t>
  </si>
  <si>
    <t>２月</t>
  </si>
  <si>
    <t>３月</t>
  </si>
  <si>
    <t>４月</t>
  </si>
  <si>
    <t>５月</t>
  </si>
  <si>
    <t>６月</t>
  </si>
  <si>
    <t>６月</t>
  </si>
  <si>
    <t>気仙沼漁業協同組合</t>
  </si>
  <si>
    <t>７月</t>
  </si>
  <si>
    <t>機船漁協組合</t>
  </si>
  <si>
    <t>８月</t>
  </si>
  <si>
    <t>９月</t>
  </si>
  <si>
    <t>10月</t>
  </si>
  <si>
    <t>11月</t>
  </si>
  <si>
    <t>突　ん　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</si>
  <si>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</si>
  <si>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</si>
  <si>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</si>
  <si>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</si>
  <si>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</si>
  <si>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</si>
  <si>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総   合   計</t>
  </si>
  <si>
    <t>（単位：トン，千円　但し干のり＝千枚）</t>
  </si>
  <si>
    <t>総括表</t>
  </si>
  <si>
    <t>突　ん　棒</t>
  </si>
  <si>
    <t>突　ん　棒</t>
  </si>
  <si>
    <t>漁 船 水 揚 計</t>
  </si>
  <si>
    <t>漁 船 水 揚 計</t>
  </si>
  <si>
    <t>漁船・搬入計</t>
  </si>
  <si>
    <t>漁船・搬入計</t>
  </si>
  <si>
    <t>輸  入  魚</t>
  </si>
  <si>
    <t>総   合   計</t>
  </si>
  <si>
    <t>（単位：トン，千円　但し干のり＝千枚）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</si>
</sst>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);[Red]\(#,##0.00000\)"/>
    <numFmt numFmtId="189" formatCode="#,##0_);[Red]\(#,##0\)"/>
    <numFmt numFmtId="190" formatCode="#,##0.000_ ;[Red]\-#,##0.000\ "/>
    <numFmt numFmtId="191" formatCode="#,##0.0000_ ;[Red]\-#,##0.0000\ "/>
    <numFmt numFmtId="192" formatCode="#,##0.00000_ ;[Red]\-#,##0.00000\ "/>
    <numFmt numFmtId="193" formatCode="#,##0_ ;[Red]\-#,##0\ "/>
    <numFmt numFmtId="194" formatCode="0_);[Red]\(0\)"/>
    <numFmt numFmtId="195" formatCode="_ * #,##0.0_ ;_ * \-#,##0.0_ ;_ * &quot;-&quot;_ ;_ @_ "/>
    <numFmt numFmtId="196" formatCode="_ * #,##0.00_ ;_ * \-#,##0.00_ ;_ * &quot;-&quot;_ ;_ @_ 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#,##0_);\(#,##0\)"/>
    <numFmt numFmtId="201" formatCode="_ * #,##0_ ;_ * \-#,##0_ ;_ * &quot;-&quot;??_ ;_ @_ "/>
  </numFmts>
  <fonts count="42">
    <font>
      <sz val="11"/>
      <name val="ＭＳ Ｐゴシック"/>
      <family val="3"/>
    </font>
    <font>
      <sz val="16"/>
      <name val="ＭＳ Ｐ明朝"/>
      <family val="1"/>
    </font>
    <font>
      <sz val="16"/>
      <color indexed="12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2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41" fontId="4" fillId="0" borderId="10" xfId="48" applyNumberFormat="1" applyFont="1" applyFill="1" applyBorder="1" applyAlignment="1" applyProtection="1">
      <alignment/>
      <protection/>
    </xf>
    <xf numFmtId="41" fontId="4" fillId="0" borderId="11" xfId="48" applyNumberFormat="1" applyFont="1" applyFill="1" applyBorder="1" applyAlignment="1" applyProtection="1">
      <alignment/>
      <protection/>
    </xf>
    <xf numFmtId="41" fontId="4" fillId="0" borderId="12" xfId="48" applyNumberFormat="1" applyFont="1" applyFill="1" applyBorder="1" applyAlignment="1" applyProtection="1">
      <alignment/>
      <protection/>
    </xf>
    <xf numFmtId="41" fontId="4" fillId="0" borderId="13" xfId="48" applyNumberFormat="1" applyFont="1" applyFill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/>
    </xf>
    <xf numFmtId="41" fontId="4" fillId="0" borderId="15" xfId="48" applyNumberFormat="1" applyFont="1" applyFill="1" applyBorder="1" applyAlignment="1" applyProtection="1">
      <alignment/>
      <protection/>
    </xf>
    <xf numFmtId="201" fontId="4" fillId="0" borderId="12" xfId="0" applyNumberFormat="1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shrinkToFit="1"/>
      <protection/>
    </xf>
    <xf numFmtId="41" fontId="4" fillId="0" borderId="12" xfId="0" applyNumberFormat="1" applyFont="1" applyFill="1" applyBorder="1" applyAlignment="1" applyProtection="1">
      <alignment shrinkToFit="1"/>
      <protection/>
    </xf>
    <xf numFmtId="41" fontId="4" fillId="0" borderId="16" xfId="48" applyNumberFormat="1" applyFont="1" applyFill="1" applyBorder="1" applyAlignment="1" applyProtection="1">
      <alignment/>
      <protection/>
    </xf>
    <xf numFmtId="41" fontId="4" fillId="0" borderId="17" xfId="48" applyNumberFormat="1" applyFont="1" applyFill="1" applyBorder="1" applyAlignment="1" applyProtection="1">
      <alignment/>
      <protection/>
    </xf>
    <xf numFmtId="41" fontId="4" fillId="0" borderId="18" xfId="48" applyNumberFormat="1" applyFont="1" applyFill="1" applyBorder="1" applyAlignment="1" applyProtection="1">
      <alignment/>
      <protection/>
    </xf>
    <xf numFmtId="41" fontId="4" fillId="0" borderId="19" xfId="0" applyNumberFormat="1" applyFont="1" applyFill="1" applyBorder="1" applyAlignment="1" applyProtection="1">
      <alignment shrinkToFit="1"/>
      <protection/>
    </xf>
    <xf numFmtId="41" fontId="4" fillId="0" borderId="20" xfId="0" applyNumberFormat="1" applyFont="1" applyFill="1" applyBorder="1" applyAlignment="1" applyProtection="1">
      <alignment shrinkToFit="1"/>
      <protection/>
    </xf>
    <xf numFmtId="41" fontId="4" fillId="0" borderId="20" xfId="48" applyNumberFormat="1" applyFont="1" applyFill="1" applyBorder="1" applyAlignment="1" applyProtection="1">
      <alignment/>
      <protection/>
    </xf>
    <xf numFmtId="41" fontId="4" fillId="0" borderId="21" xfId="48" applyNumberFormat="1" applyFont="1" applyFill="1" applyBorder="1" applyAlignment="1" applyProtection="1">
      <alignment/>
      <protection/>
    </xf>
    <xf numFmtId="41" fontId="4" fillId="0" borderId="19" xfId="48" applyNumberFormat="1" applyFont="1" applyFill="1" applyBorder="1" applyAlignment="1" applyProtection="1">
      <alignment/>
      <protection/>
    </xf>
    <xf numFmtId="41" fontId="4" fillId="0" borderId="22" xfId="48" applyNumberFormat="1" applyFont="1" applyFill="1" applyBorder="1" applyAlignment="1" applyProtection="1">
      <alignment/>
      <protection/>
    </xf>
    <xf numFmtId="41" fontId="4" fillId="0" borderId="23" xfId="48" applyNumberFormat="1" applyFont="1" applyFill="1" applyBorder="1" applyAlignment="1" applyProtection="1">
      <alignment/>
      <protection/>
    </xf>
    <xf numFmtId="41" fontId="4" fillId="0" borderId="0" xfId="48" applyNumberFormat="1" applyFont="1" applyFill="1" applyBorder="1" applyAlignment="1" applyProtection="1">
      <alignment/>
      <protection/>
    </xf>
    <xf numFmtId="41" fontId="4" fillId="0" borderId="24" xfId="0" applyNumberFormat="1" applyFont="1" applyFill="1" applyBorder="1" applyAlignment="1" applyProtection="1">
      <alignment shrinkToFit="1"/>
      <protection/>
    </xf>
    <xf numFmtId="41" fontId="4" fillId="0" borderId="23" xfId="0" applyNumberFormat="1" applyFont="1" applyFill="1" applyBorder="1" applyAlignment="1" applyProtection="1">
      <alignment shrinkToFit="1"/>
      <protection/>
    </xf>
    <xf numFmtId="41" fontId="4" fillId="0" borderId="25" xfId="48" applyNumberFormat="1" applyFont="1" applyFill="1" applyBorder="1" applyAlignment="1" applyProtection="1">
      <alignment/>
      <protection/>
    </xf>
    <xf numFmtId="41" fontId="4" fillId="0" borderId="24" xfId="48" applyNumberFormat="1" applyFont="1" applyFill="1" applyBorder="1" applyAlignment="1" applyProtection="1">
      <alignment/>
      <protection/>
    </xf>
    <xf numFmtId="200" fontId="4" fillId="0" borderId="12" xfId="48" applyNumberFormat="1" applyFont="1" applyFill="1" applyBorder="1" applyAlignment="1" applyProtection="1">
      <alignment/>
      <protection/>
    </xf>
    <xf numFmtId="41" fontId="4" fillId="0" borderId="26" xfId="48" applyNumberFormat="1" applyFont="1" applyFill="1" applyBorder="1" applyAlignment="1" applyProtection="1">
      <alignment/>
      <protection/>
    </xf>
    <xf numFmtId="41" fontId="4" fillId="0" borderId="27" xfId="48" applyNumberFormat="1" applyFont="1" applyFill="1" applyBorder="1" applyAlignment="1" applyProtection="1">
      <alignment/>
      <protection/>
    </xf>
    <xf numFmtId="38" fontId="4" fillId="0" borderId="20" xfId="48" applyFont="1" applyFill="1" applyBorder="1" applyAlignment="1">
      <alignment shrinkToFit="1"/>
    </xf>
    <xf numFmtId="38" fontId="4" fillId="0" borderId="12" xfId="48" applyFont="1" applyFill="1" applyBorder="1" applyAlignment="1">
      <alignment shrinkToFit="1"/>
    </xf>
    <xf numFmtId="41" fontId="4" fillId="0" borderId="10" xfId="48" applyNumberFormat="1" applyFont="1" applyFill="1" applyBorder="1" applyAlignment="1" applyProtection="1">
      <alignment shrinkToFit="1"/>
      <protection/>
    </xf>
    <xf numFmtId="41" fontId="4" fillId="0" borderId="11" xfId="48" applyNumberFormat="1" applyFont="1" applyFill="1" applyBorder="1" applyAlignment="1" applyProtection="1">
      <alignment shrinkToFit="1"/>
      <protection/>
    </xf>
    <xf numFmtId="41" fontId="4" fillId="0" borderId="12" xfId="48" applyNumberFormat="1" applyFont="1" applyFill="1" applyBorder="1" applyAlignment="1" applyProtection="1">
      <alignment shrinkToFit="1"/>
      <protection/>
    </xf>
    <xf numFmtId="41" fontId="4" fillId="0" borderId="13" xfId="48" applyNumberFormat="1" applyFont="1" applyFill="1" applyBorder="1" applyAlignment="1" applyProtection="1">
      <alignment shrinkToFit="1"/>
      <protection/>
    </xf>
    <xf numFmtId="41" fontId="4" fillId="0" borderId="14" xfId="48" applyNumberFormat="1" applyFont="1" applyFill="1" applyBorder="1" applyAlignment="1" applyProtection="1">
      <alignment shrinkToFit="1"/>
      <protection/>
    </xf>
    <xf numFmtId="41" fontId="4" fillId="0" borderId="15" xfId="48" applyNumberFormat="1" applyFont="1" applyFill="1" applyBorder="1" applyAlignment="1" applyProtection="1">
      <alignment shrinkToFit="1"/>
      <protection/>
    </xf>
    <xf numFmtId="201" fontId="4" fillId="0" borderId="20" xfId="0" applyNumberFormat="1" applyFont="1" applyFill="1" applyBorder="1" applyAlignment="1">
      <alignment shrinkToFit="1"/>
    </xf>
    <xf numFmtId="201" fontId="4" fillId="0" borderId="12" xfId="0" applyNumberFormat="1" applyFont="1" applyFill="1" applyBorder="1" applyAlignment="1">
      <alignment shrinkToFit="1"/>
    </xf>
    <xf numFmtId="201" fontId="4" fillId="0" borderId="20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9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6" xfId="0" applyNumberFormat="1" applyFont="1" applyFill="1" applyBorder="1" applyAlignment="1" applyProtection="1">
      <alignment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24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8" xfId="48" applyNumberFormat="1" applyFont="1" applyFill="1" applyBorder="1" applyAlignment="1" applyProtection="1">
      <alignment/>
      <protection/>
    </xf>
    <xf numFmtId="41" fontId="4" fillId="0" borderId="29" xfId="48" applyNumberFormat="1" applyFont="1" applyFill="1" applyBorder="1" applyAlignment="1" applyProtection="1">
      <alignment/>
      <protection/>
    </xf>
    <xf numFmtId="41" fontId="4" fillId="0" borderId="30" xfId="48" applyNumberFormat="1" applyFont="1" applyFill="1" applyBorder="1" applyAlignment="1" applyProtection="1">
      <alignment/>
      <protection/>
    </xf>
    <xf numFmtId="41" fontId="4" fillId="0" borderId="31" xfId="48" applyNumberFormat="1" applyFont="1" applyFill="1" applyBorder="1" applyAlignment="1" applyProtection="1">
      <alignment/>
      <protection/>
    </xf>
    <xf numFmtId="41" fontId="4" fillId="0" borderId="32" xfId="48" applyNumberFormat="1" applyFont="1" applyFill="1" applyBorder="1" applyAlignment="1" applyProtection="1">
      <alignment/>
      <protection/>
    </xf>
    <xf numFmtId="200" fontId="4" fillId="0" borderId="11" xfId="48" applyNumberFormat="1" applyFont="1" applyFill="1" applyBorder="1" applyAlignment="1" applyProtection="1">
      <alignment/>
      <protection/>
    </xf>
    <xf numFmtId="41" fontId="4" fillId="0" borderId="33" xfId="48" applyNumberFormat="1" applyFont="1" applyFill="1" applyBorder="1" applyAlignment="1" applyProtection="1">
      <alignment/>
      <protection/>
    </xf>
    <xf numFmtId="41" fontId="4" fillId="0" borderId="34" xfId="48" applyNumberFormat="1" applyFont="1" applyFill="1" applyBorder="1" applyAlignment="1" applyProtection="1">
      <alignment/>
      <protection/>
    </xf>
    <xf numFmtId="41" fontId="4" fillId="0" borderId="35" xfId="48" applyNumberFormat="1" applyFont="1" applyFill="1" applyBorder="1" applyAlignment="1" applyProtection="1">
      <alignment/>
      <protection/>
    </xf>
    <xf numFmtId="41" fontId="4" fillId="0" borderId="0" xfId="48" applyNumberFormat="1" applyFont="1" applyAlignment="1" applyProtection="1">
      <alignment/>
      <protection/>
    </xf>
    <xf numFmtId="176" fontId="4" fillId="0" borderId="0" xfId="48" applyNumberFormat="1" applyFont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176" fontId="4" fillId="0" borderId="33" xfId="48" applyNumberFormat="1" applyFont="1" applyBorder="1" applyAlignment="1" applyProtection="1">
      <alignment/>
      <protection/>
    </xf>
    <xf numFmtId="41" fontId="4" fillId="0" borderId="33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/>
      <protection/>
    </xf>
    <xf numFmtId="176" fontId="4" fillId="0" borderId="36" xfId="48" applyNumberFormat="1" applyFont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 horizontal="centerContinuous"/>
      <protection/>
    </xf>
    <xf numFmtId="41" fontId="4" fillId="0" borderId="13" xfId="48" applyNumberFormat="1" applyFont="1" applyFill="1" applyBorder="1" applyAlignment="1" applyProtection="1">
      <alignment horizontal="centerContinuous"/>
      <protection/>
    </xf>
    <xf numFmtId="41" fontId="4" fillId="0" borderId="37" xfId="48" applyNumberFormat="1" applyFont="1" applyFill="1" applyBorder="1" applyAlignment="1" applyProtection="1">
      <alignment horizontal="centerContinuous"/>
      <protection/>
    </xf>
    <xf numFmtId="41" fontId="4" fillId="0" borderId="38" xfId="48" applyNumberFormat="1" applyFont="1" applyFill="1" applyBorder="1" applyAlignment="1" applyProtection="1">
      <alignment horizontal="centerContinuous"/>
      <protection/>
    </xf>
    <xf numFmtId="41" fontId="4" fillId="0" borderId="14" xfId="48" applyNumberFormat="1" applyFont="1" applyBorder="1" applyAlignment="1" applyProtection="1">
      <alignment horizontal="centerContinuous"/>
      <protection/>
    </xf>
    <xf numFmtId="41" fontId="4" fillId="0" borderId="13" xfId="48" applyNumberFormat="1" applyFont="1" applyBorder="1" applyAlignment="1" applyProtection="1">
      <alignment horizontal="centerContinuous"/>
      <protection/>
    </xf>
    <xf numFmtId="176" fontId="4" fillId="0" borderId="39" xfId="48" applyNumberFormat="1" applyFont="1" applyBorder="1" applyAlignment="1" applyProtection="1">
      <alignment/>
      <protection/>
    </xf>
    <xf numFmtId="176" fontId="4" fillId="0" borderId="40" xfId="48" applyNumberFormat="1" applyFont="1" applyBorder="1" applyAlignment="1" applyProtection="1">
      <alignment/>
      <protection/>
    </xf>
    <xf numFmtId="176" fontId="4" fillId="0" borderId="41" xfId="48" applyNumberFormat="1" applyFont="1" applyBorder="1" applyAlignment="1" applyProtection="1">
      <alignment/>
      <protection/>
    </xf>
    <xf numFmtId="38" fontId="4" fillId="0" borderId="36" xfId="48" applyFont="1" applyBorder="1" applyAlignment="1" applyProtection="1">
      <alignment/>
      <protection/>
    </xf>
    <xf numFmtId="41" fontId="4" fillId="0" borderId="25" xfId="48" applyNumberFormat="1" applyFont="1" applyFill="1" applyBorder="1" applyAlignment="1" applyProtection="1">
      <alignment horizontal="center"/>
      <protection/>
    </xf>
    <xf numFmtId="41" fontId="4" fillId="0" borderId="42" xfId="48" applyNumberFormat="1" applyFont="1" applyFill="1" applyBorder="1" applyAlignment="1" applyProtection="1">
      <alignment horizontal="center"/>
      <protection/>
    </xf>
    <xf numFmtId="41" fontId="4" fillId="0" borderId="0" xfId="48" applyNumberFormat="1" applyFont="1" applyFill="1" applyBorder="1" applyAlignment="1" applyProtection="1">
      <alignment horizontal="center"/>
      <protection/>
    </xf>
    <xf numFmtId="41" fontId="4" fillId="0" borderId="23" xfId="48" applyNumberFormat="1" applyFont="1" applyFill="1" applyBorder="1" applyAlignment="1" applyProtection="1">
      <alignment horizontal="center"/>
      <protection/>
    </xf>
    <xf numFmtId="41" fontId="4" fillId="0" borderId="25" xfId="48" applyNumberFormat="1" applyFont="1" applyBorder="1" applyAlignment="1" applyProtection="1">
      <alignment horizontal="center"/>
      <protection/>
    </xf>
    <xf numFmtId="176" fontId="4" fillId="0" borderId="25" xfId="48" applyNumberFormat="1" applyFont="1" applyBorder="1" applyAlignment="1" applyProtection="1">
      <alignment/>
      <protection/>
    </xf>
    <xf numFmtId="176" fontId="4" fillId="0" borderId="43" xfId="48" applyNumberFormat="1" applyFont="1" applyBorder="1" applyAlignment="1" applyProtection="1">
      <alignment/>
      <protection/>
    </xf>
    <xf numFmtId="176" fontId="4" fillId="0" borderId="44" xfId="48" applyNumberFormat="1" applyFont="1" applyBorder="1" applyAlignment="1" applyProtection="1">
      <alignment/>
      <protection/>
    </xf>
    <xf numFmtId="176" fontId="4" fillId="0" borderId="13" xfId="48" applyNumberFormat="1" applyFont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 horizontal="center"/>
      <protection/>
    </xf>
    <xf numFmtId="41" fontId="4" fillId="0" borderId="29" xfId="48" applyNumberFormat="1" applyFont="1" applyFill="1" applyBorder="1" applyAlignment="1" applyProtection="1">
      <alignment horizontal="center"/>
      <protection/>
    </xf>
    <xf numFmtId="41" fontId="4" fillId="0" borderId="13" xfId="48" applyNumberFormat="1" applyFont="1" applyFill="1" applyBorder="1" applyAlignment="1" applyProtection="1">
      <alignment horizontal="center"/>
      <protection/>
    </xf>
    <xf numFmtId="41" fontId="4" fillId="0" borderId="15" xfId="48" applyNumberFormat="1" applyFont="1" applyFill="1" applyBorder="1" applyAlignment="1" applyProtection="1">
      <alignment horizontal="center"/>
      <protection/>
    </xf>
    <xf numFmtId="41" fontId="4" fillId="0" borderId="14" xfId="48" applyNumberFormat="1" applyFont="1" applyBorder="1" applyAlignment="1" applyProtection="1">
      <alignment horizontal="center"/>
      <protection/>
    </xf>
    <xf numFmtId="176" fontId="4" fillId="0" borderId="14" xfId="48" applyNumberFormat="1" applyFont="1" applyBorder="1" applyAlignment="1" applyProtection="1">
      <alignment/>
      <protection/>
    </xf>
    <xf numFmtId="176" fontId="4" fillId="0" borderId="45" xfId="48" applyNumberFormat="1" applyFont="1" applyBorder="1" applyAlignment="1" applyProtection="1">
      <alignment/>
      <protection/>
    </xf>
    <xf numFmtId="176" fontId="4" fillId="0" borderId="36" xfId="48" applyNumberFormat="1" applyFont="1" applyBorder="1" applyAlignment="1" applyProtection="1">
      <alignment horizontal="center"/>
      <protection/>
    </xf>
    <xf numFmtId="176" fontId="4" fillId="0" borderId="28" xfId="48" applyNumberFormat="1" applyFont="1" applyBorder="1" applyAlignment="1" applyProtection="1">
      <alignment horizontal="center"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11" xfId="48" applyNumberFormat="1" applyFont="1" applyBorder="1" applyAlignment="1" applyProtection="1">
      <alignment/>
      <protection/>
    </xf>
    <xf numFmtId="176" fontId="4" fillId="0" borderId="25" xfId="48" applyNumberFormat="1" applyFont="1" applyBorder="1" applyAlignment="1" applyProtection="1">
      <alignment horizontal="center"/>
      <protection/>
    </xf>
    <xf numFmtId="176" fontId="4" fillId="0" borderId="43" xfId="48" applyNumberFormat="1" applyFont="1" applyBorder="1" applyAlignment="1" applyProtection="1">
      <alignment horizontal="center"/>
      <protection/>
    </xf>
    <xf numFmtId="176" fontId="4" fillId="0" borderId="29" xfId="48" applyNumberFormat="1" applyFont="1" applyBorder="1" applyAlignment="1" applyProtection="1">
      <alignment horizontal="center"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14" xfId="48" applyNumberFormat="1" applyFont="1" applyBorder="1" applyAlignment="1" applyProtection="1">
      <alignment/>
      <protection/>
    </xf>
    <xf numFmtId="176" fontId="4" fillId="0" borderId="46" xfId="48" applyNumberFormat="1" applyFont="1" applyBorder="1" applyAlignment="1" applyProtection="1">
      <alignment horizontal="center"/>
      <protection/>
    </xf>
    <xf numFmtId="176" fontId="4" fillId="0" borderId="30" xfId="48" applyNumberFormat="1" applyFont="1" applyBorder="1" applyAlignment="1" applyProtection="1">
      <alignment horizontal="center"/>
      <protection/>
    </xf>
    <xf numFmtId="176" fontId="4" fillId="0" borderId="44" xfId="48" applyNumberFormat="1" applyFont="1" applyBorder="1" applyAlignment="1" applyProtection="1">
      <alignment horizontal="center"/>
      <protection/>
    </xf>
    <xf numFmtId="176" fontId="4" fillId="0" borderId="14" xfId="48" applyNumberFormat="1" applyFont="1" applyBorder="1" applyAlignment="1" applyProtection="1">
      <alignment horizontal="center"/>
      <protection/>
    </xf>
    <xf numFmtId="176" fontId="4" fillId="0" borderId="45" xfId="48" applyNumberFormat="1" applyFont="1" applyBorder="1" applyAlignment="1" applyProtection="1">
      <alignment horizontal="center"/>
      <protection/>
    </xf>
    <xf numFmtId="176" fontId="4" fillId="0" borderId="47" xfId="48" applyNumberFormat="1" applyFont="1" applyBorder="1" applyAlignment="1" applyProtection="1">
      <alignment horizontal="center"/>
      <protection/>
    </xf>
    <xf numFmtId="176" fontId="4" fillId="0" borderId="48" xfId="48" applyNumberFormat="1" applyFont="1" applyBorder="1" applyAlignment="1" applyProtection="1">
      <alignment horizontal="center"/>
      <protection/>
    </xf>
    <xf numFmtId="176" fontId="4" fillId="0" borderId="49" xfId="48" applyNumberFormat="1" applyFont="1" applyBorder="1" applyAlignment="1" applyProtection="1">
      <alignment horizontal="center"/>
      <protection/>
    </xf>
    <xf numFmtId="176" fontId="4" fillId="0" borderId="50" xfId="48" applyNumberFormat="1" applyFont="1" applyBorder="1" applyAlignment="1" applyProtection="1">
      <alignment horizontal="center"/>
      <protection/>
    </xf>
    <xf numFmtId="176" fontId="4" fillId="0" borderId="32" xfId="48" applyNumberFormat="1" applyFont="1" applyBorder="1" applyAlignment="1" applyProtection="1">
      <alignment horizontal="center"/>
      <protection/>
    </xf>
    <xf numFmtId="176" fontId="4" fillId="0" borderId="42" xfId="48" applyNumberFormat="1" applyFont="1" applyBorder="1" applyAlignment="1" applyProtection="1">
      <alignment horizontal="center"/>
      <protection/>
    </xf>
    <xf numFmtId="41" fontId="4" fillId="0" borderId="25" xfId="0" applyNumberFormat="1" applyFont="1" applyFill="1" applyBorder="1" applyAlignment="1" applyProtection="1">
      <alignment/>
      <protection/>
    </xf>
    <xf numFmtId="41" fontId="4" fillId="0" borderId="25" xfId="48" applyNumberFormat="1" applyFont="1" applyBorder="1" applyAlignment="1" applyProtection="1">
      <alignment/>
      <protection/>
    </xf>
    <xf numFmtId="176" fontId="4" fillId="0" borderId="51" xfId="48" applyNumberFormat="1" applyFont="1" applyBorder="1" applyAlignment="1" applyProtection="1">
      <alignment/>
      <protection/>
    </xf>
    <xf numFmtId="41" fontId="4" fillId="0" borderId="52" xfId="48" applyNumberFormat="1" applyFont="1" applyFill="1" applyBorder="1" applyAlignment="1" applyProtection="1">
      <alignment/>
      <protection/>
    </xf>
    <xf numFmtId="41" fontId="4" fillId="0" borderId="53" xfId="48" applyNumberFormat="1" applyFont="1" applyFill="1" applyBorder="1" applyAlignment="1" applyProtection="1">
      <alignment/>
      <protection/>
    </xf>
    <xf numFmtId="41" fontId="4" fillId="0" borderId="52" xfId="48" applyNumberFormat="1" applyFont="1" applyBorder="1" applyAlignment="1" applyProtection="1">
      <alignment/>
      <protection/>
    </xf>
    <xf numFmtId="176" fontId="4" fillId="0" borderId="54" xfId="48" applyNumberFormat="1" applyFont="1" applyBorder="1" applyAlignment="1" applyProtection="1">
      <alignment/>
      <protection/>
    </xf>
    <xf numFmtId="176" fontId="4" fillId="0" borderId="55" xfId="48" applyNumberFormat="1" applyFont="1" applyBorder="1" applyAlignment="1" applyProtection="1">
      <alignment/>
      <protection/>
    </xf>
    <xf numFmtId="176" fontId="4" fillId="0" borderId="56" xfId="48" applyNumberFormat="1" applyFont="1" applyBorder="1" applyAlignment="1" applyProtection="1">
      <alignment horizontal="center"/>
      <protection/>
    </xf>
    <xf numFmtId="41" fontId="4" fillId="0" borderId="57" xfId="0" applyNumberFormat="1" applyFont="1" applyFill="1" applyBorder="1" applyAlignment="1" applyProtection="1">
      <alignment/>
      <protection/>
    </xf>
    <xf numFmtId="41" fontId="4" fillId="0" borderId="58" xfId="0" applyNumberFormat="1" applyFont="1" applyFill="1" applyBorder="1" applyAlignment="1" applyProtection="1">
      <alignment/>
      <protection/>
    </xf>
    <xf numFmtId="41" fontId="4" fillId="0" borderId="59" xfId="48" applyNumberFormat="1" applyFont="1" applyFill="1" applyBorder="1" applyAlignment="1" applyProtection="1">
      <alignment/>
      <protection/>
    </xf>
    <xf numFmtId="41" fontId="4" fillId="0" borderId="58" xfId="48" applyNumberFormat="1" applyFont="1" applyFill="1" applyBorder="1" applyAlignment="1" applyProtection="1">
      <alignment/>
      <protection/>
    </xf>
    <xf numFmtId="41" fontId="4" fillId="0" borderId="59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/>
      <protection/>
    </xf>
    <xf numFmtId="41" fontId="4" fillId="0" borderId="37" xfId="48" applyNumberFormat="1" applyFont="1" applyBorder="1" applyAlignment="1" applyProtection="1">
      <alignment horizontal="centerContinuous"/>
      <protection/>
    </xf>
    <xf numFmtId="41" fontId="4" fillId="0" borderId="38" xfId="48" applyNumberFormat="1" applyFont="1" applyBorder="1" applyAlignment="1" applyProtection="1">
      <alignment horizontal="centerContinuous"/>
      <protection/>
    </xf>
    <xf numFmtId="41" fontId="4" fillId="0" borderId="42" xfId="48" applyNumberFormat="1" applyFont="1" applyBorder="1" applyAlignment="1" applyProtection="1">
      <alignment horizontal="center"/>
      <protection/>
    </xf>
    <xf numFmtId="41" fontId="4" fillId="0" borderId="0" xfId="48" applyNumberFormat="1" applyFont="1" applyBorder="1" applyAlignment="1" applyProtection="1">
      <alignment horizontal="center"/>
      <protection/>
    </xf>
    <xf numFmtId="41" fontId="4" fillId="0" borderId="23" xfId="48" applyNumberFormat="1" applyFont="1" applyBorder="1" applyAlignment="1" applyProtection="1">
      <alignment horizontal="center"/>
      <protection/>
    </xf>
    <xf numFmtId="41" fontId="4" fillId="0" borderId="29" xfId="48" applyNumberFormat="1" applyFont="1" applyBorder="1" applyAlignment="1" applyProtection="1">
      <alignment horizontal="center"/>
      <protection/>
    </xf>
    <xf numFmtId="41" fontId="4" fillId="0" borderId="13" xfId="48" applyNumberFormat="1" applyFont="1" applyBorder="1" applyAlignment="1" applyProtection="1">
      <alignment horizontal="center"/>
      <protection/>
    </xf>
    <xf numFmtId="41" fontId="4" fillId="0" borderId="15" xfId="48" applyNumberFormat="1" applyFont="1" applyBorder="1" applyAlignment="1" applyProtection="1">
      <alignment horizontal="center"/>
      <protection/>
    </xf>
    <xf numFmtId="41" fontId="4" fillId="0" borderId="12" xfId="48" applyNumberFormat="1" applyFont="1" applyFill="1" applyBorder="1" applyAlignment="1" applyProtection="1">
      <alignment horizontal="right" vertical="center"/>
      <protection/>
    </xf>
    <xf numFmtId="41" fontId="4" fillId="0" borderId="60" xfId="48" applyNumberFormat="1" applyFont="1" applyFill="1" applyBorder="1" applyAlignment="1" applyProtection="1">
      <alignment/>
      <protection/>
    </xf>
    <xf numFmtId="41" fontId="4" fillId="0" borderId="48" xfId="48" applyNumberFormat="1" applyFont="1" applyFill="1" applyBorder="1" applyAlignment="1" applyProtection="1">
      <alignment/>
      <protection/>
    </xf>
    <xf numFmtId="41" fontId="4" fillId="0" borderId="61" xfId="48" applyNumberFormat="1" applyFont="1" applyFill="1" applyBorder="1" applyAlignment="1" applyProtection="1">
      <alignment/>
      <protection/>
    </xf>
    <xf numFmtId="41" fontId="4" fillId="0" borderId="46" xfId="48" applyNumberFormat="1" applyFont="1" applyFill="1" applyBorder="1" applyAlignment="1" applyProtection="1">
      <alignment/>
      <protection/>
    </xf>
    <xf numFmtId="176" fontId="4" fillId="0" borderId="62" xfId="48" applyNumberFormat="1" applyFont="1" applyBorder="1" applyAlignment="1" applyProtection="1">
      <alignment horizontal="center"/>
      <protection/>
    </xf>
    <xf numFmtId="41" fontId="4" fillId="0" borderId="63" xfId="48" applyNumberFormat="1" applyFont="1" applyBorder="1" applyAlignment="1" applyProtection="1">
      <alignment/>
      <protection/>
    </xf>
    <xf numFmtId="41" fontId="4" fillId="0" borderId="63" xfId="48" applyNumberFormat="1" applyFont="1" applyFill="1" applyBorder="1" applyAlignment="1" applyProtection="1">
      <alignment/>
      <protection/>
    </xf>
    <xf numFmtId="38" fontId="4" fillId="0" borderId="0" xfId="48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64" xfId="48" applyNumberFormat="1" applyFont="1" applyFill="1" applyBorder="1" applyAlignment="1" applyProtection="1">
      <alignment/>
      <protection/>
    </xf>
    <xf numFmtId="200" fontId="4" fillId="0" borderId="10" xfId="48" applyNumberFormat="1" applyFont="1" applyFill="1" applyBorder="1" applyAlignment="1" applyProtection="1">
      <alignment/>
      <protection/>
    </xf>
    <xf numFmtId="41" fontId="4" fillId="0" borderId="65" xfId="48" applyNumberFormat="1" applyFont="1" applyFill="1" applyBorder="1" applyAlignment="1" applyProtection="1">
      <alignment/>
      <protection/>
    </xf>
    <xf numFmtId="41" fontId="4" fillId="0" borderId="65" xfId="48" applyNumberFormat="1" applyFont="1" applyBorder="1" applyAlignment="1" applyProtection="1">
      <alignment/>
      <protection/>
    </xf>
    <xf numFmtId="41" fontId="4" fillId="0" borderId="12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 horizontal="center"/>
      <protection/>
    </xf>
    <xf numFmtId="41" fontId="4" fillId="0" borderId="15" xfId="48" applyNumberFormat="1" applyFont="1" applyBorder="1" applyAlignment="1" applyProtection="1">
      <alignment/>
      <protection/>
    </xf>
    <xf numFmtId="176" fontId="4" fillId="0" borderId="66" xfId="48" applyNumberFormat="1" applyFont="1" applyBorder="1" applyAlignment="1" applyProtection="1">
      <alignment horizontal="center"/>
      <protection/>
    </xf>
    <xf numFmtId="176" fontId="4" fillId="0" borderId="13" xfId="48" applyNumberFormat="1" applyFont="1" applyBorder="1" applyAlignment="1" applyProtection="1">
      <alignment horizontal="center"/>
      <protection/>
    </xf>
    <xf numFmtId="176" fontId="4" fillId="0" borderId="67" xfId="48" applyNumberFormat="1" applyFont="1" applyBorder="1" applyAlignment="1" applyProtection="1">
      <alignment horizontal="center"/>
      <protection/>
    </xf>
    <xf numFmtId="176" fontId="4" fillId="0" borderId="68" xfId="48" applyNumberFormat="1" applyFont="1" applyBorder="1" applyAlignment="1" applyProtection="1">
      <alignment horizontal="center"/>
      <protection/>
    </xf>
    <xf numFmtId="176" fontId="4" fillId="0" borderId="69" xfId="48" applyNumberFormat="1" applyFont="1" applyBorder="1" applyAlignment="1" applyProtection="1">
      <alignment horizontal="center"/>
      <protection/>
    </xf>
    <xf numFmtId="41" fontId="4" fillId="0" borderId="64" xfId="48" applyNumberFormat="1" applyFont="1" applyBorder="1" applyAlignment="1" applyProtection="1">
      <alignment/>
      <protection/>
    </xf>
    <xf numFmtId="176" fontId="4" fillId="0" borderId="70" xfId="48" applyNumberFormat="1" applyFont="1" applyBorder="1" applyAlignment="1" applyProtection="1">
      <alignment horizontal="center"/>
      <protection/>
    </xf>
    <xf numFmtId="41" fontId="4" fillId="0" borderId="53" xfId="48" applyNumberFormat="1" applyFont="1" applyBorder="1" applyAlignment="1" applyProtection="1">
      <alignment/>
      <protection/>
    </xf>
    <xf numFmtId="41" fontId="4" fillId="0" borderId="34" xfId="48" applyNumberFormat="1" applyFont="1" applyBorder="1" applyAlignment="1" applyProtection="1">
      <alignment/>
      <protection/>
    </xf>
    <xf numFmtId="41" fontId="4" fillId="0" borderId="35" xfId="48" applyNumberFormat="1" applyFont="1" applyBorder="1" applyAlignment="1" applyProtection="1">
      <alignment/>
      <protection/>
    </xf>
    <xf numFmtId="41" fontId="4" fillId="0" borderId="0" xfId="48" applyNumberFormat="1" applyFont="1" applyFill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176" fontId="4" fillId="0" borderId="33" xfId="48" applyNumberFormat="1" applyFont="1" applyFill="1" applyBorder="1" applyAlignment="1" applyProtection="1">
      <alignment/>
      <protection/>
    </xf>
    <xf numFmtId="176" fontId="4" fillId="0" borderId="0" xfId="48" applyNumberFormat="1" applyFont="1" applyFill="1" applyBorder="1" applyAlignment="1" applyProtection="1">
      <alignment/>
      <protection/>
    </xf>
    <xf numFmtId="176" fontId="4" fillId="0" borderId="36" xfId="48" applyNumberFormat="1" applyFont="1" applyFill="1" applyBorder="1" applyAlignment="1" applyProtection="1">
      <alignment/>
      <protection/>
    </xf>
    <xf numFmtId="176" fontId="4" fillId="0" borderId="41" xfId="48" applyNumberFormat="1" applyFont="1" applyFill="1" applyBorder="1" applyAlignment="1" applyProtection="1">
      <alignment/>
      <protection/>
    </xf>
    <xf numFmtId="38" fontId="4" fillId="0" borderId="36" xfId="48" applyFont="1" applyFill="1" applyBorder="1" applyAlignment="1" applyProtection="1">
      <alignment/>
      <protection/>
    </xf>
    <xf numFmtId="176" fontId="4" fillId="0" borderId="43" xfId="48" applyNumberFormat="1" applyFont="1" applyFill="1" applyBorder="1" applyAlignment="1" applyProtection="1">
      <alignment/>
      <protection/>
    </xf>
    <xf numFmtId="176" fontId="4" fillId="0" borderId="44" xfId="48" applyNumberFormat="1" applyFont="1" applyFill="1" applyBorder="1" applyAlignment="1" applyProtection="1">
      <alignment/>
      <protection/>
    </xf>
    <xf numFmtId="176" fontId="4" fillId="0" borderId="13" xfId="48" applyNumberFormat="1" applyFont="1" applyFill="1" applyBorder="1" applyAlignment="1" applyProtection="1">
      <alignment/>
      <protection/>
    </xf>
    <xf numFmtId="176" fontId="4" fillId="0" borderId="45" xfId="48" applyNumberFormat="1" applyFont="1" applyFill="1" applyBorder="1" applyAlignment="1" applyProtection="1">
      <alignment/>
      <protection/>
    </xf>
    <xf numFmtId="176" fontId="4" fillId="0" borderId="36" xfId="48" applyNumberFormat="1" applyFont="1" applyFill="1" applyBorder="1" applyAlignment="1" applyProtection="1">
      <alignment horizontal="center"/>
      <protection/>
    </xf>
    <xf numFmtId="176" fontId="4" fillId="0" borderId="28" xfId="48" applyNumberFormat="1" applyFont="1" applyFill="1" applyBorder="1" applyAlignment="1" applyProtection="1">
      <alignment horizontal="center"/>
      <protection/>
    </xf>
    <xf numFmtId="176" fontId="4" fillId="0" borderId="0" xfId="48" applyNumberFormat="1" applyFont="1" applyFill="1" applyBorder="1" applyAlignment="1" applyProtection="1">
      <alignment horizontal="center"/>
      <protection/>
    </xf>
    <xf numFmtId="176" fontId="4" fillId="0" borderId="43" xfId="48" applyNumberFormat="1" applyFont="1" applyFill="1" applyBorder="1" applyAlignment="1" applyProtection="1">
      <alignment horizontal="center"/>
      <protection/>
    </xf>
    <xf numFmtId="176" fontId="4" fillId="0" borderId="29" xfId="48" applyNumberFormat="1" applyFont="1" applyFill="1" applyBorder="1" applyAlignment="1" applyProtection="1">
      <alignment horizontal="center"/>
      <protection/>
    </xf>
    <xf numFmtId="176" fontId="4" fillId="0" borderId="66" xfId="48" applyNumberFormat="1" applyFont="1" applyFill="1" applyBorder="1" applyAlignment="1" applyProtection="1">
      <alignment horizontal="center"/>
      <protection/>
    </xf>
    <xf numFmtId="176" fontId="4" fillId="0" borderId="30" xfId="48" applyNumberFormat="1" applyFont="1" applyFill="1" applyBorder="1" applyAlignment="1" applyProtection="1">
      <alignment horizontal="center"/>
      <protection/>
    </xf>
    <xf numFmtId="176" fontId="4" fillId="0" borderId="44" xfId="48" applyNumberFormat="1" applyFont="1" applyFill="1" applyBorder="1" applyAlignment="1" applyProtection="1">
      <alignment horizontal="center"/>
      <protection/>
    </xf>
    <xf numFmtId="176" fontId="4" fillId="0" borderId="13" xfId="48" applyNumberFormat="1" applyFont="1" applyFill="1" applyBorder="1" applyAlignment="1" applyProtection="1">
      <alignment horizontal="center"/>
      <protection/>
    </xf>
    <xf numFmtId="176" fontId="4" fillId="0" borderId="45" xfId="48" applyNumberFormat="1" applyFont="1" applyFill="1" applyBorder="1" applyAlignment="1" applyProtection="1">
      <alignment horizontal="center"/>
      <protection/>
    </xf>
    <xf numFmtId="176" fontId="4" fillId="0" borderId="47" xfId="48" applyNumberFormat="1" applyFont="1" applyFill="1" applyBorder="1" applyAlignment="1" applyProtection="1">
      <alignment horizontal="center"/>
      <protection/>
    </xf>
    <xf numFmtId="176" fontId="4" fillId="0" borderId="67" xfId="48" applyNumberFormat="1" applyFont="1" applyFill="1" applyBorder="1" applyAlignment="1" applyProtection="1">
      <alignment horizontal="center"/>
      <protection/>
    </xf>
    <xf numFmtId="176" fontId="4" fillId="0" borderId="49" xfId="48" applyNumberFormat="1" applyFont="1" applyFill="1" applyBorder="1" applyAlignment="1" applyProtection="1">
      <alignment horizontal="center"/>
      <protection/>
    </xf>
    <xf numFmtId="176" fontId="4" fillId="0" borderId="50" xfId="48" applyNumberFormat="1" applyFont="1" applyFill="1" applyBorder="1" applyAlignment="1" applyProtection="1">
      <alignment horizontal="center"/>
      <protection/>
    </xf>
    <xf numFmtId="176" fontId="4" fillId="0" borderId="68" xfId="48" applyNumberFormat="1" applyFont="1" applyFill="1" applyBorder="1" applyAlignment="1" applyProtection="1">
      <alignment horizontal="center"/>
      <protection/>
    </xf>
    <xf numFmtId="176" fontId="4" fillId="0" borderId="69" xfId="48" applyNumberFormat="1" applyFont="1" applyFill="1" applyBorder="1" applyAlignment="1" applyProtection="1">
      <alignment horizontal="center"/>
      <protection/>
    </xf>
    <xf numFmtId="176" fontId="4" fillId="0" borderId="42" xfId="48" applyNumberFormat="1" applyFont="1" applyFill="1" applyBorder="1" applyAlignment="1" applyProtection="1">
      <alignment horizontal="center"/>
      <protection/>
    </xf>
    <xf numFmtId="176" fontId="4" fillId="0" borderId="70" xfId="48" applyNumberFormat="1" applyFont="1" applyFill="1" applyBorder="1" applyAlignment="1" applyProtection="1">
      <alignment horizontal="center"/>
      <protection/>
    </xf>
    <xf numFmtId="176" fontId="4" fillId="0" borderId="51" xfId="48" applyNumberFormat="1" applyFont="1" applyFill="1" applyBorder="1" applyAlignment="1" applyProtection="1">
      <alignment/>
      <protection/>
    </xf>
    <xf numFmtId="176" fontId="4" fillId="0" borderId="54" xfId="48" applyNumberFormat="1" applyFont="1" applyFill="1" applyBorder="1" applyAlignment="1" applyProtection="1">
      <alignment/>
      <protection/>
    </xf>
    <xf numFmtId="176" fontId="4" fillId="0" borderId="55" xfId="48" applyNumberFormat="1" applyFont="1" applyFill="1" applyBorder="1" applyAlignment="1" applyProtection="1">
      <alignment/>
      <protection/>
    </xf>
    <xf numFmtId="176" fontId="4" fillId="0" borderId="56" xfId="48" applyNumberFormat="1" applyFont="1" applyFill="1" applyBorder="1" applyAlignment="1" applyProtection="1">
      <alignment horizontal="center"/>
      <protection/>
    </xf>
    <xf numFmtId="41" fontId="4" fillId="0" borderId="0" xfId="48" applyNumberFormat="1" applyFont="1" applyFill="1" applyAlignment="1" applyProtection="1">
      <alignment horizontal="right" vertical="center"/>
      <protection/>
    </xf>
    <xf numFmtId="41" fontId="4" fillId="0" borderId="17" xfId="48" applyNumberFormat="1" applyFont="1" applyFill="1" applyBorder="1" applyAlignment="1" applyProtection="1">
      <alignment shrinkToFit="1"/>
      <protection/>
    </xf>
    <xf numFmtId="41" fontId="4" fillId="0" borderId="0" xfId="48" applyNumberFormat="1" applyFont="1" applyFill="1" applyBorder="1" applyAlignment="1" applyProtection="1">
      <alignment shrinkToFit="1"/>
      <protection/>
    </xf>
    <xf numFmtId="41" fontId="4" fillId="0" borderId="25" xfId="48" applyNumberFormat="1" applyFont="1" applyFill="1" applyBorder="1" applyAlignment="1" applyProtection="1">
      <alignment shrinkToFit="1"/>
      <protection/>
    </xf>
    <xf numFmtId="41" fontId="4" fillId="0" borderId="23" xfId="48" applyNumberFormat="1" applyFont="1" applyFill="1" applyBorder="1" applyAlignment="1" applyProtection="1">
      <alignment shrinkToFit="1"/>
      <protection/>
    </xf>
    <xf numFmtId="41" fontId="4" fillId="0" borderId="33" xfId="48" applyNumberFormat="1" applyFont="1" applyFill="1" applyBorder="1" applyAlignment="1" applyProtection="1">
      <alignment shrinkToFit="1"/>
      <protection/>
    </xf>
    <xf numFmtId="41" fontId="4" fillId="0" borderId="34" xfId="48" applyNumberFormat="1" applyFont="1" applyFill="1" applyBorder="1" applyAlignment="1" applyProtection="1">
      <alignment shrinkToFit="1"/>
      <protection/>
    </xf>
    <xf numFmtId="41" fontId="4" fillId="0" borderId="35" xfId="48" applyNumberFormat="1" applyFont="1" applyFill="1" applyBorder="1" applyAlignment="1" applyProtection="1">
      <alignment shrinkToFit="1"/>
      <protection/>
    </xf>
    <xf numFmtId="41" fontId="4" fillId="0" borderId="0" xfId="48" applyNumberFormat="1" applyFont="1" applyAlignment="1">
      <alignment/>
    </xf>
    <xf numFmtId="176" fontId="4" fillId="0" borderId="0" xfId="48" applyNumberFormat="1" applyFont="1" applyAlignment="1">
      <alignment/>
    </xf>
    <xf numFmtId="38" fontId="4" fillId="0" borderId="0" xfId="48" applyFont="1" applyAlignment="1">
      <alignment/>
    </xf>
    <xf numFmtId="176" fontId="4" fillId="0" borderId="33" xfId="48" applyNumberFormat="1" applyFont="1" applyBorder="1" applyAlignment="1" applyProtection="1">
      <alignment/>
      <protection locked="0"/>
    </xf>
    <xf numFmtId="41" fontId="4" fillId="0" borderId="33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176" fontId="4" fillId="0" borderId="36" xfId="48" applyNumberFormat="1" applyFont="1" applyBorder="1" applyAlignment="1">
      <alignment/>
    </xf>
    <xf numFmtId="41" fontId="4" fillId="0" borderId="14" xfId="48" applyNumberFormat="1" applyFont="1" applyBorder="1" applyAlignment="1">
      <alignment horizontal="centerContinuous"/>
    </xf>
    <xf numFmtId="41" fontId="4" fillId="0" borderId="13" xfId="48" applyNumberFormat="1" applyFont="1" applyBorder="1" applyAlignment="1">
      <alignment horizontal="centerContinuous"/>
    </xf>
    <xf numFmtId="41" fontId="4" fillId="0" borderId="37" xfId="48" applyNumberFormat="1" applyFont="1" applyBorder="1" applyAlignment="1">
      <alignment horizontal="centerContinuous"/>
    </xf>
    <xf numFmtId="41" fontId="4" fillId="0" borderId="38" xfId="48" applyNumberFormat="1" applyFont="1" applyBorder="1" applyAlignment="1">
      <alignment horizontal="centerContinuous"/>
    </xf>
    <xf numFmtId="176" fontId="4" fillId="0" borderId="39" xfId="48" applyNumberFormat="1" applyFont="1" applyBorder="1" applyAlignment="1">
      <alignment/>
    </xf>
    <xf numFmtId="176" fontId="4" fillId="0" borderId="40" xfId="48" applyNumberFormat="1" applyFont="1" applyBorder="1" applyAlignment="1">
      <alignment/>
    </xf>
    <xf numFmtId="176" fontId="4" fillId="0" borderId="41" xfId="48" applyNumberFormat="1" applyFont="1" applyBorder="1" applyAlignment="1">
      <alignment/>
    </xf>
    <xf numFmtId="38" fontId="4" fillId="0" borderId="36" xfId="48" applyFont="1" applyBorder="1" applyAlignment="1">
      <alignment/>
    </xf>
    <xf numFmtId="41" fontId="4" fillId="0" borderId="25" xfId="48" applyNumberFormat="1" applyFont="1" applyBorder="1" applyAlignment="1">
      <alignment horizontal="center"/>
    </xf>
    <xf numFmtId="41" fontId="4" fillId="0" borderId="23" xfId="48" applyNumberFormat="1" applyFont="1" applyBorder="1" applyAlignment="1">
      <alignment horizontal="center"/>
    </xf>
    <xf numFmtId="176" fontId="4" fillId="0" borderId="25" xfId="48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176" fontId="4" fillId="0" borderId="43" xfId="48" applyNumberFormat="1" applyFont="1" applyBorder="1" applyAlignment="1">
      <alignment/>
    </xf>
    <xf numFmtId="176" fontId="4" fillId="0" borderId="44" xfId="48" applyNumberFormat="1" applyFont="1" applyBorder="1" applyAlignment="1">
      <alignment/>
    </xf>
    <xf numFmtId="176" fontId="4" fillId="0" borderId="13" xfId="48" applyNumberFormat="1" applyFont="1" applyBorder="1" applyAlignment="1">
      <alignment/>
    </xf>
    <xf numFmtId="41" fontId="4" fillId="0" borderId="14" xfId="48" applyNumberFormat="1" applyFont="1" applyBorder="1" applyAlignment="1">
      <alignment horizontal="center"/>
    </xf>
    <xf numFmtId="41" fontId="4" fillId="0" borderId="15" xfId="48" applyNumberFormat="1" applyFont="1" applyBorder="1" applyAlignment="1">
      <alignment horizontal="center"/>
    </xf>
    <xf numFmtId="176" fontId="4" fillId="0" borderId="14" xfId="48" applyNumberFormat="1" applyFont="1" applyBorder="1" applyAlignment="1">
      <alignment/>
    </xf>
    <xf numFmtId="176" fontId="4" fillId="0" borderId="45" xfId="48" applyNumberFormat="1" applyFont="1" applyBorder="1" applyAlignment="1">
      <alignment/>
    </xf>
    <xf numFmtId="176" fontId="4" fillId="0" borderId="36" xfId="48" applyNumberFormat="1" applyFont="1" applyBorder="1" applyAlignment="1">
      <alignment horizontal="center"/>
    </xf>
    <xf numFmtId="176" fontId="4" fillId="0" borderId="28" xfId="48" applyNumberFormat="1" applyFont="1" applyBorder="1" applyAlignment="1">
      <alignment horizontal="center"/>
    </xf>
    <xf numFmtId="41" fontId="4" fillId="0" borderId="11" xfId="0" applyNumberFormat="1" applyFont="1" applyFill="1" applyBorder="1" applyAlignment="1" applyProtection="1">
      <alignment shrinkToFit="1"/>
      <protection/>
    </xf>
    <xf numFmtId="41" fontId="4" fillId="0" borderId="18" xfId="48" applyNumberFormat="1" applyFont="1" applyFill="1" applyBorder="1" applyAlignment="1" applyProtection="1">
      <alignment horizontal="right" vertical="center" shrinkToFit="1"/>
      <protection/>
    </xf>
    <xf numFmtId="41" fontId="4" fillId="0" borderId="17" xfId="48" applyNumberFormat="1" applyFont="1" applyFill="1" applyBorder="1" applyAlignment="1" applyProtection="1">
      <alignment horizontal="right" vertical="center" shrinkToFit="1"/>
      <protection/>
    </xf>
    <xf numFmtId="41" fontId="4" fillId="0" borderId="17" xfId="0" applyNumberFormat="1" applyFont="1" applyFill="1" applyBorder="1" applyAlignment="1" applyProtection="1">
      <alignment shrinkToFit="1"/>
      <protection/>
    </xf>
    <xf numFmtId="41" fontId="4" fillId="0" borderId="11" xfId="48" applyNumberFormat="1" applyFont="1" applyBorder="1" applyAlignment="1" applyProtection="1">
      <alignment shrinkToFit="1"/>
      <protection/>
    </xf>
    <xf numFmtId="176" fontId="4" fillId="0" borderId="25" xfId="48" applyNumberFormat="1" applyFont="1" applyBorder="1" applyAlignment="1">
      <alignment horizontal="center"/>
    </xf>
    <xf numFmtId="176" fontId="4" fillId="0" borderId="43" xfId="48" applyNumberFormat="1" applyFont="1" applyBorder="1" applyAlignment="1">
      <alignment horizontal="center"/>
    </xf>
    <xf numFmtId="176" fontId="4" fillId="0" borderId="29" xfId="48" applyNumberFormat="1" applyFont="1" applyBorder="1" applyAlignment="1">
      <alignment horizontal="center"/>
    </xf>
    <xf numFmtId="41" fontId="4" fillId="0" borderId="21" xfId="0" applyNumberFormat="1" applyFont="1" applyFill="1" applyBorder="1" applyAlignment="1" applyProtection="1">
      <alignment shrinkToFit="1"/>
      <protection/>
    </xf>
    <xf numFmtId="41" fontId="4" fillId="0" borderId="14" xfId="48" applyNumberFormat="1" applyFont="1" applyFill="1" applyBorder="1" applyAlignment="1" applyProtection="1">
      <alignment horizontal="right" vertical="center" shrinkToFit="1"/>
      <protection/>
    </xf>
    <xf numFmtId="41" fontId="4" fillId="0" borderId="15" xfId="48" applyNumberFormat="1" applyFont="1" applyFill="1" applyBorder="1" applyAlignment="1" applyProtection="1">
      <alignment horizontal="right" vertical="center" shrinkToFit="1"/>
      <protection/>
    </xf>
    <xf numFmtId="41" fontId="4" fillId="0" borderId="20" xfId="48" applyNumberFormat="1" applyFont="1" applyFill="1" applyBorder="1" applyAlignment="1" applyProtection="1">
      <alignment shrinkToFit="1"/>
      <protection/>
    </xf>
    <xf numFmtId="41" fontId="4" fillId="0" borderId="14" xfId="48" applyNumberFormat="1" applyFont="1" applyBorder="1" applyAlignment="1" applyProtection="1">
      <alignment shrinkToFit="1"/>
      <protection/>
    </xf>
    <xf numFmtId="176" fontId="4" fillId="0" borderId="46" xfId="48" applyNumberFormat="1" applyFont="1" applyBorder="1" applyAlignment="1">
      <alignment horizontal="center"/>
    </xf>
    <xf numFmtId="176" fontId="4" fillId="0" borderId="30" xfId="48" applyNumberFormat="1" applyFont="1" applyBorder="1" applyAlignment="1">
      <alignment horizontal="center"/>
    </xf>
    <xf numFmtId="41" fontId="4" fillId="0" borderId="11" xfId="48" applyNumberFormat="1" applyFont="1" applyFill="1" applyBorder="1" applyAlignment="1" applyProtection="1">
      <alignment horizontal="right" vertical="center" shrinkToFit="1"/>
      <protection/>
    </xf>
    <xf numFmtId="41" fontId="4" fillId="0" borderId="12" xfId="48" applyNumberFormat="1" applyFont="1" applyFill="1" applyBorder="1" applyAlignment="1" applyProtection="1">
      <alignment horizontal="right" vertical="center" shrinkToFit="1"/>
      <protection/>
    </xf>
    <xf numFmtId="176" fontId="4" fillId="0" borderId="44" xfId="48" applyNumberFormat="1" applyFont="1" applyBorder="1" applyAlignment="1">
      <alignment horizontal="center"/>
    </xf>
    <xf numFmtId="176" fontId="4" fillId="0" borderId="14" xfId="48" applyNumberFormat="1" applyFont="1" applyBorder="1" applyAlignment="1">
      <alignment horizontal="center"/>
    </xf>
    <xf numFmtId="176" fontId="4" fillId="0" borderId="45" xfId="48" applyNumberFormat="1" applyFont="1" applyBorder="1" applyAlignment="1">
      <alignment horizontal="center"/>
    </xf>
    <xf numFmtId="176" fontId="4" fillId="0" borderId="47" xfId="48" applyNumberFormat="1" applyFont="1" applyBorder="1" applyAlignment="1">
      <alignment horizontal="center"/>
    </xf>
    <xf numFmtId="176" fontId="4" fillId="0" borderId="48" xfId="48" applyNumberFormat="1" applyFont="1" applyBorder="1" applyAlignment="1">
      <alignment horizontal="center"/>
    </xf>
    <xf numFmtId="176" fontId="4" fillId="0" borderId="49" xfId="48" applyNumberFormat="1" applyFont="1" applyBorder="1" applyAlignment="1">
      <alignment horizontal="center"/>
    </xf>
    <xf numFmtId="176" fontId="4" fillId="0" borderId="50" xfId="48" applyNumberFormat="1" applyFont="1" applyBorder="1" applyAlignment="1">
      <alignment horizontal="center"/>
    </xf>
    <xf numFmtId="176" fontId="4" fillId="0" borderId="32" xfId="48" applyNumberFormat="1" applyFont="1" applyBorder="1" applyAlignment="1">
      <alignment horizontal="center"/>
    </xf>
    <xf numFmtId="176" fontId="4" fillId="0" borderId="42" xfId="48" applyNumberFormat="1" applyFont="1" applyBorder="1" applyAlignment="1">
      <alignment horizontal="center"/>
    </xf>
    <xf numFmtId="41" fontId="4" fillId="0" borderId="25" xfId="0" applyNumberFormat="1" applyFont="1" applyFill="1" applyBorder="1" applyAlignment="1" applyProtection="1">
      <alignment shrinkToFit="1"/>
      <protection/>
    </xf>
    <xf numFmtId="41" fontId="4" fillId="0" borderId="65" xfId="48" applyNumberFormat="1" applyFont="1" applyFill="1" applyBorder="1" applyAlignment="1" applyProtection="1">
      <alignment horizontal="right" vertical="center" shrinkToFit="1"/>
      <protection/>
    </xf>
    <xf numFmtId="41" fontId="4" fillId="0" borderId="64" xfId="48" applyNumberFormat="1" applyFont="1" applyFill="1" applyBorder="1" applyAlignment="1" applyProtection="1">
      <alignment horizontal="right" vertical="center" shrinkToFit="1"/>
      <protection/>
    </xf>
    <xf numFmtId="41" fontId="4" fillId="0" borderId="64" xfId="0" applyNumberFormat="1" applyFont="1" applyFill="1" applyBorder="1" applyAlignment="1" applyProtection="1">
      <alignment shrinkToFit="1"/>
      <protection/>
    </xf>
    <xf numFmtId="41" fontId="4" fillId="0" borderId="65" xfId="48" applyNumberFormat="1" applyFont="1" applyBorder="1" applyAlignment="1" applyProtection="1">
      <alignment shrinkToFit="1"/>
      <protection/>
    </xf>
    <xf numFmtId="176" fontId="4" fillId="0" borderId="51" xfId="48" applyNumberFormat="1" applyFont="1" applyBorder="1" applyAlignment="1">
      <alignment/>
    </xf>
    <xf numFmtId="41" fontId="4" fillId="0" borderId="52" xfId="48" applyNumberFormat="1" applyFont="1" applyFill="1" applyBorder="1" applyAlignment="1" applyProtection="1">
      <alignment horizontal="right" vertical="center" shrinkToFit="1"/>
      <protection/>
    </xf>
    <xf numFmtId="41" fontId="4" fillId="0" borderId="53" xfId="48" applyNumberFormat="1" applyFont="1" applyFill="1" applyBorder="1" applyAlignment="1" applyProtection="1">
      <alignment horizontal="right" vertical="center" shrinkToFit="1"/>
      <protection/>
    </xf>
    <xf numFmtId="41" fontId="4" fillId="0" borderId="52" xfId="48" applyNumberFormat="1" applyFont="1" applyBorder="1" applyAlignment="1" applyProtection="1">
      <alignment shrinkToFit="1"/>
      <protection/>
    </xf>
    <xf numFmtId="176" fontId="4" fillId="0" borderId="54" xfId="48" applyNumberFormat="1" applyFont="1" applyBorder="1" applyAlignment="1">
      <alignment/>
    </xf>
    <xf numFmtId="176" fontId="4" fillId="0" borderId="55" xfId="48" applyNumberFormat="1" applyFont="1" applyBorder="1" applyAlignment="1">
      <alignment/>
    </xf>
    <xf numFmtId="176" fontId="4" fillId="0" borderId="56" xfId="48" applyNumberFormat="1" applyFont="1" applyBorder="1" applyAlignment="1">
      <alignment horizontal="center"/>
    </xf>
    <xf numFmtId="41" fontId="4" fillId="0" borderId="25" xfId="48" applyNumberFormat="1" applyFont="1" applyFill="1" applyBorder="1" applyAlignment="1" applyProtection="1">
      <alignment horizontal="right" vertical="center" shrinkToFit="1"/>
      <protection/>
    </xf>
    <xf numFmtId="4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71" xfId="0" applyNumberFormat="1" applyFont="1" applyFill="1" applyBorder="1" applyAlignment="1" applyProtection="1">
      <alignment shrinkToFit="1"/>
      <protection/>
    </xf>
    <xf numFmtId="41" fontId="4" fillId="0" borderId="71" xfId="48" applyNumberFormat="1" applyFont="1" applyFill="1" applyBorder="1" applyAlignment="1" applyProtection="1">
      <alignment shrinkToFit="1"/>
      <protection/>
    </xf>
    <xf numFmtId="41" fontId="4" fillId="0" borderId="34" xfId="48" applyNumberFormat="1" applyFont="1" applyBorder="1" applyAlignment="1" applyProtection="1">
      <alignment shrinkToFit="1"/>
      <protection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/>
    </xf>
    <xf numFmtId="41" fontId="4" fillId="0" borderId="18" xfId="48" applyNumberFormat="1" applyFont="1" applyFill="1" applyBorder="1" applyAlignment="1" applyProtection="1">
      <alignment horizontal="right" vertical="center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41" fontId="4" fillId="0" borderId="14" xfId="48" applyNumberFormat="1" applyFont="1" applyFill="1" applyBorder="1" applyAlignment="1" applyProtection="1">
      <alignment horizontal="right" vertical="center"/>
      <protection/>
    </xf>
    <xf numFmtId="41" fontId="4" fillId="0" borderId="15" xfId="48" applyNumberFormat="1" applyFont="1" applyFill="1" applyBorder="1" applyAlignment="1" applyProtection="1">
      <alignment horizontal="right"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65" xfId="48" applyNumberFormat="1" applyFont="1" applyFill="1" applyBorder="1" applyAlignment="1" applyProtection="1">
      <alignment horizontal="right" vertical="center"/>
      <protection/>
    </xf>
    <xf numFmtId="41" fontId="4" fillId="0" borderId="64" xfId="48" applyNumberFormat="1" applyFont="1" applyFill="1" applyBorder="1" applyAlignment="1" applyProtection="1">
      <alignment horizontal="right" vertical="center"/>
      <protection/>
    </xf>
    <xf numFmtId="41" fontId="4" fillId="0" borderId="52" xfId="48" applyNumberFormat="1" applyFont="1" applyFill="1" applyBorder="1" applyAlignment="1" applyProtection="1">
      <alignment horizontal="right" vertical="center"/>
      <protection/>
    </xf>
    <xf numFmtId="41" fontId="4" fillId="0" borderId="53" xfId="48" applyNumberFormat="1" applyFont="1" applyFill="1" applyBorder="1" applyAlignment="1" applyProtection="1">
      <alignment horizontal="right" vertical="center"/>
      <protection/>
    </xf>
    <xf numFmtId="41" fontId="4" fillId="0" borderId="16" xfId="48" applyNumberFormat="1" applyFont="1" applyFill="1" applyBorder="1" applyAlignment="1" applyProtection="1">
      <alignment horizontal="right" vertical="center" shrinkToFit="1"/>
      <protection/>
    </xf>
    <xf numFmtId="41" fontId="4" fillId="0" borderId="19" xfId="48" applyNumberFormat="1" applyFont="1" applyFill="1" applyBorder="1" applyAlignment="1" applyProtection="1">
      <alignment horizontal="right" vertical="center" shrinkToFit="1"/>
      <protection/>
    </xf>
    <xf numFmtId="41" fontId="4" fillId="0" borderId="20" xfId="48" applyNumberFormat="1" applyFont="1" applyFill="1" applyBorder="1" applyAlignment="1" applyProtection="1">
      <alignment horizontal="right" vertical="center" shrinkToFit="1"/>
      <protection/>
    </xf>
    <xf numFmtId="41" fontId="4" fillId="0" borderId="24" xfId="48" applyNumberFormat="1" applyFont="1" applyFill="1" applyBorder="1" applyAlignment="1" applyProtection="1">
      <alignment horizontal="right" vertical="center" shrinkToFit="1"/>
      <protection/>
    </xf>
    <xf numFmtId="41" fontId="4" fillId="0" borderId="15" xfId="0" applyNumberFormat="1" applyFont="1" applyFill="1" applyBorder="1" applyAlignment="1" applyProtection="1">
      <alignment shrinkToFit="1"/>
      <protection/>
    </xf>
    <xf numFmtId="41" fontId="4" fillId="0" borderId="25" xfId="48" applyNumberFormat="1" applyFont="1" applyFill="1" applyBorder="1" applyAlignment="1" applyProtection="1">
      <alignment horizontal="right" vertical="center"/>
      <protection/>
    </xf>
    <xf numFmtId="41" fontId="4" fillId="0" borderId="23" xfId="48" applyNumberFormat="1" applyFont="1" applyFill="1" applyBorder="1" applyAlignment="1" applyProtection="1">
      <alignment horizontal="right" vertical="center"/>
      <protection/>
    </xf>
    <xf numFmtId="41" fontId="4" fillId="0" borderId="72" xfId="0" applyNumberFormat="1" applyFont="1" applyFill="1" applyBorder="1" applyAlignment="1" applyProtection="1">
      <alignment/>
      <protection/>
    </xf>
    <xf numFmtId="41" fontId="4" fillId="0" borderId="64" xfId="0" applyNumberFormat="1" applyFont="1" applyFill="1" applyBorder="1" applyAlignment="1" applyProtection="1">
      <alignment/>
      <protection/>
    </xf>
    <xf numFmtId="41" fontId="4" fillId="0" borderId="65" xfId="0" applyNumberFormat="1" applyFont="1" applyFill="1" applyBorder="1" applyAlignment="1" applyProtection="1">
      <alignment/>
      <protection/>
    </xf>
    <xf numFmtId="41" fontId="4" fillId="0" borderId="54" xfId="48" applyNumberFormat="1" applyFont="1" applyBorder="1" applyAlignment="1" applyProtection="1">
      <alignment/>
      <protection/>
    </xf>
    <xf numFmtId="41" fontId="4" fillId="0" borderId="10" xfId="48" applyNumberFormat="1" applyFont="1" applyBorder="1" applyAlignment="1" applyProtection="1">
      <alignment/>
      <protection/>
    </xf>
    <xf numFmtId="41" fontId="4" fillId="0" borderId="13" xfId="48" applyNumberFormat="1" applyFont="1" applyBorder="1" applyAlignment="1" applyProtection="1">
      <alignment/>
      <protection/>
    </xf>
    <xf numFmtId="41" fontId="4" fillId="0" borderId="71" xfId="48" applyNumberFormat="1" applyFont="1" applyFill="1" applyBorder="1" applyAlignment="1" applyProtection="1">
      <alignment/>
      <protection/>
    </xf>
    <xf numFmtId="41" fontId="4" fillId="0" borderId="34" xfId="0" applyNumberFormat="1" applyFont="1" applyBorder="1" applyAlignment="1" applyProtection="1">
      <alignment/>
      <protection/>
    </xf>
    <xf numFmtId="41" fontId="4" fillId="0" borderId="34" xfId="0" applyNumberFormat="1" applyFont="1" applyBorder="1" applyAlignment="1" applyProtection="1">
      <alignment shrinkToFit="1"/>
      <protection/>
    </xf>
    <xf numFmtId="41" fontId="4" fillId="0" borderId="58" xfId="0" applyNumberFormat="1" applyFont="1" applyBorder="1" applyAlignment="1" applyProtection="1">
      <alignment/>
      <protection/>
    </xf>
    <xf numFmtId="41" fontId="4" fillId="0" borderId="73" xfId="0" applyNumberFormat="1" applyFont="1" applyBorder="1" applyAlignment="1" applyProtection="1">
      <alignment/>
      <protection/>
    </xf>
    <xf numFmtId="198" fontId="7" fillId="0" borderId="0" xfId="48" applyNumberFormat="1" applyFont="1" applyBorder="1" applyAlignment="1" applyProtection="1">
      <alignment/>
      <protection/>
    </xf>
    <xf numFmtId="41" fontId="4" fillId="0" borderId="73" xfId="0" applyNumberFormat="1" applyFont="1" applyFill="1" applyBorder="1" applyAlignment="1" applyProtection="1">
      <alignment/>
      <protection/>
    </xf>
    <xf numFmtId="41" fontId="4" fillId="0" borderId="74" xfId="0" applyNumberFormat="1" applyFont="1" applyFill="1" applyBorder="1" applyAlignment="1" applyProtection="1">
      <alignment/>
      <protection/>
    </xf>
    <xf numFmtId="41" fontId="4" fillId="0" borderId="75" xfId="0" applyNumberFormat="1" applyFont="1" applyFill="1" applyBorder="1" applyAlignment="1" applyProtection="1">
      <alignment/>
      <protection/>
    </xf>
    <xf numFmtId="41" fontId="4" fillId="0" borderId="76" xfId="0" applyNumberFormat="1" applyFont="1" applyFill="1" applyBorder="1" applyAlignment="1" applyProtection="1">
      <alignment/>
      <protection/>
    </xf>
    <xf numFmtId="41" fontId="4" fillId="0" borderId="77" xfId="0" applyNumberFormat="1" applyFont="1" applyFill="1" applyBorder="1" applyAlignment="1" applyProtection="1">
      <alignment/>
      <protection/>
    </xf>
    <xf numFmtId="41" fontId="4" fillId="0" borderId="78" xfId="0" applyNumberFormat="1" applyFont="1" applyFill="1" applyBorder="1" applyAlignment="1" applyProtection="1">
      <alignment/>
      <protection/>
    </xf>
    <xf numFmtId="41" fontId="4" fillId="0" borderId="79" xfId="48" applyNumberFormat="1" applyFont="1" applyBorder="1" applyAlignment="1" applyProtection="1">
      <alignment/>
      <protection/>
    </xf>
    <xf numFmtId="41" fontId="4" fillId="0" borderId="71" xfId="48" applyNumberFormat="1" applyFont="1" applyBorder="1" applyAlignment="1" applyProtection="1">
      <alignment/>
      <protection/>
    </xf>
    <xf numFmtId="41" fontId="4" fillId="0" borderId="58" xfId="48" applyNumberFormat="1" applyFont="1" applyBorder="1" applyAlignment="1" applyProtection="1">
      <alignment/>
      <protection/>
    </xf>
    <xf numFmtId="41" fontId="4" fillId="0" borderId="58" xfId="48" applyNumberFormat="1" applyFont="1" applyBorder="1" applyAlignment="1" applyProtection="1">
      <alignment shrinkToFit="1"/>
      <protection/>
    </xf>
    <xf numFmtId="41" fontId="4" fillId="0" borderId="40" xfId="48" applyNumberFormat="1" applyFont="1" applyBorder="1" applyAlignment="1" applyProtection="1">
      <alignment/>
      <protection/>
    </xf>
    <xf numFmtId="176" fontId="4" fillId="0" borderId="64" xfId="48" applyNumberFormat="1" applyFont="1" applyBorder="1" applyAlignment="1" applyProtection="1">
      <alignment horizontal="center" vertical="center"/>
      <protection/>
    </xf>
    <xf numFmtId="176" fontId="4" fillId="0" borderId="15" xfId="48" applyNumberFormat="1" applyFont="1" applyBorder="1" applyAlignment="1" applyProtection="1">
      <alignment horizontal="center" vertical="center"/>
      <protection/>
    </xf>
    <xf numFmtId="176" fontId="4" fillId="0" borderId="80" xfId="48" applyNumberFormat="1" applyFont="1" applyBorder="1" applyAlignment="1" applyProtection="1">
      <alignment horizontal="center" vertical="center"/>
      <protection/>
    </xf>
    <xf numFmtId="176" fontId="4" fillId="0" borderId="72" xfId="48" applyNumberFormat="1" applyFont="1" applyBorder="1" applyAlignment="1" applyProtection="1">
      <alignment horizontal="center" vertical="center"/>
      <protection/>
    </xf>
    <xf numFmtId="176" fontId="4" fillId="0" borderId="44" xfId="48" applyNumberFormat="1" applyFont="1" applyBorder="1" applyAlignment="1" applyProtection="1">
      <alignment horizontal="center" vertical="center"/>
      <protection/>
    </xf>
    <xf numFmtId="176" fontId="4" fillId="0" borderId="27" xfId="48" applyNumberFormat="1" applyFont="1" applyBorder="1" applyAlignment="1" applyProtection="1">
      <alignment horizontal="center" vertical="center"/>
      <protection/>
    </xf>
    <xf numFmtId="176" fontId="4" fillId="0" borderId="54" xfId="48" applyNumberFormat="1" applyFont="1" applyBorder="1" applyAlignment="1" applyProtection="1">
      <alignment horizontal="center" vertical="center"/>
      <protection/>
    </xf>
    <xf numFmtId="176" fontId="4" fillId="0" borderId="62" xfId="48" applyNumberFormat="1" applyFont="1" applyBorder="1" applyAlignment="1" applyProtection="1">
      <alignment horizontal="center" vertical="center"/>
      <protection/>
    </xf>
    <xf numFmtId="176" fontId="4" fillId="0" borderId="55" xfId="48" applyNumberFormat="1" applyFont="1" applyBorder="1" applyAlignment="1" applyProtection="1">
      <alignment horizontal="center" vertical="center"/>
      <protection/>
    </xf>
    <xf numFmtId="176" fontId="4" fillId="0" borderId="45" xfId="48" applyNumberFormat="1" applyFont="1" applyBorder="1" applyAlignment="1" applyProtection="1">
      <alignment horizontal="center" vertical="center"/>
      <protection/>
    </xf>
    <xf numFmtId="176" fontId="4" fillId="0" borderId="36" xfId="48" applyNumberFormat="1" applyFont="1" applyBorder="1" applyAlignment="1" applyProtection="1">
      <alignment horizontal="center"/>
      <protection/>
    </xf>
    <xf numFmtId="176" fontId="4" fillId="0" borderId="24" xfId="48" applyNumberFormat="1" applyFont="1" applyBorder="1" applyAlignment="1" applyProtection="1">
      <alignment horizontal="center"/>
      <protection/>
    </xf>
    <xf numFmtId="176" fontId="4" fillId="0" borderId="81" xfId="48" applyNumberFormat="1" applyFont="1" applyBorder="1" applyAlignment="1" applyProtection="1">
      <alignment horizontal="center"/>
      <protection/>
    </xf>
    <xf numFmtId="176" fontId="4" fillId="0" borderId="43" xfId="48" applyNumberFormat="1" applyFont="1" applyBorder="1" applyAlignment="1" applyProtection="1">
      <alignment horizontal="center"/>
      <protection/>
    </xf>
    <xf numFmtId="176" fontId="6" fillId="0" borderId="36" xfId="48" applyNumberFormat="1" applyFont="1" applyBorder="1" applyAlignment="1" applyProtection="1">
      <alignment horizontal="center"/>
      <protection/>
    </xf>
    <xf numFmtId="176" fontId="6" fillId="0" borderId="24" xfId="48" applyNumberFormat="1" applyFont="1" applyBorder="1" applyAlignment="1" applyProtection="1">
      <alignment horizontal="center"/>
      <protection/>
    </xf>
    <xf numFmtId="41" fontId="4" fillId="0" borderId="38" xfId="48" applyNumberFormat="1" applyFont="1" applyBorder="1" applyAlignment="1" applyProtection="1">
      <alignment horizontal="center"/>
      <protection/>
    </xf>
    <xf numFmtId="41" fontId="4" fillId="0" borderId="82" xfId="48" applyNumberFormat="1" applyFont="1" applyBorder="1" applyAlignment="1" applyProtection="1">
      <alignment horizontal="center"/>
      <protection/>
    </xf>
    <xf numFmtId="41" fontId="4" fillId="0" borderId="37" xfId="48" applyNumberFormat="1" applyFont="1" applyBorder="1" applyAlignment="1" applyProtection="1">
      <alignment horizontal="center"/>
      <protection/>
    </xf>
    <xf numFmtId="41" fontId="5" fillId="0" borderId="0" xfId="48" applyNumberFormat="1" applyFont="1" applyAlignment="1" applyProtection="1">
      <alignment horizontal="center"/>
      <protection/>
    </xf>
    <xf numFmtId="41" fontId="4" fillId="0" borderId="38" xfId="48" applyNumberFormat="1" applyFont="1" applyFill="1" applyBorder="1" applyAlignment="1" applyProtection="1">
      <alignment horizontal="center"/>
      <protection/>
    </xf>
    <xf numFmtId="41" fontId="4" fillId="0" borderId="82" xfId="48" applyNumberFormat="1" applyFont="1" applyFill="1" applyBorder="1" applyAlignment="1" applyProtection="1">
      <alignment horizontal="center"/>
      <protection/>
    </xf>
    <xf numFmtId="41" fontId="4" fillId="0" borderId="83" xfId="48" applyNumberFormat="1" applyFont="1" applyFill="1" applyBorder="1" applyAlignment="1" applyProtection="1">
      <alignment horizontal="center"/>
      <protection/>
    </xf>
    <xf numFmtId="176" fontId="6" fillId="0" borderId="84" xfId="48" applyNumberFormat="1" applyFont="1" applyBorder="1" applyAlignment="1" applyProtection="1">
      <alignment horizontal="center"/>
      <protection/>
    </xf>
    <xf numFmtId="176" fontId="6" fillId="0" borderId="57" xfId="48" applyNumberFormat="1" applyFont="1" applyBorder="1" applyAlignment="1" applyProtection="1">
      <alignment horizontal="center"/>
      <protection/>
    </xf>
    <xf numFmtId="176" fontId="6" fillId="0" borderId="85" xfId="48" applyNumberFormat="1" applyFont="1" applyBorder="1" applyAlignment="1" applyProtection="1">
      <alignment horizontal="center"/>
      <protection/>
    </xf>
    <xf numFmtId="176" fontId="6" fillId="0" borderId="59" xfId="48" applyNumberFormat="1" applyFont="1" applyBorder="1" applyAlignment="1" applyProtection="1">
      <alignment horizontal="center"/>
      <protection/>
    </xf>
    <xf numFmtId="176" fontId="6" fillId="0" borderId="86" xfId="48" applyNumberFormat="1" applyFont="1" applyBorder="1" applyAlignment="1" applyProtection="1">
      <alignment horizontal="center"/>
      <protection/>
    </xf>
    <xf numFmtId="176" fontId="6" fillId="0" borderId="51" xfId="48" applyNumberFormat="1" applyFont="1" applyBorder="1" applyAlignment="1" applyProtection="1">
      <alignment horizontal="center" vertical="center"/>
      <protection/>
    </xf>
    <xf numFmtId="176" fontId="6" fillId="0" borderId="62" xfId="48" applyNumberFormat="1" applyFont="1" applyBorder="1" applyAlignment="1" applyProtection="1">
      <alignment horizontal="center" vertical="center"/>
      <protection/>
    </xf>
    <xf numFmtId="176" fontId="6" fillId="0" borderId="13" xfId="48" applyNumberFormat="1" applyFont="1" applyBorder="1" applyAlignment="1" applyProtection="1">
      <alignment horizontal="center" vertical="center"/>
      <protection/>
    </xf>
    <xf numFmtId="176" fontId="6" fillId="0" borderId="45" xfId="48" applyNumberFormat="1" applyFont="1" applyBorder="1" applyAlignment="1" applyProtection="1">
      <alignment horizontal="center" vertical="center"/>
      <protection/>
    </xf>
    <xf numFmtId="176" fontId="6" fillId="0" borderId="80" xfId="48" applyNumberFormat="1" applyFont="1" applyBorder="1" applyAlignment="1" applyProtection="1">
      <alignment horizontal="center" vertical="center"/>
      <protection/>
    </xf>
    <xf numFmtId="176" fontId="6" fillId="0" borderId="72" xfId="48" applyNumberFormat="1" applyFont="1" applyBorder="1" applyAlignment="1" applyProtection="1">
      <alignment horizontal="center" vertical="center"/>
      <protection/>
    </xf>
    <xf numFmtId="176" fontId="6" fillId="0" borderId="44" xfId="48" applyNumberFormat="1" applyFont="1" applyBorder="1" applyAlignment="1" applyProtection="1">
      <alignment horizontal="center" vertical="center"/>
      <protection/>
    </xf>
    <xf numFmtId="176" fontId="6" fillId="0" borderId="27" xfId="48" applyNumberFormat="1" applyFont="1" applyBorder="1" applyAlignment="1" applyProtection="1">
      <alignment horizontal="center" vertical="center"/>
      <protection/>
    </xf>
    <xf numFmtId="176" fontId="4" fillId="0" borderId="87" xfId="48" applyNumberFormat="1" applyFont="1" applyBorder="1" applyAlignment="1" applyProtection="1">
      <alignment horizontal="center"/>
      <protection/>
    </xf>
    <xf numFmtId="176" fontId="4" fillId="0" borderId="88" xfId="48" applyNumberFormat="1" applyFont="1" applyBorder="1" applyAlignment="1" applyProtection="1">
      <alignment horizontal="center"/>
      <protection/>
    </xf>
    <xf numFmtId="176" fontId="4" fillId="0" borderId="89" xfId="48" applyNumberFormat="1" applyFont="1" applyBorder="1" applyAlignment="1" applyProtection="1">
      <alignment horizontal="center"/>
      <protection/>
    </xf>
    <xf numFmtId="176" fontId="4" fillId="0" borderId="90" xfId="48" applyNumberFormat="1" applyFont="1" applyBorder="1" applyAlignment="1" applyProtection="1">
      <alignment horizontal="center"/>
      <protection/>
    </xf>
    <xf numFmtId="176" fontId="4" fillId="0" borderId="91" xfId="48" applyNumberFormat="1" applyFont="1" applyBorder="1" applyAlignment="1" applyProtection="1">
      <alignment horizontal="center"/>
      <protection/>
    </xf>
    <xf numFmtId="41" fontId="4" fillId="0" borderId="83" xfId="48" applyNumberFormat="1" applyFont="1" applyBorder="1" applyAlignment="1" applyProtection="1">
      <alignment horizontal="center"/>
      <protection/>
    </xf>
    <xf numFmtId="176" fontId="6" fillId="0" borderId="92" xfId="48" applyNumberFormat="1" applyFont="1" applyBorder="1" applyAlignment="1" applyProtection="1">
      <alignment horizontal="center"/>
      <protection/>
    </xf>
    <xf numFmtId="176" fontId="6" fillId="0" borderId="93" xfId="48" applyNumberFormat="1" applyFont="1" applyBorder="1" applyAlignment="1" applyProtection="1">
      <alignment horizontal="center"/>
      <protection/>
    </xf>
    <xf numFmtId="176" fontId="6" fillId="0" borderId="94" xfId="48" applyNumberFormat="1" applyFont="1" applyBorder="1" applyAlignment="1" applyProtection="1">
      <alignment horizontal="center"/>
      <protection/>
    </xf>
    <xf numFmtId="176" fontId="6" fillId="0" borderId="95" xfId="48" applyNumberFormat="1" applyFont="1" applyBorder="1" applyAlignment="1" applyProtection="1">
      <alignment horizontal="center"/>
      <protection/>
    </xf>
    <xf numFmtId="176" fontId="6" fillId="0" borderId="96" xfId="48" applyNumberFormat="1" applyFont="1" applyBorder="1" applyAlignment="1" applyProtection="1">
      <alignment horizontal="center"/>
      <protection/>
    </xf>
    <xf numFmtId="176" fontId="4" fillId="0" borderId="80" xfId="48" applyNumberFormat="1" applyFont="1" applyBorder="1" applyAlignment="1" applyProtection="1">
      <alignment horizontal="center"/>
      <protection/>
    </xf>
    <xf numFmtId="176" fontId="4" fillId="0" borderId="51" xfId="48" applyNumberFormat="1" applyFont="1" applyBorder="1" applyAlignment="1" applyProtection="1">
      <alignment horizontal="center"/>
      <protection/>
    </xf>
    <xf numFmtId="176" fontId="4" fillId="0" borderId="72" xfId="48" applyNumberFormat="1" applyFont="1" applyBorder="1" applyAlignment="1" applyProtection="1">
      <alignment horizontal="center"/>
      <protection/>
    </xf>
    <xf numFmtId="176" fontId="4" fillId="0" borderId="65" xfId="48" applyNumberFormat="1" applyFont="1" applyBorder="1" applyAlignment="1" applyProtection="1">
      <alignment horizontal="center"/>
      <protection/>
    </xf>
    <xf numFmtId="176" fontId="4" fillId="0" borderId="62" xfId="48" applyNumberFormat="1" applyFont="1" applyBorder="1" applyAlignment="1" applyProtection="1">
      <alignment horizontal="center"/>
      <protection/>
    </xf>
    <xf numFmtId="41" fontId="5" fillId="0" borderId="0" xfId="48" applyNumberFormat="1" applyFont="1" applyFill="1" applyAlignment="1" applyProtection="1">
      <alignment horizontal="center"/>
      <protection/>
    </xf>
    <xf numFmtId="176" fontId="4" fillId="0" borderId="64" xfId="48" applyNumberFormat="1" applyFont="1" applyFill="1" applyBorder="1" applyAlignment="1" applyProtection="1">
      <alignment horizontal="center" vertical="center"/>
      <protection/>
    </xf>
    <xf numFmtId="176" fontId="4" fillId="0" borderId="15" xfId="48" applyNumberFormat="1" applyFont="1" applyFill="1" applyBorder="1" applyAlignment="1" applyProtection="1">
      <alignment horizontal="center" vertical="center"/>
      <protection/>
    </xf>
    <xf numFmtId="41" fontId="4" fillId="0" borderId="37" xfId="48" applyNumberFormat="1" applyFont="1" applyFill="1" applyBorder="1" applyAlignment="1" applyProtection="1">
      <alignment horizontal="center"/>
      <protection/>
    </xf>
    <xf numFmtId="176" fontId="4" fillId="0" borderId="80" xfId="48" applyNumberFormat="1" applyFont="1" applyFill="1" applyBorder="1" applyAlignment="1" applyProtection="1">
      <alignment horizontal="center" vertical="center"/>
      <protection/>
    </xf>
    <xf numFmtId="176" fontId="4" fillId="0" borderId="72" xfId="48" applyNumberFormat="1" applyFont="1" applyFill="1" applyBorder="1" applyAlignment="1" applyProtection="1">
      <alignment horizontal="center" vertical="center"/>
      <protection/>
    </xf>
    <xf numFmtId="176" fontId="4" fillId="0" borderId="44" xfId="48" applyNumberFormat="1" applyFont="1" applyFill="1" applyBorder="1" applyAlignment="1" applyProtection="1">
      <alignment horizontal="center" vertical="center"/>
      <protection/>
    </xf>
    <xf numFmtId="176" fontId="4" fillId="0" borderId="27" xfId="48" applyNumberFormat="1" applyFont="1" applyFill="1" applyBorder="1" applyAlignment="1" applyProtection="1">
      <alignment horizontal="center" vertical="center"/>
      <protection/>
    </xf>
    <xf numFmtId="176" fontId="4" fillId="0" borderId="54" xfId="48" applyNumberFormat="1" applyFont="1" applyFill="1" applyBorder="1" applyAlignment="1" applyProtection="1">
      <alignment horizontal="center" vertical="center"/>
      <protection/>
    </xf>
    <xf numFmtId="176" fontId="4" fillId="0" borderId="62" xfId="48" applyNumberFormat="1" applyFont="1" applyFill="1" applyBorder="1" applyAlignment="1" applyProtection="1">
      <alignment horizontal="center" vertical="center"/>
      <protection/>
    </xf>
    <xf numFmtId="176" fontId="4" fillId="0" borderId="55" xfId="48" applyNumberFormat="1" applyFont="1" applyFill="1" applyBorder="1" applyAlignment="1" applyProtection="1">
      <alignment horizontal="center" vertical="center"/>
      <protection/>
    </xf>
    <xf numFmtId="176" fontId="4" fillId="0" borderId="45" xfId="48" applyNumberFormat="1" applyFont="1" applyFill="1" applyBorder="1" applyAlignment="1" applyProtection="1">
      <alignment horizontal="center" vertical="center"/>
      <protection/>
    </xf>
    <xf numFmtId="176" fontId="4" fillId="0" borderId="36" xfId="48" applyNumberFormat="1" applyFont="1" applyFill="1" applyBorder="1" applyAlignment="1" applyProtection="1">
      <alignment horizontal="center"/>
      <protection/>
    </xf>
    <xf numFmtId="176" fontId="4" fillId="0" borderId="24" xfId="48" applyNumberFormat="1" applyFont="1" applyFill="1" applyBorder="1" applyAlignment="1" applyProtection="1">
      <alignment horizontal="center"/>
      <protection/>
    </xf>
    <xf numFmtId="176" fontId="4" fillId="0" borderId="81" xfId="48" applyNumberFormat="1" applyFont="1" applyFill="1" applyBorder="1" applyAlignment="1" applyProtection="1">
      <alignment horizontal="center"/>
      <protection/>
    </xf>
    <xf numFmtId="176" fontId="4" fillId="0" borderId="43" xfId="48" applyNumberFormat="1" applyFont="1" applyFill="1" applyBorder="1" applyAlignment="1" applyProtection="1">
      <alignment horizontal="center"/>
      <protection/>
    </xf>
    <xf numFmtId="176" fontId="6" fillId="0" borderId="36" xfId="48" applyNumberFormat="1" applyFont="1" applyFill="1" applyBorder="1" applyAlignment="1" applyProtection="1">
      <alignment horizontal="center"/>
      <protection/>
    </xf>
    <xf numFmtId="176" fontId="6" fillId="0" borderId="24" xfId="48" applyNumberFormat="1" applyFont="1" applyFill="1" applyBorder="1" applyAlignment="1" applyProtection="1">
      <alignment horizontal="center"/>
      <protection/>
    </xf>
    <xf numFmtId="176" fontId="6" fillId="0" borderId="84" xfId="48" applyNumberFormat="1" applyFont="1" applyFill="1" applyBorder="1" applyAlignment="1" applyProtection="1">
      <alignment horizontal="center"/>
      <protection/>
    </xf>
    <xf numFmtId="176" fontId="6" fillId="0" borderId="57" xfId="48" applyNumberFormat="1" applyFont="1" applyFill="1" applyBorder="1" applyAlignment="1" applyProtection="1">
      <alignment horizontal="center"/>
      <protection/>
    </xf>
    <xf numFmtId="176" fontId="6" fillId="0" borderId="85" xfId="48" applyNumberFormat="1" applyFont="1" applyFill="1" applyBorder="1" applyAlignment="1" applyProtection="1">
      <alignment horizontal="center"/>
      <protection/>
    </xf>
    <xf numFmtId="176" fontId="6" fillId="0" borderId="86" xfId="48" applyNumberFormat="1" applyFont="1" applyFill="1" applyBorder="1" applyAlignment="1" applyProtection="1">
      <alignment horizontal="center"/>
      <protection/>
    </xf>
    <xf numFmtId="176" fontId="6" fillId="0" borderId="80" xfId="48" applyNumberFormat="1" applyFont="1" applyFill="1" applyBorder="1" applyAlignment="1" applyProtection="1">
      <alignment horizontal="center" vertical="center"/>
      <protection/>
    </xf>
    <xf numFmtId="176" fontId="6" fillId="0" borderId="72" xfId="48" applyNumberFormat="1" applyFont="1" applyFill="1" applyBorder="1" applyAlignment="1" applyProtection="1">
      <alignment horizontal="center" vertical="center"/>
      <protection/>
    </xf>
    <xf numFmtId="176" fontId="6" fillId="0" borderId="44" xfId="48" applyNumberFormat="1" applyFont="1" applyFill="1" applyBorder="1" applyAlignment="1" applyProtection="1">
      <alignment horizontal="center" vertical="center"/>
      <protection/>
    </xf>
    <xf numFmtId="176" fontId="6" fillId="0" borderId="27" xfId="48" applyNumberFormat="1" applyFont="1" applyFill="1" applyBorder="1" applyAlignment="1" applyProtection="1">
      <alignment horizontal="center" vertical="center"/>
      <protection/>
    </xf>
    <xf numFmtId="176" fontId="6" fillId="0" borderId="51" xfId="48" applyNumberFormat="1" applyFont="1" applyFill="1" applyBorder="1" applyAlignment="1" applyProtection="1">
      <alignment horizontal="center" vertical="center"/>
      <protection/>
    </xf>
    <xf numFmtId="176" fontId="6" fillId="0" borderId="13" xfId="48" applyNumberFormat="1" applyFont="1" applyFill="1" applyBorder="1" applyAlignment="1" applyProtection="1">
      <alignment horizontal="center" vertical="center"/>
      <protection/>
    </xf>
    <xf numFmtId="176" fontId="4" fillId="0" borderId="87" xfId="48" applyNumberFormat="1" applyFont="1" applyFill="1" applyBorder="1" applyAlignment="1" applyProtection="1">
      <alignment horizontal="center"/>
      <protection/>
    </xf>
    <xf numFmtId="176" fontId="4" fillId="0" borderId="88" xfId="48" applyNumberFormat="1" applyFont="1" applyFill="1" applyBorder="1" applyAlignment="1" applyProtection="1">
      <alignment horizontal="center"/>
      <protection/>
    </xf>
    <xf numFmtId="176" fontId="4" fillId="0" borderId="89" xfId="48" applyNumberFormat="1" applyFont="1" applyFill="1" applyBorder="1" applyAlignment="1" applyProtection="1">
      <alignment horizontal="center"/>
      <protection/>
    </xf>
    <xf numFmtId="176" fontId="4" fillId="0" borderId="91" xfId="48" applyNumberFormat="1" applyFont="1" applyFill="1" applyBorder="1" applyAlignment="1" applyProtection="1">
      <alignment horizontal="center"/>
      <protection/>
    </xf>
    <xf numFmtId="41" fontId="5" fillId="0" borderId="0" xfId="48" applyNumberFormat="1" applyFont="1" applyAlignment="1">
      <alignment horizontal="center"/>
    </xf>
    <xf numFmtId="41" fontId="4" fillId="0" borderId="38" xfId="48" applyNumberFormat="1" applyFont="1" applyBorder="1" applyAlignment="1">
      <alignment horizontal="center"/>
    </xf>
    <xf numFmtId="41" fontId="4" fillId="0" borderId="82" xfId="48" applyNumberFormat="1" applyFont="1" applyBorder="1" applyAlignment="1">
      <alignment horizontal="center"/>
    </xf>
    <xf numFmtId="41" fontId="4" fillId="0" borderId="83" xfId="48" applyNumberFormat="1" applyFont="1" applyBorder="1" applyAlignment="1">
      <alignment horizontal="center"/>
    </xf>
    <xf numFmtId="176" fontId="4" fillId="0" borderId="64" xfId="48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 vertical="center"/>
    </xf>
    <xf numFmtId="176" fontId="4" fillId="0" borderId="80" xfId="48" applyNumberFormat="1" applyFont="1" applyBorder="1" applyAlignment="1">
      <alignment horizontal="center" vertical="center"/>
    </xf>
    <xf numFmtId="176" fontId="4" fillId="0" borderId="72" xfId="48" applyNumberFormat="1" applyFont="1" applyBorder="1" applyAlignment="1">
      <alignment horizontal="center" vertical="center"/>
    </xf>
    <xf numFmtId="176" fontId="4" fillId="0" borderId="44" xfId="48" applyNumberFormat="1" applyFont="1" applyBorder="1" applyAlignment="1">
      <alignment horizontal="center" vertical="center"/>
    </xf>
    <xf numFmtId="176" fontId="4" fillId="0" borderId="27" xfId="48" applyNumberFormat="1" applyFont="1" applyBorder="1" applyAlignment="1">
      <alignment horizontal="center" vertical="center"/>
    </xf>
    <xf numFmtId="176" fontId="4" fillId="0" borderId="54" xfId="48" applyNumberFormat="1" applyFont="1" applyBorder="1" applyAlignment="1">
      <alignment horizontal="center" vertical="center"/>
    </xf>
    <xf numFmtId="176" fontId="4" fillId="0" borderId="62" xfId="48" applyNumberFormat="1" applyFont="1" applyBorder="1" applyAlignment="1">
      <alignment horizontal="center" vertical="center"/>
    </xf>
    <xf numFmtId="176" fontId="4" fillId="0" borderId="55" xfId="48" applyNumberFormat="1" applyFont="1" applyBorder="1" applyAlignment="1">
      <alignment horizontal="center" vertical="center"/>
    </xf>
    <xf numFmtId="176" fontId="4" fillId="0" borderId="45" xfId="48" applyNumberFormat="1" applyFont="1" applyBorder="1" applyAlignment="1">
      <alignment horizontal="center" vertical="center"/>
    </xf>
    <xf numFmtId="176" fontId="4" fillId="0" borderId="36" xfId="48" applyNumberFormat="1" applyFont="1" applyBorder="1" applyAlignment="1">
      <alignment horizontal="center"/>
    </xf>
    <xf numFmtId="176" fontId="4" fillId="0" borderId="24" xfId="48" applyNumberFormat="1" applyFont="1" applyBorder="1" applyAlignment="1">
      <alignment horizontal="center"/>
    </xf>
    <xf numFmtId="176" fontId="4" fillId="0" borderId="81" xfId="48" applyNumberFormat="1" applyFont="1" applyBorder="1" applyAlignment="1">
      <alignment horizontal="center"/>
    </xf>
    <xf numFmtId="176" fontId="4" fillId="0" borderId="43" xfId="48" applyNumberFormat="1" applyFont="1" applyBorder="1" applyAlignment="1">
      <alignment horizontal="center"/>
    </xf>
    <xf numFmtId="176" fontId="6" fillId="0" borderId="36" xfId="48" applyNumberFormat="1" applyFont="1" applyBorder="1" applyAlignment="1">
      <alignment horizontal="center"/>
    </xf>
    <xf numFmtId="176" fontId="6" fillId="0" borderId="24" xfId="48" applyNumberFormat="1" applyFont="1" applyBorder="1" applyAlignment="1">
      <alignment horizontal="center"/>
    </xf>
    <xf numFmtId="176" fontId="6" fillId="0" borderId="84" xfId="48" applyNumberFormat="1" applyFont="1" applyBorder="1" applyAlignment="1">
      <alignment horizontal="center"/>
    </xf>
    <xf numFmtId="176" fontId="6" fillId="0" borderId="57" xfId="48" applyNumberFormat="1" applyFont="1" applyBorder="1" applyAlignment="1">
      <alignment horizontal="center"/>
    </xf>
    <xf numFmtId="176" fontId="6" fillId="0" borderId="85" xfId="48" applyNumberFormat="1" applyFont="1" applyBorder="1" applyAlignment="1">
      <alignment horizontal="center"/>
    </xf>
    <xf numFmtId="176" fontId="6" fillId="0" borderId="59" xfId="48" applyNumberFormat="1" applyFont="1" applyBorder="1" applyAlignment="1">
      <alignment horizontal="center"/>
    </xf>
    <xf numFmtId="176" fontId="6" fillId="0" borderId="86" xfId="48" applyNumberFormat="1" applyFont="1" applyBorder="1" applyAlignment="1">
      <alignment horizontal="center"/>
    </xf>
    <xf numFmtId="176" fontId="6" fillId="0" borderId="80" xfId="48" applyNumberFormat="1" applyFont="1" applyBorder="1" applyAlignment="1">
      <alignment horizontal="center" vertical="center"/>
    </xf>
    <xf numFmtId="176" fontId="6" fillId="0" borderId="72" xfId="48" applyNumberFormat="1" applyFont="1" applyBorder="1" applyAlignment="1">
      <alignment horizontal="center" vertical="center"/>
    </xf>
    <xf numFmtId="176" fontId="6" fillId="0" borderId="44" xfId="48" applyNumberFormat="1" applyFont="1" applyBorder="1" applyAlignment="1">
      <alignment horizontal="center" vertical="center"/>
    </xf>
    <xf numFmtId="176" fontId="6" fillId="0" borderId="27" xfId="48" applyNumberFormat="1" applyFont="1" applyBorder="1" applyAlignment="1">
      <alignment horizontal="center" vertical="center"/>
    </xf>
    <xf numFmtId="176" fontId="6" fillId="0" borderId="51" xfId="48" applyNumberFormat="1" applyFont="1" applyBorder="1" applyAlignment="1">
      <alignment horizontal="center" vertical="center"/>
    </xf>
    <xf numFmtId="176" fontId="6" fillId="0" borderId="62" xfId="48" applyNumberFormat="1" applyFont="1" applyBorder="1" applyAlignment="1">
      <alignment horizontal="center" vertical="center"/>
    </xf>
    <xf numFmtId="176" fontId="6" fillId="0" borderId="13" xfId="48" applyNumberFormat="1" applyFont="1" applyBorder="1" applyAlignment="1">
      <alignment horizontal="center" vertical="center"/>
    </xf>
    <xf numFmtId="176" fontId="6" fillId="0" borderId="45" xfId="48" applyNumberFormat="1" applyFont="1" applyBorder="1" applyAlignment="1">
      <alignment horizontal="center" vertical="center"/>
    </xf>
    <xf numFmtId="176" fontId="4" fillId="0" borderId="87" xfId="48" applyNumberFormat="1" applyFont="1" applyBorder="1" applyAlignment="1">
      <alignment horizontal="center"/>
    </xf>
    <xf numFmtId="176" fontId="4" fillId="0" borderId="88" xfId="48" applyNumberFormat="1" applyFont="1" applyBorder="1" applyAlignment="1">
      <alignment horizontal="center"/>
    </xf>
    <xf numFmtId="176" fontId="4" fillId="0" borderId="89" xfId="48" applyNumberFormat="1" applyFont="1" applyBorder="1" applyAlignment="1">
      <alignment horizontal="center"/>
    </xf>
    <xf numFmtId="176" fontId="4" fillId="0" borderId="90" xfId="48" applyNumberFormat="1" applyFont="1" applyBorder="1" applyAlignment="1">
      <alignment horizontal="center"/>
    </xf>
    <xf numFmtId="176" fontId="4" fillId="0" borderId="91" xfId="48" applyNumberFormat="1" applyFont="1" applyBorder="1" applyAlignment="1">
      <alignment horizontal="center"/>
    </xf>
    <xf numFmtId="41" fontId="4" fillId="0" borderId="97" xfId="48" applyNumberFormat="1" applyFont="1" applyFill="1" applyBorder="1" applyAlignment="1" applyProtection="1">
      <alignment/>
      <protection/>
    </xf>
    <xf numFmtId="41" fontId="4" fillId="0" borderId="42" xfId="48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 applyProtection="1">
      <alignment shrinkToFit="1"/>
      <protection/>
    </xf>
    <xf numFmtId="41" fontId="4" fillId="0" borderId="89" xfId="0" applyNumberFormat="1" applyFont="1" applyFill="1" applyBorder="1" applyAlignment="1" applyProtection="1">
      <alignment shrinkToFit="1"/>
      <protection/>
    </xf>
    <xf numFmtId="41" fontId="4" fillId="0" borderId="85" xfId="0" applyNumberFormat="1" applyFont="1" applyFill="1" applyBorder="1" applyAlignment="1" applyProtection="1">
      <alignment/>
      <protection/>
    </xf>
    <xf numFmtId="41" fontId="4" fillId="0" borderId="32" xfId="48" applyNumberFormat="1" applyFont="1" applyFill="1" applyBorder="1" applyAlignment="1" applyProtection="1">
      <alignment horizontal="right" vertical="center" shrinkToFit="1"/>
      <protection/>
    </xf>
    <xf numFmtId="41" fontId="4" fillId="0" borderId="97" xfId="48" applyNumberFormat="1" applyFont="1" applyFill="1" applyBorder="1" applyAlignment="1" applyProtection="1">
      <alignment horizontal="right" vertical="center" shrinkToFit="1"/>
      <protection/>
    </xf>
    <xf numFmtId="41" fontId="4" fillId="0" borderId="29" xfId="48" applyNumberFormat="1" applyFont="1" applyFill="1" applyBorder="1" applyAlignment="1" applyProtection="1">
      <alignment horizontal="right" vertical="center" shrinkToFit="1"/>
      <protection/>
    </xf>
    <xf numFmtId="41" fontId="4" fillId="0" borderId="30" xfId="48" applyNumberFormat="1" applyFont="1" applyFill="1" applyBorder="1" applyAlignment="1" applyProtection="1">
      <alignment horizontal="right" vertical="center" shrinkToFit="1"/>
      <protection/>
    </xf>
    <xf numFmtId="41" fontId="4" fillId="0" borderId="42" xfId="48" applyNumberFormat="1" applyFont="1" applyFill="1" applyBorder="1" applyAlignment="1" applyProtection="1">
      <alignment horizontal="right" vertical="center" shrinkToFit="1"/>
      <protection/>
    </xf>
    <xf numFmtId="41" fontId="4" fillId="0" borderId="73" xfId="48" applyNumberFormat="1" applyFont="1" applyFill="1" applyBorder="1" applyAlignment="1" applyProtection="1">
      <alignment/>
      <protection/>
    </xf>
    <xf numFmtId="41" fontId="4" fillId="0" borderId="97" xfId="48" applyNumberFormat="1" applyFont="1" applyFill="1" applyBorder="1" applyAlignment="1" applyProtection="1">
      <alignment horizontal="right" vertical="center"/>
      <protection/>
    </xf>
    <xf numFmtId="41" fontId="4" fillId="0" borderId="29" xfId="48" applyNumberFormat="1" applyFont="1" applyFill="1" applyBorder="1" applyAlignment="1" applyProtection="1">
      <alignment horizontal="right" vertical="center"/>
      <protection/>
    </xf>
    <xf numFmtId="41" fontId="4" fillId="0" borderId="30" xfId="48" applyNumberFormat="1" applyFont="1" applyFill="1" applyBorder="1" applyAlignment="1" applyProtection="1">
      <alignment horizontal="right" vertical="center"/>
      <protection/>
    </xf>
    <xf numFmtId="41" fontId="4" fillId="0" borderId="42" xfId="48" applyNumberFormat="1" applyFont="1" applyFill="1" applyBorder="1" applyAlignment="1" applyProtection="1">
      <alignment horizontal="right" vertical="center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1" xfId="0" applyNumberFormat="1" applyFont="1" applyFill="1" applyBorder="1" applyAlignment="1" applyProtection="1">
      <alignment/>
      <protection/>
    </xf>
    <xf numFmtId="41" fontId="4" fillId="0" borderId="42" xfId="0" applyNumberFormat="1" applyFont="1" applyFill="1" applyBorder="1" applyAlignment="1" applyProtection="1">
      <alignment/>
      <protection/>
    </xf>
    <xf numFmtId="41" fontId="4" fillId="0" borderId="28" xfId="48" applyNumberFormat="1" applyFont="1" applyFill="1" applyBorder="1" applyAlignment="1" applyProtection="1">
      <alignment horizontal="right" vertical="center"/>
      <protection/>
    </xf>
    <xf numFmtId="41" fontId="4" fillId="0" borderId="32" xfId="48" applyNumberFormat="1" applyFont="1" applyFill="1" applyBorder="1" applyAlignment="1" applyProtection="1">
      <alignment horizontal="right" vertical="center"/>
      <protection/>
    </xf>
    <xf numFmtId="41" fontId="4" fillId="0" borderId="31" xfId="48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40" zoomScalePageLayoutView="0" workbookViewId="0" topLeftCell="A1">
      <pane xSplit="3" ySplit="5" topLeftCell="W6" activePane="bottomRight" state="frozen"/>
      <selection pane="topLeft" activeCell="AB3" sqref="AB3:AD3"/>
      <selection pane="topRight" activeCell="AB3" sqref="AB3:AD3"/>
      <selection pane="bottomLeft" activeCell="AB3" sqref="AB3:AD3"/>
      <selection pane="bottomRight" activeCell="X8" sqref="X8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5" width="16.625" style="55" customWidth="1"/>
    <col min="6" max="6" width="19.125" style="55" customWidth="1"/>
    <col min="7" max="7" width="12.625" style="55" customWidth="1"/>
    <col min="8" max="8" width="16.625" style="55" customWidth="1"/>
    <col min="9" max="9" width="19.125" style="55" customWidth="1"/>
    <col min="10" max="10" width="12.625" style="55" customWidth="1"/>
    <col min="11" max="12" width="16.625" style="55" customWidth="1"/>
    <col min="13" max="13" width="12.625" style="55" customWidth="1"/>
    <col min="14" max="15" width="16.625" style="55" customWidth="1"/>
    <col min="16" max="16" width="12.625" style="55" customWidth="1"/>
    <col min="17" max="17" width="16.625" style="55" customWidth="1"/>
    <col min="18" max="18" width="17.50390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 t="s">
        <v>83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84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70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2" t="s">
        <v>82</v>
      </c>
      <c r="E3" s="63"/>
      <c r="F3" s="63"/>
      <c r="G3" s="62" t="s">
        <v>77</v>
      </c>
      <c r="H3" s="63"/>
      <c r="I3" s="63"/>
      <c r="J3" s="62" t="s">
        <v>85</v>
      </c>
      <c r="K3" s="63"/>
      <c r="L3" s="63"/>
      <c r="M3" s="62" t="s">
        <v>68</v>
      </c>
      <c r="N3" s="63"/>
      <c r="O3" s="63"/>
      <c r="P3" s="62" t="s">
        <v>86</v>
      </c>
      <c r="Q3" s="63"/>
      <c r="R3" s="63"/>
      <c r="S3" s="334" t="s">
        <v>87</v>
      </c>
      <c r="T3" s="335"/>
      <c r="U3" s="336"/>
      <c r="V3" s="63" t="s">
        <v>88</v>
      </c>
      <c r="W3" s="63"/>
      <c r="X3" s="64"/>
      <c r="Y3" s="65" t="s">
        <v>89</v>
      </c>
      <c r="Z3" s="63"/>
      <c r="AA3" s="64"/>
      <c r="AB3" s="330" t="s">
        <v>79</v>
      </c>
      <c r="AC3" s="331"/>
      <c r="AD3" s="332"/>
      <c r="AE3" s="62" t="s">
        <v>90</v>
      </c>
      <c r="AF3" s="63"/>
      <c r="AG3" s="63"/>
      <c r="AH3" s="62" t="s">
        <v>91</v>
      </c>
      <c r="AI3" s="63"/>
      <c r="AJ3" s="63"/>
      <c r="AK3" s="62" t="s">
        <v>92</v>
      </c>
      <c r="AL3" s="63"/>
      <c r="AM3" s="63"/>
      <c r="AN3" s="62" t="s">
        <v>74</v>
      </c>
      <c r="AO3" s="63"/>
      <c r="AP3" s="63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2" t="s">
        <v>2</v>
      </c>
      <c r="E4" s="72" t="s">
        <v>3</v>
      </c>
      <c r="F4" s="72" t="s">
        <v>4</v>
      </c>
      <c r="G4" s="72" t="s">
        <v>2</v>
      </c>
      <c r="H4" s="72" t="s">
        <v>3</v>
      </c>
      <c r="I4" s="72" t="s">
        <v>4</v>
      </c>
      <c r="J4" s="72" t="s">
        <v>2</v>
      </c>
      <c r="K4" s="72" t="s">
        <v>3</v>
      </c>
      <c r="L4" s="72" t="s">
        <v>4</v>
      </c>
      <c r="M4" s="72" t="s">
        <v>2</v>
      </c>
      <c r="N4" s="72" t="s">
        <v>3</v>
      </c>
      <c r="O4" s="72" t="s">
        <v>4</v>
      </c>
      <c r="P4" s="72" t="s">
        <v>2</v>
      </c>
      <c r="Q4" s="72" t="s">
        <v>3</v>
      </c>
      <c r="R4" s="72" t="s">
        <v>4</v>
      </c>
      <c r="S4" s="72" t="s">
        <v>2</v>
      </c>
      <c r="T4" s="72" t="s">
        <v>3</v>
      </c>
      <c r="U4" s="73" t="s">
        <v>4</v>
      </c>
      <c r="V4" s="74" t="s">
        <v>2</v>
      </c>
      <c r="W4" s="72" t="s">
        <v>3</v>
      </c>
      <c r="X4" s="75" t="s">
        <v>4</v>
      </c>
      <c r="Y4" s="72" t="s">
        <v>2</v>
      </c>
      <c r="Z4" s="72" t="s">
        <v>3</v>
      </c>
      <c r="AA4" s="75" t="s">
        <v>4</v>
      </c>
      <c r="AB4" s="72" t="s">
        <v>2</v>
      </c>
      <c r="AC4" s="72" t="s">
        <v>3</v>
      </c>
      <c r="AD4" s="72" t="s">
        <v>4</v>
      </c>
      <c r="AE4" s="72" t="s">
        <v>2</v>
      </c>
      <c r="AF4" s="72" t="s">
        <v>3</v>
      </c>
      <c r="AG4" s="72" t="s">
        <v>4</v>
      </c>
      <c r="AH4" s="72" t="s">
        <v>2</v>
      </c>
      <c r="AI4" s="72" t="s">
        <v>3</v>
      </c>
      <c r="AJ4" s="72" t="s">
        <v>4</v>
      </c>
      <c r="AK4" s="72" t="s">
        <v>2</v>
      </c>
      <c r="AL4" s="72" t="s">
        <v>3</v>
      </c>
      <c r="AM4" s="72" t="s">
        <v>4</v>
      </c>
      <c r="AN4" s="72" t="s">
        <v>2</v>
      </c>
      <c r="AO4" s="72" t="s">
        <v>3</v>
      </c>
      <c r="AP4" s="72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1" t="s">
        <v>5</v>
      </c>
      <c r="E5" s="81" t="s">
        <v>6</v>
      </c>
      <c r="F5" s="81" t="s">
        <v>7</v>
      </c>
      <c r="G5" s="81" t="s">
        <v>5</v>
      </c>
      <c r="H5" s="81" t="s">
        <v>6</v>
      </c>
      <c r="I5" s="81" t="s">
        <v>7</v>
      </c>
      <c r="J5" s="81" t="s">
        <v>5</v>
      </c>
      <c r="K5" s="81" t="s">
        <v>6</v>
      </c>
      <c r="L5" s="81" t="s">
        <v>7</v>
      </c>
      <c r="M5" s="81" t="s">
        <v>5</v>
      </c>
      <c r="N5" s="81" t="s">
        <v>6</v>
      </c>
      <c r="O5" s="81" t="s">
        <v>7</v>
      </c>
      <c r="P5" s="81" t="s">
        <v>5</v>
      </c>
      <c r="Q5" s="81" t="s">
        <v>6</v>
      </c>
      <c r="R5" s="81" t="s">
        <v>7</v>
      </c>
      <c r="S5" s="81" t="s">
        <v>5</v>
      </c>
      <c r="T5" s="81" t="s">
        <v>6</v>
      </c>
      <c r="U5" s="82" t="s">
        <v>7</v>
      </c>
      <c r="V5" s="83" t="s">
        <v>5</v>
      </c>
      <c r="W5" s="81" t="s">
        <v>6</v>
      </c>
      <c r="X5" s="84" t="s">
        <v>7</v>
      </c>
      <c r="Y5" s="81" t="s">
        <v>5</v>
      </c>
      <c r="Z5" s="81" t="s">
        <v>6</v>
      </c>
      <c r="AA5" s="84" t="s">
        <v>7</v>
      </c>
      <c r="AB5" s="81" t="s">
        <v>5</v>
      </c>
      <c r="AC5" s="81" t="s">
        <v>6</v>
      </c>
      <c r="AD5" s="81" t="s">
        <v>7</v>
      </c>
      <c r="AE5" s="81" t="s">
        <v>5</v>
      </c>
      <c r="AF5" s="81" t="s">
        <v>6</v>
      </c>
      <c r="AG5" s="81" t="s">
        <v>7</v>
      </c>
      <c r="AH5" s="81" t="s">
        <v>5</v>
      </c>
      <c r="AI5" s="81" t="s">
        <v>6</v>
      </c>
      <c r="AJ5" s="81" t="s">
        <v>7</v>
      </c>
      <c r="AK5" s="81" t="s">
        <v>5</v>
      </c>
      <c r="AL5" s="81" t="s">
        <v>6</v>
      </c>
      <c r="AM5" s="81" t="s">
        <v>7</v>
      </c>
      <c r="AN5" s="81" t="s">
        <v>5</v>
      </c>
      <c r="AO5" s="81" t="s">
        <v>6</v>
      </c>
      <c r="AP5" s="81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12">
        <f>D6+G6</f>
        <v>0</v>
      </c>
      <c r="K6" s="12">
        <f>E6+H6</f>
        <v>0</v>
      </c>
      <c r="L6" s="11">
        <f>F6+I6</f>
        <v>0</v>
      </c>
      <c r="M6" s="42"/>
      <c r="N6" s="43"/>
      <c r="O6" s="11"/>
      <c r="P6" s="42">
        <v>1</v>
      </c>
      <c r="Q6" s="43">
        <v>362.636</v>
      </c>
      <c r="R6" s="43">
        <v>43613.529</v>
      </c>
      <c r="S6" s="43"/>
      <c r="T6" s="43"/>
      <c r="U6" s="90"/>
      <c r="V6" s="11">
        <f>P6+S6</f>
        <v>1</v>
      </c>
      <c r="W6" s="12">
        <f>Q6+T6</f>
        <v>362.636</v>
      </c>
      <c r="X6" s="11">
        <f>R6+U6</f>
        <v>43613.529</v>
      </c>
      <c r="Y6" s="43"/>
      <c r="Z6" s="43"/>
      <c r="AA6" s="91"/>
      <c r="AB6" s="1"/>
      <c r="AC6" s="2"/>
      <c r="AD6" s="2"/>
      <c r="AE6" s="2"/>
      <c r="AF6" s="2"/>
      <c r="AG6" s="2"/>
      <c r="AH6" s="2"/>
      <c r="AI6" s="2"/>
      <c r="AJ6" s="46"/>
      <c r="AK6" s="1"/>
      <c r="AL6" s="2"/>
      <c r="AM6" s="11"/>
      <c r="AN6" s="1"/>
      <c r="AO6" s="2"/>
      <c r="AP6" s="2"/>
      <c r="AQ6" s="92">
        <f>AN6+AK6+AH6+AE6+AB6+Y6+S6+P6+M6+G6+D6</f>
        <v>1</v>
      </c>
      <c r="AR6" s="92">
        <f>AO6+AL6+AI6+AF6+AC6+Z6+T6+Q6+N6+H6+E6</f>
        <v>362.636</v>
      </c>
      <c r="AS6" s="92">
        <f>AP6+AM6+AJ6+AG6+AD6+AA6+U6+R6+O6+I6+F6</f>
        <v>43613.529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/>
      <c r="E7" s="41"/>
      <c r="F7" s="41"/>
      <c r="G7" s="41"/>
      <c r="H7" s="41"/>
      <c r="I7" s="96"/>
      <c r="J7" s="5">
        <f aca="true" t="shared" si="0" ref="J7:J32">D7+G7</f>
        <v>0</v>
      </c>
      <c r="K7" s="5">
        <f aca="true" t="shared" si="1" ref="K7:K32">E7+H7</f>
        <v>0</v>
      </c>
      <c r="L7" s="6">
        <f aca="true" t="shared" si="2" ref="L7:L32">F7+I7</f>
        <v>0</v>
      </c>
      <c r="M7" s="40"/>
      <c r="N7" s="41"/>
      <c r="O7" s="15"/>
      <c r="P7" s="40"/>
      <c r="Q7" s="41"/>
      <c r="R7" s="41"/>
      <c r="S7" s="41"/>
      <c r="T7" s="41"/>
      <c r="U7" s="96"/>
      <c r="V7" s="6">
        <f aca="true" t="shared" si="3" ref="V7:V60">P7+S7</f>
        <v>0</v>
      </c>
      <c r="W7" s="5">
        <f aca="true" t="shared" si="4" ref="W7:W60">Q7+T7</f>
        <v>0</v>
      </c>
      <c r="X7" s="6">
        <f aca="true" t="shared" si="5" ref="X7:X60">R7+U7</f>
        <v>0</v>
      </c>
      <c r="Y7" s="41"/>
      <c r="Z7" s="41"/>
      <c r="AA7" s="41"/>
      <c r="AB7" s="4"/>
      <c r="AC7" s="5"/>
      <c r="AD7" s="5"/>
      <c r="AE7" s="5"/>
      <c r="AF7" s="5"/>
      <c r="AG7" s="5"/>
      <c r="AH7" s="5"/>
      <c r="AI7" s="5"/>
      <c r="AJ7" s="47"/>
      <c r="AK7" s="4"/>
      <c r="AL7" s="5"/>
      <c r="AM7" s="6"/>
      <c r="AN7" s="4"/>
      <c r="AO7" s="5"/>
      <c r="AP7" s="5"/>
      <c r="AQ7" s="97">
        <f aca="true" t="shared" si="6" ref="AQ7:AQ68">AN7+AK7+AH7+AE7+AB7+Y7+S7+P7+M7+G7+D7</f>
        <v>0</v>
      </c>
      <c r="AR7" s="97">
        <f aca="true" t="shared" si="7" ref="AQ7:AR70">AO7+AL7+AI7+AF7+AC7+Z7+T7+Q7+N7+H7+E7</f>
        <v>0</v>
      </c>
      <c r="AS7" s="97">
        <f aca="true" t="shared" si="8" ref="AS7:AS70">AP7+AM7+AJ7+AG7+AD7+AA7+U7+R7+O7+I7+F7</f>
        <v>0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/>
      <c r="G8" s="43"/>
      <c r="H8" s="43"/>
      <c r="I8" s="90"/>
      <c r="J8" s="2">
        <f t="shared" si="0"/>
        <v>0</v>
      </c>
      <c r="K8" s="2">
        <f t="shared" si="1"/>
        <v>0</v>
      </c>
      <c r="L8" s="3">
        <f t="shared" si="2"/>
        <v>0</v>
      </c>
      <c r="M8" s="42"/>
      <c r="N8" s="43"/>
      <c r="O8" s="3"/>
      <c r="P8" s="42">
        <v>1</v>
      </c>
      <c r="Q8" s="43">
        <v>199.284</v>
      </c>
      <c r="R8" s="43">
        <v>6382.07</v>
      </c>
      <c r="S8" s="43"/>
      <c r="T8" s="43"/>
      <c r="U8" s="90"/>
      <c r="V8" s="3">
        <f t="shared" si="3"/>
        <v>1</v>
      </c>
      <c r="W8" s="2">
        <f t="shared" si="4"/>
        <v>199.284</v>
      </c>
      <c r="X8" s="3">
        <f t="shared" si="5"/>
        <v>6382.07</v>
      </c>
      <c r="Y8" s="43"/>
      <c r="Z8" s="43"/>
      <c r="AA8" s="43"/>
      <c r="AB8" s="1"/>
      <c r="AC8" s="2"/>
      <c r="AD8" s="2"/>
      <c r="AE8" s="2"/>
      <c r="AF8" s="2"/>
      <c r="AG8" s="2"/>
      <c r="AH8" s="2"/>
      <c r="AI8" s="2"/>
      <c r="AJ8" s="48"/>
      <c r="AK8" s="1"/>
      <c r="AL8" s="2"/>
      <c r="AM8" s="3"/>
      <c r="AN8" s="1"/>
      <c r="AO8" s="2"/>
      <c r="AP8" s="2"/>
      <c r="AQ8" s="92">
        <f t="shared" si="6"/>
        <v>1</v>
      </c>
      <c r="AR8" s="92">
        <f t="shared" si="7"/>
        <v>199.284</v>
      </c>
      <c r="AS8" s="92">
        <f t="shared" si="8"/>
        <v>6382.07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/>
      <c r="G9" s="41"/>
      <c r="H9" s="41"/>
      <c r="I9" s="96"/>
      <c r="J9" s="5">
        <f t="shared" si="0"/>
        <v>0</v>
      </c>
      <c r="K9" s="5">
        <f t="shared" si="1"/>
        <v>0</v>
      </c>
      <c r="L9" s="6">
        <f t="shared" si="2"/>
        <v>0</v>
      </c>
      <c r="M9" s="40"/>
      <c r="N9" s="41"/>
      <c r="O9" s="15"/>
      <c r="P9" s="40">
        <v>16</v>
      </c>
      <c r="Q9" s="41">
        <v>3555.42</v>
      </c>
      <c r="R9" s="41">
        <v>114733.418</v>
      </c>
      <c r="S9" s="41"/>
      <c r="T9" s="41"/>
      <c r="U9" s="96"/>
      <c r="V9" s="6">
        <f t="shared" si="3"/>
        <v>16</v>
      </c>
      <c r="W9" s="5">
        <f t="shared" si="4"/>
        <v>3555.42</v>
      </c>
      <c r="X9" s="6">
        <f t="shared" si="5"/>
        <v>114733.418</v>
      </c>
      <c r="Y9" s="41"/>
      <c r="Z9" s="41"/>
      <c r="AA9" s="41"/>
      <c r="AB9" s="4"/>
      <c r="AC9" s="5"/>
      <c r="AD9" s="5"/>
      <c r="AE9" s="5"/>
      <c r="AF9" s="5"/>
      <c r="AG9" s="5"/>
      <c r="AH9" s="5"/>
      <c r="AI9" s="5"/>
      <c r="AJ9" s="47"/>
      <c r="AK9" s="4"/>
      <c r="AL9" s="5"/>
      <c r="AM9" s="6"/>
      <c r="AN9" s="4"/>
      <c r="AO9" s="5"/>
      <c r="AP9" s="5"/>
      <c r="AQ9" s="97">
        <f t="shared" si="6"/>
        <v>16</v>
      </c>
      <c r="AR9" s="97">
        <f t="shared" si="7"/>
        <v>3555.42</v>
      </c>
      <c r="AS9" s="97">
        <f t="shared" si="8"/>
        <v>114733.418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/>
      <c r="G10" s="43"/>
      <c r="H10" s="43"/>
      <c r="I10" s="90"/>
      <c r="J10" s="2">
        <f t="shared" si="0"/>
        <v>0</v>
      </c>
      <c r="K10" s="2">
        <f t="shared" si="1"/>
        <v>0</v>
      </c>
      <c r="L10" s="3">
        <f t="shared" si="2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3">
        <f t="shared" si="3"/>
        <v>0</v>
      </c>
      <c r="W10" s="2">
        <f t="shared" si="4"/>
        <v>0</v>
      </c>
      <c r="X10" s="3">
        <f t="shared" si="5"/>
        <v>0</v>
      </c>
      <c r="Y10" s="43"/>
      <c r="Z10" s="43"/>
      <c r="AA10" s="43"/>
      <c r="AB10" s="1"/>
      <c r="AC10" s="2"/>
      <c r="AD10" s="2"/>
      <c r="AE10" s="2"/>
      <c r="AF10" s="2"/>
      <c r="AG10" s="2"/>
      <c r="AH10" s="2"/>
      <c r="AI10" s="2"/>
      <c r="AJ10" s="48"/>
      <c r="AK10" s="1"/>
      <c r="AL10" s="2"/>
      <c r="AM10" s="3"/>
      <c r="AN10" s="1"/>
      <c r="AO10" s="2"/>
      <c r="AP10" s="2"/>
      <c r="AQ10" s="92">
        <f t="shared" si="6"/>
        <v>0</v>
      </c>
      <c r="AR10" s="92">
        <f t="shared" si="7"/>
        <v>0</v>
      </c>
      <c r="AS10" s="92">
        <f t="shared" si="8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/>
      <c r="G11" s="41"/>
      <c r="H11" s="41"/>
      <c r="I11" s="96"/>
      <c r="J11" s="5">
        <f t="shared" si="0"/>
        <v>0</v>
      </c>
      <c r="K11" s="5">
        <f t="shared" si="1"/>
        <v>0</v>
      </c>
      <c r="L11" s="6">
        <f t="shared" si="2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6">
        <f t="shared" si="3"/>
        <v>0</v>
      </c>
      <c r="W11" s="5">
        <f t="shared" si="4"/>
        <v>0</v>
      </c>
      <c r="X11" s="6">
        <f t="shared" si="5"/>
        <v>0</v>
      </c>
      <c r="Y11" s="41"/>
      <c r="Z11" s="41"/>
      <c r="AA11" s="41"/>
      <c r="AB11" s="4"/>
      <c r="AC11" s="5"/>
      <c r="AD11" s="5"/>
      <c r="AE11" s="5"/>
      <c r="AF11" s="5"/>
      <c r="AG11" s="5"/>
      <c r="AH11" s="5"/>
      <c r="AI11" s="5"/>
      <c r="AJ11" s="47"/>
      <c r="AK11" s="4"/>
      <c r="AL11" s="5"/>
      <c r="AM11" s="6"/>
      <c r="AN11" s="4"/>
      <c r="AO11" s="5"/>
      <c r="AP11" s="5"/>
      <c r="AQ11" s="97">
        <f t="shared" si="6"/>
        <v>0</v>
      </c>
      <c r="AR11" s="97">
        <f t="shared" si="7"/>
        <v>0</v>
      </c>
      <c r="AS11" s="97">
        <f t="shared" si="8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/>
      <c r="G12" s="43"/>
      <c r="H12" s="43"/>
      <c r="I12" s="90"/>
      <c r="J12" s="2">
        <f t="shared" si="0"/>
        <v>0</v>
      </c>
      <c r="K12" s="2">
        <f t="shared" si="1"/>
        <v>0</v>
      </c>
      <c r="L12" s="3">
        <f t="shared" si="2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3">
        <f t="shared" si="3"/>
        <v>0</v>
      </c>
      <c r="W12" s="2">
        <f t="shared" si="4"/>
        <v>0</v>
      </c>
      <c r="X12" s="3">
        <f t="shared" si="5"/>
        <v>0</v>
      </c>
      <c r="Y12" s="43"/>
      <c r="Z12" s="43"/>
      <c r="AA12" s="43"/>
      <c r="AB12" s="1"/>
      <c r="AC12" s="2"/>
      <c r="AD12" s="2"/>
      <c r="AE12" s="2"/>
      <c r="AF12" s="2"/>
      <c r="AG12" s="2"/>
      <c r="AH12" s="2"/>
      <c r="AI12" s="2"/>
      <c r="AJ12" s="48"/>
      <c r="AK12" s="1"/>
      <c r="AL12" s="2"/>
      <c r="AM12" s="3"/>
      <c r="AN12" s="1"/>
      <c r="AO12" s="2"/>
      <c r="AP12" s="2"/>
      <c r="AQ12" s="92">
        <f t="shared" si="6"/>
        <v>0</v>
      </c>
      <c r="AR12" s="92">
        <f t="shared" si="7"/>
        <v>0</v>
      </c>
      <c r="AS12" s="92">
        <f t="shared" si="8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/>
      <c r="G13" s="41"/>
      <c r="H13" s="41"/>
      <c r="I13" s="96"/>
      <c r="J13" s="5">
        <f t="shared" si="0"/>
        <v>0</v>
      </c>
      <c r="K13" s="5">
        <f t="shared" si="1"/>
        <v>0</v>
      </c>
      <c r="L13" s="6">
        <f t="shared" si="2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6">
        <f t="shared" si="3"/>
        <v>0</v>
      </c>
      <c r="W13" s="5">
        <f t="shared" si="4"/>
        <v>0</v>
      </c>
      <c r="X13" s="6">
        <f t="shared" si="5"/>
        <v>0</v>
      </c>
      <c r="Y13" s="41"/>
      <c r="Z13" s="41"/>
      <c r="AA13" s="41"/>
      <c r="AB13" s="4"/>
      <c r="AC13" s="5"/>
      <c r="AD13" s="5"/>
      <c r="AE13" s="5"/>
      <c r="AF13" s="5"/>
      <c r="AG13" s="5"/>
      <c r="AH13" s="5"/>
      <c r="AI13" s="5"/>
      <c r="AJ13" s="47"/>
      <c r="AK13" s="4"/>
      <c r="AL13" s="5"/>
      <c r="AM13" s="6"/>
      <c r="AN13" s="4"/>
      <c r="AO13" s="5"/>
      <c r="AP13" s="5"/>
      <c r="AQ13" s="97">
        <f t="shared" si="6"/>
        <v>0</v>
      </c>
      <c r="AR13" s="97">
        <f t="shared" si="7"/>
        <v>0</v>
      </c>
      <c r="AS13" s="97">
        <f t="shared" si="8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/>
      <c r="G14" s="43"/>
      <c r="H14" s="43"/>
      <c r="I14" s="90"/>
      <c r="J14" s="2">
        <f t="shared" si="0"/>
        <v>0</v>
      </c>
      <c r="K14" s="2">
        <f t="shared" si="1"/>
        <v>0</v>
      </c>
      <c r="L14" s="3">
        <f t="shared" si="2"/>
        <v>0</v>
      </c>
      <c r="M14" s="42"/>
      <c r="N14" s="43"/>
      <c r="O14" s="3"/>
      <c r="P14" s="42">
        <v>147</v>
      </c>
      <c r="Q14" s="43">
        <v>1491.397</v>
      </c>
      <c r="R14" s="43">
        <v>245959.529</v>
      </c>
      <c r="S14" s="43"/>
      <c r="T14" s="43"/>
      <c r="U14" s="90"/>
      <c r="V14" s="3">
        <f t="shared" si="3"/>
        <v>147</v>
      </c>
      <c r="W14" s="2">
        <f t="shared" si="4"/>
        <v>1491.397</v>
      </c>
      <c r="X14" s="3">
        <f t="shared" si="5"/>
        <v>245959.529</v>
      </c>
      <c r="Y14" s="43">
        <v>23</v>
      </c>
      <c r="Z14" s="43">
        <v>211.282</v>
      </c>
      <c r="AA14" s="43">
        <v>16352.103</v>
      </c>
      <c r="AB14" s="1"/>
      <c r="AC14" s="2"/>
      <c r="AD14" s="2"/>
      <c r="AE14" s="2"/>
      <c r="AF14" s="2"/>
      <c r="AG14" s="2"/>
      <c r="AH14" s="2"/>
      <c r="AI14" s="2"/>
      <c r="AJ14" s="48"/>
      <c r="AK14" s="1"/>
      <c r="AL14" s="2"/>
      <c r="AM14" s="3"/>
      <c r="AN14" s="1"/>
      <c r="AO14" s="2"/>
      <c r="AP14" s="2"/>
      <c r="AQ14" s="92">
        <f t="shared" si="6"/>
        <v>170</v>
      </c>
      <c r="AR14" s="92">
        <f t="shared" si="7"/>
        <v>1702.6789999999999</v>
      </c>
      <c r="AS14" s="92">
        <f t="shared" si="8"/>
        <v>262311.632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/>
      <c r="G15" s="41"/>
      <c r="H15" s="41"/>
      <c r="I15" s="96"/>
      <c r="J15" s="5">
        <f t="shared" si="0"/>
        <v>0</v>
      </c>
      <c r="K15" s="5">
        <f t="shared" si="1"/>
        <v>0</v>
      </c>
      <c r="L15" s="6">
        <f t="shared" si="2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6">
        <f t="shared" si="3"/>
        <v>0</v>
      </c>
      <c r="W15" s="5">
        <f t="shared" si="4"/>
        <v>0</v>
      </c>
      <c r="X15" s="6">
        <f t="shared" si="5"/>
        <v>0</v>
      </c>
      <c r="Y15" s="41"/>
      <c r="Z15" s="41"/>
      <c r="AA15" s="41"/>
      <c r="AB15" s="4"/>
      <c r="AC15" s="5"/>
      <c r="AD15" s="5"/>
      <c r="AE15" s="5"/>
      <c r="AF15" s="5"/>
      <c r="AG15" s="5"/>
      <c r="AH15" s="5"/>
      <c r="AI15" s="5"/>
      <c r="AJ15" s="47"/>
      <c r="AK15" s="4"/>
      <c r="AL15" s="5"/>
      <c r="AM15" s="6"/>
      <c r="AN15" s="4"/>
      <c r="AO15" s="5"/>
      <c r="AP15" s="5"/>
      <c r="AQ15" s="97">
        <f t="shared" si="6"/>
        <v>0</v>
      </c>
      <c r="AR15" s="97">
        <f t="shared" si="7"/>
        <v>0</v>
      </c>
      <c r="AS15" s="97">
        <f t="shared" si="8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/>
      <c r="G16" s="43"/>
      <c r="H16" s="43"/>
      <c r="I16" s="90"/>
      <c r="J16" s="2">
        <f t="shared" si="0"/>
        <v>0</v>
      </c>
      <c r="K16" s="2">
        <f t="shared" si="1"/>
        <v>0</v>
      </c>
      <c r="L16" s="3">
        <f t="shared" si="2"/>
        <v>0</v>
      </c>
      <c r="M16" s="42"/>
      <c r="N16" s="43"/>
      <c r="O16" s="3"/>
      <c r="P16" s="42">
        <v>197</v>
      </c>
      <c r="Q16" s="43">
        <v>854.487</v>
      </c>
      <c r="R16" s="43">
        <v>106284.7</v>
      </c>
      <c r="S16" s="43"/>
      <c r="T16" s="43"/>
      <c r="U16" s="90"/>
      <c r="V16" s="3">
        <f t="shared" si="3"/>
        <v>197</v>
      </c>
      <c r="W16" s="2">
        <f t="shared" si="4"/>
        <v>854.487</v>
      </c>
      <c r="X16" s="3">
        <f t="shared" si="5"/>
        <v>106284.7</v>
      </c>
      <c r="Y16" s="43"/>
      <c r="Z16" s="43"/>
      <c r="AA16" s="43"/>
      <c r="AB16" s="1"/>
      <c r="AC16" s="2"/>
      <c r="AD16" s="2"/>
      <c r="AE16" s="2">
        <v>245</v>
      </c>
      <c r="AF16" s="2">
        <v>19.35</v>
      </c>
      <c r="AG16" s="2">
        <v>7278.472</v>
      </c>
      <c r="AH16" s="2">
        <v>48</v>
      </c>
      <c r="AI16" s="2">
        <v>12.71551</v>
      </c>
      <c r="AJ16" s="48">
        <v>5025.471</v>
      </c>
      <c r="AK16" s="1"/>
      <c r="AL16" s="2"/>
      <c r="AM16" s="3"/>
      <c r="AN16" s="1"/>
      <c r="AO16" s="2"/>
      <c r="AP16" s="2"/>
      <c r="AQ16" s="92">
        <f t="shared" si="6"/>
        <v>490</v>
      </c>
      <c r="AR16" s="92">
        <f t="shared" si="7"/>
        <v>886.55251</v>
      </c>
      <c r="AS16" s="92">
        <f t="shared" si="8"/>
        <v>118588.643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/>
      <c r="G17" s="41"/>
      <c r="H17" s="41"/>
      <c r="I17" s="96"/>
      <c r="J17" s="5">
        <f t="shared" si="0"/>
        <v>0</v>
      </c>
      <c r="K17" s="5">
        <f t="shared" si="1"/>
        <v>0</v>
      </c>
      <c r="L17" s="6">
        <f t="shared" si="2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6">
        <f t="shared" si="3"/>
        <v>0</v>
      </c>
      <c r="W17" s="5">
        <f t="shared" si="4"/>
        <v>0</v>
      </c>
      <c r="X17" s="6">
        <f t="shared" si="5"/>
        <v>0</v>
      </c>
      <c r="Y17" s="41"/>
      <c r="Z17" s="41"/>
      <c r="AA17" s="41"/>
      <c r="AB17" s="4"/>
      <c r="AC17" s="5"/>
      <c r="AD17" s="5"/>
      <c r="AE17" s="5"/>
      <c r="AF17" s="5"/>
      <c r="AG17" s="5"/>
      <c r="AH17" s="5"/>
      <c r="AI17" s="5"/>
      <c r="AJ17" s="47"/>
      <c r="AK17" s="4"/>
      <c r="AL17" s="5"/>
      <c r="AM17" s="6"/>
      <c r="AN17" s="4"/>
      <c r="AO17" s="5"/>
      <c r="AP17" s="5"/>
      <c r="AQ17" s="97">
        <f t="shared" si="6"/>
        <v>0</v>
      </c>
      <c r="AR17" s="97">
        <f t="shared" si="7"/>
        <v>0</v>
      </c>
      <c r="AS17" s="97">
        <f t="shared" si="8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/>
      <c r="G18" s="43">
        <v>10</v>
      </c>
      <c r="H18" s="43">
        <v>3.5434</v>
      </c>
      <c r="I18" s="90">
        <v>1235.731</v>
      </c>
      <c r="J18" s="2">
        <f t="shared" si="0"/>
        <v>10</v>
      </c>
      <c r="K18" s="2">
        <f t="shared" si="1"/>
        <v>3.5434</v>
      </c>
      <c r="L18" s="3">
        <f t="shared" si="2"/>
        <v>1235.731</v>
      </c>
      <c r="M18" s="42"/>
      <c r="N18" s="43"/>
      <c r="O18" s="3"/>
      <c r="P18" s="42">
        <v>187</v>
      </c>
      <c r="Q18" s="43">
        <v>209.729</v>
      </c>
      <c r="R18" s="43">
        <v>56593.011</v>
      </c>
      <c r="S18" s="43">
        <v>107</v>
      </c>
      <c r="T18" s="43">
        <v>4.417</v>
      </c>
      <c r="U18" s="90">
        <v>3729.9</v>
      </c>
      <c r="V18" s="3">
        <f t="shared" si="3"/>
        <v>294</v>
      </c>
      <c r="W18" s="2">
        <f t="shared" si="4"/>
        <v>214.14600000000002</v>
      </c>
      <c r="X18" s="3">
        <f t="shared" si="5"/>
        <v>60322.911</v>
      </c>
      <c r="Y18" s="43"/>
      <c r="Z18" s="43"/>
      <c r="AA18" s="43"/>
      <c r="AB18" s="1"/>
      <c r="AC18" s="2"/>
      <c r="AD18" s="2"/>
      <c r="AE18" s="2"/>
      <c r="AF18" s="2"/>
      <c r="AG18" s="2"/>
      <c r="AH18" s="2">
        <v>33</v>
      </c>
      <c r="AI18" s="2">
        <v>2.5799</v>
      </c>
      <c r="AJ18" s="48">
        <v>1091.89</v>
      </c>
      <c r="AK18" s="1">
        <v>59</v>
      </c>
      <c r="AL18" s="2">
        <v>0.8713</v>
      </c>
      <c r="AM18" s="3">
        <v>1129.599</v>
      </c>
      <c r="AN18" s="1"/>
      <c r="AO18" s="2"/>
      <c r="AP18" s="2"/>
      <c r="AQ18" s="92">
        <f t="shared" si="6"/>
        <v>396</v>
      </c>
      <c r="AR18" s="92">
        <f t="shared" si="7"/>
        <v>221.1406</v>
      </c>
      <c r="AS18" s="92">
        <f t="shared" si="8"/>
        <v>63780.131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/>
      <c r="G19" s="41"/>
      <c r="H19" s="41"/>
      <c r="I19" s="96"/>
      <c r="J19" s="5">
        <f t="shared" si="0"/>
        <v>0</v>
      </c>
      <c r="K19" s="5">
        <f t="shared" si="1"/>
        <v>0</v>
      </c>
      <c r="L19" s="6">
        <f t="shared" si="2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6">
        <f t="shared" si="3"/>
        <v>0</v>
      </c>
      <c r="W19" s="5">
        <f t="shared" si="4"/>
        <v>0</v>
      </c>
      <c r="X19" s="6">
        <f t="shared" si="5"/>
        <v>0</v>
      </c>
      <c r="Y19" s="41"/>
      <c r="Z19" s="41"/>
      <c r="AA19" s="41"/>
      <c r="AB19" s="4"/>
      <c r="AC19" s="5"/>
      <c r="AD19" s="5"/>
      <c r="AE19" s="5"/>
      <c r="AF19" s="5"/>
      <c r="AG19" s="5"/>
      <c r="AH19" s="5"/>
      <c r="AI19" s="5"/>
      <c r="AJ19" s="47"/>
      <c r="AK19" s="4"/>
      <c r="AL19" s="5"/>
      <c r="AM19" s="6"/>
      <c r="AN19" s="4"/>
      <c r="AO19" s="5"/>
      <c r="AP19" s="5"/>
      <c r="AQ19" s="97">
        <f t="shared" si="6"/>
        <v>0</v>
      </c>
      <c r="AR19" s="97">
        <f t="shared" si="7"/>
        <v>0</v>
      </c>
      <c r="AS19" s="97">
        <f t="shared" si="8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/>
      <c r="G20" s="43"/>
      <c r="H20" s="43"/>
      <c r="I20" s="90"/>
      <c r="J20" s="2">
        <f t="shared" si="0"/>
        <v>0</v>
      </c>
      <c r="K20" s="2">
        <f t="shared" si="1"/>
        <v>0</v>
      </c>
      <c r="L20" s="3">
        <f t="shared" si="2"/>
        <v>0</v>
      </c>
      <c r="M20" s="42"/>
      <c r="N20" s="43"/>
      <c r="O20" s="3"/>
      <c r="P20" s="42"/>
      <c r="Q20" s="43"/>
      <c r="R20" s="43"/>
      <c r="S20" s="43"/>
      <c r="T20" s="43"/>
      <c r="U20" s="90"/>
      <c r="V20" s="3">
        <f t="shared" si="3"/>
        <v>0</v>
      </c>
      <c r="W20" s="2">
        <f t="shared" si="4"/>
        <v>0</v>
      </c>
      <c r="X20" s="3">
        <f t="shared" si="5"/>
        <v>0</v>
      </c>
      <c r="Y20" s="43"/>
      <c r="Z20" s="43"/>
      <c r="AA20" s="43"/>
      <c r="AB20" s="1"/>
      <c r="AC20" s="2"/>
      <c r="AD20" s="2"/>
      <c r="AE20" s="2"/>
      <c r="AF20" s="2"/>
      <c r="AG20" s="2"/>
      <c r="AH20" s="2"/>
      <c r="AI20" s="2"/>
      <c r="AJ20" s="48"/>
      <c r="AK20" s="1"/>
      <c r="AL20" s="2"/>
      <c r="AM20" s="3"/>
      <c r="AN20" s="1"/>
      <c r="AO20" s="2"/>
      <c r="AP20" s="2"/>
      <c r="AQ20" s="92">
        <f t="shared" si="6"/>
        <v>0</v>
      </c>
      <c r="AR20" s="92">
        <f t="shared" si="7"/>
        <v>0</v>
      </c>
      <c r="AS20" s="92">
        <f t="shared" si="8"/>
        <v>0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/>
      <c r="E21" s="41"/>
      <c r="F21" s="41"/>
      <c r="G21" s="41"/>
      <c r="H21" s="41"/>
      <c r="I21" s="96"/>
      <c r="J21" s="5">
        <f t="shared" si="0"/>
        <v>0</v>
      </c>
      <c r="K21" s="5">
        <f t="shared" si="1"/>
        <v>0</v>
      </c>
      <c r="L21" s="6">
        <f t="shared" si="2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6">
        <f t="shared" si="3"/>
        <v>0</v>
      </c>
      <c r="W21" s="5">
        <f t="shared" si="4"/>
        <v>0</v>
      </c>
      <c r="X21" s="6">
        <f t="shared" si="5"/>
        <v>0</v>
      </c>
      <c r="Y21" s="41"/>
      <c r="Z21" s="41"/>
      <c r="AA21" s="41"/>
      <c r="AB21" s="4"/>
      <c r="AC21" s="5"/>
      <c r="AD21" s="5"/>
      <c r="AE21" s="5"/>
      <c r="AF21" s="5"/>
      <c r="AG21" s="5"/>
      <c r="AH21" s="5"/>
      <c r="AI21" s="5"/>
      <c r="AJ21" s="47"/>
      <c r="AK21" s="4"/>
      <c r="AL21" s="5"/>
      <c r="AM21" s="6"/>
      <c r="AN21" s="4"/>
      <c r="AO21" s="5"/>
      <c r="AP21" s="5"/>
      <c r="AQ21" s="97">
        <f t="shared" si="6"/>
        <v>0</v>
      </c>
      <c r="AR21" s="97">
        <f t="shared" si="7"/>
        <v>0</v>
      </c>
      <c r="AS21" s="97">
        <f t="shared" si="8"/>
        <v>0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/>
      <c r="G22" s="43"/>
      <c r="H22" s="43"/>
      <c r="I22" s="90"/>
      <c r="J22" s="2">
        <f t="shared" si="0"/>
        <v>0</v>
      </c>
      <c r="K22" s="2">
        <f t="shared" si="1"/>
        <v>0</v>
      </c>
      <c r="L22" s="3">
        <f t="shared" si="2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3">
        <f t="shared" si="3"/>
        <v>0</v>
      </c>
      <c r="W22" s="2">
        <f t="shared" si="4"/>
        <v>0</v>
      </c>
      <c r="X22" s="3">
        <f t="shared" si="5"/>
        <v>0</v>
      </c>
      <c r="Y22" s="43">
        <v>259</v>
      </c>
      <c r="Z22" s="43">
        <v>37.6953</v>
      </c>
      <c r="AA22" s="43">
        <v>12224.42</v>
      </c>
      <c r="AB22" s="1"/>
      <c r="AC22" s="2"/>
      <c r="AD22" s="2"/>
      <c r="AE22" s="2"/>
      <c r="AF22" s="2"/>
      <c r="AG22" s="2"/>
      <c r="AH22" s="2"/>
      <c r="AI22" s="2"/>
      <c r="AJ22" s="48"/>
      <c r="AK22" s="1"/>
      <c r="AL22" s="2"/>
      <c r="AM22" s="3"/>
      <c r="AN22" s="1"/>
      <c r="AO22" s="2"/>
      <c r="AP22" s="2"/>
      <c r="AQ22" s="92">
        <f t="shared" si="6"/>
        <v>259</v>
      </c>
      <c r="AR22" s="92">
        <f t="shared" si="7"/>
        <v>37.6953</v>
      </c>
      <c r="AS22" s="92">
        <f t="shared" si="8"/>
        <v>12224.42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/>
      <c r="G23" s="41"/>
      <c r="H23" s="41"/>
      <c r="I23" s="96"/>
      <c r="J23" s="5">
        <f t="shared" si="0"/>
        <v>0</v>
      </c>
      <c r="K23" s="5">
        <f t="shared" si="1"/>
        <v>0</v>
      </c>
      <c r="L23" s="6">
        <f t="shared" si="2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6">
        <f t="shared" si="3"/>
        <v>0</v>
      </c>
      <c r="W23" s="5">
        <f t="shared" si="4"/>
        <v>0</v>
      </c>
      <c r="X23" s="6">
        <f t="shared" si="5"/>
        <v>0</v>
      </c>
      <c r="Y23" s="41"/>
      <c r="Z23" s="41"/>
      <c r="AA23" s="41"/>
      <c r="AB23" s="4"/>
      <c r="AC23" s="5"/>
      <c r="AD23" s="5"/>
      <c r="AE23" s="5"/>
      <c r="AF23" s="5"/>
      <c r="AG23" s="5"/>
      <c r="AH23" s="5"/>
      <c r="AI23" s="5"/>
      <c r="AJ23" s="47"/>
      <c r="AK23" s="4"/>
      <c r="AL23" s="5"/>
      <c r="AM23" s="6"/>
      <c r="AN23" s="4"/>
      <c r="AO23" s="5"/>
      <c r="AP23" s="5"/>
      <c r="AQ23" s="97">
        <f t="shared" si="6"/>
        <v>0</v>
      </c>
      <c r="AR23" s="97">
        <f t="shared" si="7"/>
        <v>0</v>
      </c>
      <c r="AS23" s="97">
        <f t="shared" si="8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/>
      <c r="G24" s="43"/>
      <c r="H24" s="43"/>
      <c r="I24" s="90"/>
      <c r="J24" s="2">
        <f t="shared" si="0"/>
        <v>0</v>
      </c>
      <c r="K24" s="2">
        <f t="shared" si="1"/>
        <v>0</v>
      </c>
      <c r="L24" s="3">
        <f t="shared" si="2"/>
        <v>0</v>
      </c>
      <c r="M24" s="42">
        <v>20</v>
      </c>
      <c r="N24" s="43">
        <v>55.1674</v>
      </c>
      <c r="O24" s="3">
        <v>10676.633</v>
      </c>
      <c r="P24" s="42"/>
      <c r="Q24" s="43"/>
      <c r="R24" s="43"/>
      <c r="S24" s="43"/>
      <c r="T24" s="43"/>
      <c r="U24" s="90"/>
      <c r="V24" s="3">
        <f t="shared" si="3"/>
        <v>0</v>
      </c>
      <c r="W24" s="2">
        <f t="shared" si="4"/>
        <v>0</v>
      </c>
      <c r="X24" s="3">
        <f t="shared" si="5"/>
        <v>0</v>
      </c>
      <c r="Y24" s="43"/>
      <c r="Z24" s="43"/>
      <c r="AA24" s="43"/>
      <c r="AB24" s="1"/>
      <c r="AC24" s="2"/>
      <c r="AD24" s="2"/>
      <c r="AE24" s="2"/>
      <c r="AF24" s="2"/>
      <c r="AG24" s="2"/>
      <c r="AH24" s="2"/>
      <c r="AI24" s="2"/>
      <c r="AJ24" s="48"/>
      <c r="AK24" s="1"/>
      <c r="AL24" s="2"/>
      <c r="AM24" s="3"/>
      <c r="AN24" s="1"/>
      <c r="AO24" s="2"/>
      <c r="AP24" s="2"/>
      <c r="AQ24" s="92">
        <f t="shared" si="6"/>
        <v>20</v>
      </c>
      <c r="AR24" s="92">
        <f t="shared" si="7"/>
        <v>55.1674</v>
      </c>
      <c r="AS24" s="92">
        <f t="shared" si="8"/>
        <v>10676.633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/>
      <c r="G25" s="41"/>
      <c r="H25" s="41"/>
      <c r="I25" s="96"/>
      <c r="J25" s="5">
        <f t="shared" si="0"/>
        <v>0</v>
      </c>
      <c r="K25" s="5">
        <f t="shared" si="1"/>
        <v>0</v>
      </c>
      <c r="L25" s="6">
        <f t="shared" si="2"/>
        <v>0</v>
      </c>
      <c r="M25" s="40">
        <v>24</v>
      </c>
      <c r="N25" s="41">
        <v>250.1179</v>
      </c>
      <c r="O25" s="15">
        <v>35895.1</v>
      </c>
      <c r="P25" s="40"/>
      <c r="Q25" s="41"/>
      <c r="R25" s="41"/>
      <c r="S25" s="41"/>
      <c r="T25" s="41"/>
      <c r="U25" s="96"/>
      <c r="V25" s="6">
        <f t="shared" si="3"/>
        <v>0</v>
      </c>
      <c r="W25" s="5">
        <f t="shared" si="4"/>
        <v>0</v>
      </c>
      <c r="X25" s="6">
        <f t="shared" si="5"/>
        <v>0</v>
      </c>
      <c r="Y25" s="41"/>
      <c r="Z25" s="41"/>
      <c r="AA25" s="41"/>
      <c r="AB25" s="4"/>
      <c r="AC25" s="5"/>
      <c r="AD25" s="5"/>
      <c r="AE25" s="5"/>
      <c r="AF25" s="5"/>
      <c r="AG25" s="5"/>
      <c r="AH25" s="5"/>
      <c r="AI25" s="5"/>
      <c r="AJ25" s="47"/>
      <c r="AK25" s="4"/>
      <c r="AL25" s="5"/>
      <c r="AM25" s="6"/>
      <c r="AN25" s="4"/>
      <c r="AO25" s="5"/>
      <c r="AP25" s="5"/>
      <c r="AQ25" s="97">
        <f t="shared" si="6"/>
        <v>24</v>
      </c>
      <c r="AR25" s="97">
        <f t="shared" si="7"/>
        <v>250.1179</v>
      </c>
      <c r="AS25" s="97">
        <f t="shared" si="8"/>
        <v>35895.1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/>
      <c r="G26" s="43"/>
      <c r="H26" s="43"/>
      <c r="I26" s="90"/>
      <c r="J26" s="2">
        <f t="shared" si="0"/>
        <v>0</v>
      </c>
      <c r="K26" s="2">
        <f t="shared" si="1"/>
        <v>0</v>
      </c>
      <c r="L26" s="3">
        <f t="shared" si="2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3">
        <f t="shared" si="3"/>
        <v>0</v>
      </c>
      <c r="W26" s="2">
        <f t="shared" si="4"/>
        <v>0</v>
      </c>
      <c r="X26" s="3">
        <f t="shared" si="5"/>
        <v>0</v>
      </c>
      <c r="Y26" s="43"/>
      <c r="Z26" s="43"/>
      <c r="AA26" s="43"/>
      <c r="AB26" s="1"/>
      <c r="AC26" s="2"/>
      <c r="AD26" s="2"/>
      <c r="AE26" s="2"/>
      <c r="AF26" s="2"/>
      <c r="AG26" s="2"/>
      <c r="AH26" s="2"/>
      <c r="AI26" s="2"/>
      <c r="AJ26" s="48"/>
      <c r="AK26" s="1"/>
      <c r="AL26" s="2"/>
      <c r="AM26" s="3"/>
      <c r="AN26" s="1"/>
      <c r="AO26" s="2"/>
      <c r="AP26" s="2"/>
      <c r="AQ26" s="92">
        <f t="shared" si="6"/>
        <v>0</v>
      </c>
      <c r="AR26" s="92">
        <f t="shared" si="7"/>
        <v>0</v>
      </c>
      <c r="AS26" s="92">
        <f t="shared" si="8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/>
      <c r="G27" s="41"/>
      <c r="H27" s="41"/>
      <c r="I27" s="96"/>
      <c r="J27" s="5">
        <f t="shared" si="0"/>
        <v>0</v>
      </c>
      <c r="K27" s="5">
        <f t="shared" si="1"/>
        <v>0</v>
      </c>
      <c r="L27" s="6">
        <f t="shared" si="2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6">
        <f t="shared" si="3"/>
        <v>0</v>
      </c>
      <c r="W27" s="5">
        <f t="shared" si="4"/>
        <v>0</v>
      </c>
      <c r="X27" s="6">
        <f t="shared" si="5"/>
        <v>0</v>
      </c>
      <c r="Y27" s="41"/>
      <c r="Z27" s="41"/>
      <c r="AA27" s="41"/>
      <c r="AB27" s="4"/>
      <c r="AC27" s="5"/>
      <c r="AD27" s="5"/>
      <c r="AE27" s="5"/>
      <c r="AF27" s="5"/>
      <c r="AG27" s="5"/>
      <c r="AH27" s="5"/>
      <c r="AI27" s="5"/>
      <c r="AJ27" s="47"/>
      <c r="AK27" s="4"/>
      <c r="AL27" s="5"/>
      <c r="AM27" s="6"/>
      <c r="AN27" s="4"/>
      <c r="AO27" s="5"/>
      <c r="AP27" s="5"/>
      <c r="AQ27" s="97">
        <f t="shared" si="6"/>
        <v>0</v>
      </c>
      <c r="AR27" s="97">
        <f t="shared" si="7"/>
        <v>0</v>
      </c>
      <c r="AS27" s="97">
        <f t="shared" si="8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/>
      <c r="G28" s="43"/>
      <c r="H28" s="43"/>
      <c r="I28" s="90"/>
      <c r="J28" s="2">
        <f t="shared" si="0"/>
        <v>0</v>
      </c>
      <c r="K28" s="2">
        <f t="shared" si="1"/>
        <v>0</v>
      </c>
      <c r="L28" s="3">
        <f t="shared" si="2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3">
        <f t="shared" si="3"/>
        <v>0</v>
      </c>
      <c r="W28" s="2">
        <f t="shared" si="4"/>
        <v>0</v>
      </c>
      <c r="X28" s="3">
        <f t="shared" si="5"/>
        <v>0</v>
      </c>
      <c r="Y28" s="43"/>
      <c r="Z28" s="43"/>
      <c r="AA28" s="43"/>
      <c r="AB28" s="1"/>
      <c r="AC28" s="2"/>
      <c r="AD28" s="2"/>
      <c r="AE28" s="2"/>
      <c r="AF28" s="2"/>
      <c r="AG28" s="2"/>
      <c r="AH28" s="2"/>
      <c r="AI28" s="2"/>
      <c r="AJ28" s="48"/>
      <c r="AK28" s="1"/>
      <c r="AL28" s="2"/>
      <c r="AM28" s="3"/>
      <c r="AN28" s="1"/>
      <c r="AO28" s="2"/>
      <c r="AP28" s="2"/>
      <c r="AQ28" s="92">
        <f t="shared" si="6"/>
        <v>0</v>
      </c>
      <c r="AR28" s="92">
        <f t="shared" si="7"/>
        <v>0</v>
      </c>
      <c r="AS28" s="92">
        <f t="shared" si="8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/>
      <c r="G29" s="41"/>
      <c r="H29" s="41"/>
      <c r="I29" s="96"/>
      <c r="J29" s="5">
        <f t="shared" si="0"/>
        <v>0</v>
      </c>
      <c r="K29" s="5">
        <f t="shared" si="1"/>
        <v>0</v>
      </c>
      <c r="L29" s="6">
        <f t="shared" si="2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6">
        <f t="shared" si="3"/>
        <v>0</v>
      </c>
      <c r="W29" s="5">
        <f t="shared" si="4"/>
        <v>0</v>
      </c>
      <c r="X29" s="6">
        <f t="shared" si="5"/>
        <v>0</v>
      </c>
      <c r="Y29" s="41"/>
      <c r="Z29" s="41"/>
      <c r="AA29" s="41"/>
      <c r="AB29" s="4"/>
      <c r="AC29" s="5"/>
      <c r="AD29" s="5"/>
      <c r="AE29" s="5"/>
      <c r="AF29" s="5"/>
      <c r="AG29" s="5"/>
      <c r="AH29" s="5"/>
      <c r="AI29" s="5"/>
      <c r="AJ29" s="49"/>
      <c r="AK29" s="4"/>
      <c r="AL29" s="5"/>
      <c r="AM29" s="6"/>
      <c r="AN29" s="4"/>
      <c r="AO29" s="5"/>
      <c r="AP29" s="5"/>
      <c r="AQ29" s="97">
        <f t="shared" si="6"/>
        <v>0</v>
      </c>
      <c r="AR29" s="97">
        <f t="shared" si="7"/>
        <v>0</v>
      </c>
      <c r="AS29" s="97">
        <f t="shared" si="8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37</v>
      </c>
      <c r="E30" s="43">
        <v>10.8186</v>
      </c>
      <c r="F30" s="43">
        <v>3077.632</v>
      </c>
      <c r="G30" s="43">
        <v>43</v>
      </c>
      <c r="H30" s="43">
        <v>12.6338</v>
      </c>
      <c r="I30" s="90">
        <v>4393.061</v>
      </c>
      <c r="J30" s="2">
        <f t="shared" si="0"/>
        <v>80</v>
      </c>
      <c r="K30" s="2">
        <f t="shared" si="1"/>
        <v>23.4524</v>
      </c>
      <c r="L30" s="3">
        <f t="shared" si="2"/>
        <v>7470.692999999999</v>
      </c>
      <c r="M30" s="42"/>
      <c r="N30" s="43"/>
      <c r="O30" s="3"/>
      <c r="P30" s="42"/>
      <c r="Q30" s="43"/>
      <c r="R30" s="43"/>
      <c r="S30" s="43"/>
      <c r="T30" s="43"/>
      <c r="U30" s="90"/>
      <c r="V30" s="3">
        <f t="shared" si="3"/>
        <v>0</v>
      </c>
      <c r="W30" s="2">
        <f t="shared" si="4"/>
        <v>0</v>
      </c>
      <c r="X30" s="3">
        <f t="shared" si="5"/>
        <v>0</v>
      </c>
      <c r="Y30" s="43"/>
      <c r="Z30" s="43"/>
      <c r="AA30" s="43"/>
      <c r="AB30" s="1">
        <v>1336</v>
      </c>
      <c r="AC30" s="2">
        <v>145.5038</v>
      </c>
      <c r="AD30" s="2">
        <v>56799.915</v>
      </c>
      <c r="AE30" s="2"/>
      <c r="AF30" s="2"/>
      <c r="AG30" s="2"/>
      <c r="AH30" s="2">
        <v>40</v>
      </c>
      <c r="AI30" s="2">
        <v>4.068</v>
      </c>
      <c r="AJ30" s="48">
        <v>2038.12</v>
      </c>
      <c r="AK30" s="1">
        <v>215</v>
      </c>
      <c r="AL30" s="2">
        <v>7.7607</v>
      </c>
      <c r="AM30" s="3">
        <v>3696.781</v>
      </c>
      <c r="AN30" s="1">
        <v>219</v>
      </c>
      <c r="AO30" s="2">
        <v>18.8867</v>
      </c>
      <c r="AP30" s="2">
        <v>7697.665</v>
      </c>
      <c r="AQ30" s="92">
        <f t="shared" si="6"/>
        <v>1890</v>
      </c>
      <c r="AR30" s="92">
        <f t="shared" si="7"/>
        <v>199.6716</v>
      </c>
      <c r="AS30" s="92">
        <f t="shared" si="8"/>
        <v>77703.174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/>
      <c r="G31" s="41"/>
      <c r="H31" s="41"/>
      <c r="I31" s="96"/>
      <c r="J31" s="5">
        <f t="shared" si="0"/>
        <v>0</v>
      </c>
      <c r="K31" s="5">
        <f t="shared" si="1"/>
        <v>0</v>
      </c>
      <c r="L31" s="6">
        <f t="shared" si="2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6">
        <f t="shared" si="3"/>
        <v>0</v>
      </c>
      <c r="W31" s="5">
        <f t="shared" si="4"/>
        <v>0</v>
      </c>
      <c r="X31" s="6">
        <f t="shared" si="5"/>
        <v>0</v>
      </c>
      <c r="Y31" s="41"/>
      <c r="Z31" s="41"/>
      <c r="AA31" s="41"/>
      <c r="AB31" s="4"/>
      <c r="AC31" s="5"/>
      <c r="AD31" s="5"/>
      <c r="AE31" s="5"/>
      <c r="AF31" s="5"/>
      <c r="AG31" s="5"/>
      <c r="AH31" s="5"/>
      <c r="AI31" s="5"/>
      <c r="AJ31" s="47"/>
      <c r="AK31" s="4"/>
      <c r="AL31" s="5"/>
      <c r="AM31" s="6"/>
      <c r="AN31" s="4"/>
      <c r="AO31" s="5"/>
      <c r="AP31" s="5"/>
      <c r="AQ31" s="97">
        <f t="shared" si="6"/>
        <v>0</v>
      </c>
      <c r="AR31" s="97">
        <f t="shared" si="7"/>
        <v>0</v>
      </c>
      <c r="AS31" s="97">
        <f t="shared" si="8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/>
      <c r="G32" s="43"/>
      <c r="H32" s="43"/>
      <c r="I32" s="90"/>
      <c r="J32" s="2">
        <f t="shared" si="0"/>
        <v>0</v>
      </c>
      <c r="K32" s="2">
        <f t="shared" si="1"/>
        <v>0</v>
      </c>
      <c r="L32" s="3">
        <f t="shared" si="2"/>
        <v>0</v>
      </c>
      <c r="M32" s="42">
        <v>36</v>
      </c>
      <c r="N32" s="43">
        <v>30.6991</v>
      </c>
      <c r="O32" s="3">
        <v>6841.869</v>
      </c>
      <c r="P32" s="42">
        <v>37</v>
      </c>
      <c r="Q32" s="43">
        <v>202.484</v>
      </c>
      <c r="R32" s="43">
        <v>9918.165</v>
      </c>
      <c r="S32" s="43"/>
      <c r="T32" s="43"/>
      <c r="U32" s="90"/>
      <c r="V32" s="3">
        <f t="shared" si="3"/>
        <v>37</v>
      </c>
      <c r="W32" s="2">
        <f t="shared" si="4"/>
        <v>202.484</v>
      </c>
      <c r="X32" s="3">
        <f t="shared" si="5"/>
        <v>9918.165</v>
      </c>
      <c r="Y32" s="43">
        <v>2</v>
      </c>
      <c r="Z32" s="43">
        <v>35.4373</v>
      </c>
      <c r="AA32" s="43">
        <v>1332.712</v>
      </c>
      <c r="AB32" s="1"/>
      <c r="AC32" s="2"/>
      <c r="AD32" s="2"/>
      <c r="AE32" s="2"/>
      <c r="AF32" s="2"/>
      <c r="AG32" s="2"/>
      <c r="AH32" s="2"/>
      <c r="AI32" s="2"/>
      <c r="AJ32" s="48"/>
      <c r="AK32" s="1">
        <v>3</v>
      </c>
      <c r="AL32" s="2">
        <v>1.0724</v>
      </c>
      <c r="AM32" s="3">
        <v>572.046</v>
      </c>
      <c r="AN32" s="1"/>
      <c r="AO32" s="2"/>
      <c r="AP32" s="2"/>
      <c r="AQ32" s="92">
        <f t="shared" si="6"/>
        <v>78</v>
      </c>
      <c r="AR32" s="92">
        <f t="shared" si="7"/>
        <v>269.69280000000003</v>
      </c>
      <c r="AS32" s="92">
        <f t="shared" si="8"/>
        <v>18664.792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/>
      <c r="G33" s="41"/>
      <c r="H33" s="41"/>
      <c r="I33" s="96"/>
      <c r="J33" s="5">
        <f aca="true" t="shared" si="9" ref="J33:J60">D33+G33</f>
        <v>0</v>
      </c>
      <c r="K33" s="5">
        <f aca="true" t="shared" si="10" ref="K33:K60">E33+H33</f>
        <v>0</v>
      </c>
      <c r="L33" s="6">
        <f aca="true" t="shared" si="11" ref="L33:L60">F33+I33</f>
        <v>0</v>
      </c>
      <c r="M33" s="40">
        <v>5</v>
      </c>
      <c r="N33" s="41">
        <v>9.3124</v>
      </c>
      <c r="O33" s="15">
        <v>3552.979</v>
      </c>
      <c r="P33" s="40"/>
      <c r="Q33" s="41"/>
      <c r="R33" s="41"/>
      <c r="S33" s="41"/>
      <c r="T33" s="41"/>
      <c r="U33" s="96"/>
      <c r="V33" s="6">
        <f t="shared" si="3"/>
        <v>0</v>
      </c>
      <c r="W33" s="5">
        <f t="shared" si="4"/>
        <v>0</v>
      </c>
      <c r="X33" s="6">
        <f t="shared" si="5"/>
        <v>0</v>
      </c>
      <c r="Y33" s="41"/>
      <c r="Z33" s="41"/>
      <c r="AA33" s="41"/>
      <c r="AB33" s="4"/>
      <c r="AC33" s="5"/>
      <c r="AD33" s="5"/>
      <c r="AE33" s="5"/>
      <c r="AF33" s="5"/>
      <c r="AG33" s="5"/>
      <c r="AH33" s="5"/>
      <c r="AI33" s="5"/>
      <c r="AJ33" s="47"/>
      <c r="AK33" s="4"/>
      <c r="AL33" s="5"/>
      <c r="AM33" s="6"/>
      <c r="AN33" s="4"/>
      <c r="AO33" s="5"/>
      <c r="AP33" s="5"/>
      <c r="AQ33" s="97">
        <f t="shared" si="6"/>
        <v>5</v>
      </c>
      <c r="AR33" s="97">
        <f t="shared" si="7"/>
        <v>9.3124</v>
      </c>
      <c r="AS33" s="97">
        <f t="shared" si="8"/>
        <v>3552.979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/>
      <c r="G34" s="43"/>
      <c r="H34" s="43"/>
      <c r="I34" s="90"/>
      <c r="J34" s="2">
        <f t="shared" si="9"/>
        <v>0</v>
      </c>
      <c r="K34" s="2">
        <f t="shared" si="10"/>
        <v>0</v>
      </c>
      <c r="L34" s="3">
        <f t="shared" si="11"/>
        <v>0</v>
      </c>
      <c r="M34" s="42">
        <v>4</v>
      </c>
      <c r="N34" s="43">
        <v>0.062</v>
      </c>
      <c r="O34" s="3">
        <v>52.045</v>
      </c>
      <c r="P34" s="42"/>
      <c r="Q34" s="43"/>
      <c r="R34" s="43"/>
      <c r="S34" s="43"/>
      <c r="T34" s="43"/>
      <c r="U34" s="90"/>
      <c r="V34" s="3">
        <f t="shared" si="3"/>
        <v>0</v>
      </c>
      <c r="W34" s="2">
        <f t="shared" si="4"/>
        <v>0</v>
      </c>
      <c r="X34" s="3">
        <f t="shared" si="5"/>
        <v>0</v>
      </c>
      <c r="Y34" s="43">
        <v>22</v>
      </c>
      <c r="Z34" s="43">
        <v>0.5916</v>
      </c>
      <c r="AA34" s="43">
        <v>182.282</v>
      </c>
      <c r="AB34" s="1">
        <v>43</v>
      </c>
      <c r="AC34" s="2">
        <v>8.1369</v>
      </c>
      <c r="AD34" s="2">
        <v>2908.326</v>
      </c>
      <c r="AE34" s="2"/>
      <c r="AF34" s="2"/>
      <c r="AG34" s="2"/>
      <c r="AH34" s="2"/>
      <c r="AI34" s="2"/>
      <c r="AJ34" s="48"/>
      <c r="AK34" s="1">
        <v>6</v>
      </c>
      <c r="AL34" s="2">
        <v>0.1014</v>
      </c>
      <c r="AM34" s="3">
        <v>78.452</v>
      </c>
      <c r="AN34" s="1">
        <v>2</v>
      </c>
      <c r="AO34" s="2">
        <v>0.0571</v>
      </c>
      <c r="AP34" s="2">
        <v>26.597</v>
      </c>
      <c r="AQ34" s="92">
        <f t="shared" si="6"/>
        <v>77</v>
      </c>
      <c r="AR34" s="92">
        <f t="shared" si="7"/>
        <v>8.949</v>
      </c>
      <c r="AS34" s="92">
        <f t="shared" si="8"/>
        <v>3247.702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/>
      <c r="G35" s="41"/>
      <c r="H35" s="41"/>
      <c r="I35" s="96"/>
      <c r="J35" s="5">
        <f t="shared" si="9"/>
        <v>0</v>
      </c>
      <c r="K35" s="5">
        <f t="shared" si="10"/>
        <v>0</v>
      </c>
      <c r="L35" s="6">
        <f t="shared" si="11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6">
        <f t="shared" si="3"/>
        <v>0</v>
      </c>
      <c r="W35" s="5">
        <f t="shared" si="4"/>
        <v>0</v>
      </c>
      <c r="X35" s="6">
        <f t="shared" si="5"/>
        <v>0</v>
      </c>
      <c r="Y35" s="41"/>
      <c r="Z35" s="41"/>
      <c r="AA35" s="41"/>
      <c r="AB35" s="4"/>
      <c r="AC35" s="5"/>
      <c r="AD35" s="5"/>
      <c r="AE35" s="5"/>
      <c r="AF35" s="5"/>
      <c r="AG35" s="5"/>
      <c r="AH35" s="5"/>
      <c r="AI35" s="5"/>
      <c r="AJ35" s="47"/>
      <c r="AK35" s="4"/>
      <c r="AL35" s="5"/>
      <c r="AM35" s="6"/>
      <c r="AN35" s="4"/>
      <c r="AO35" s="5"/>
      <c r="AP35" s="5"/>
      <c r="AQ35" s="97">
        <f t="shared" si="6"/>
        <v>0</v>
      </c>
      <c r="AR35" s="97">
        <f t="shared" si="7"/>
        <v>0</v>
      </c>
      <c r="AS35" s="97">
        <f t="shared" si="8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/>
      <c r="E36" s="43"/>
      <c r="F36" s="43"/>
      <c r="G36" s="43"/>
      <c r="H36" s="43"/>
      <c r="I36" s="90"/>
      <c r="J36" s="2">
        <f t="shared" si="9"/>
        <v>0</v>
      </c>
      <c r="K36" s="2">
        <f t="shared" si="10"/>
        <v>0</v>
      </c>
      <c r="L36" s="3">
        <f t="shared" si="11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3">
        <f t="shared" si="3"/>
        <v>0</v>
      </c>
      <c r="W36" s="2">
        <f t="shared" si="4"/>
        <v>0</v>
      </c>
      <c r="X36" s="3">
        <f t="shared" si="5"/>
        <v>0</v>
      </c>
      <c r="Y36" s="43"/>
      <c r="Z36" s="43"/>
      <c r="AA36" s="43"/>
      <c r="AB36" s="1">
        <v>29</v>
      </c>
      <c r="AC36" s="2">
        <v>1.0918</v>
      </c>
      <c r="AD36" s="2">
        <v>289.615</v>
      </c>
      <c r="AE36" s="2"/>
      <c r="AF36" s="2"/>
      <c r="AG36" s="2"/>
      <c r="AH36" s="2"/>
      <c r="AI36" s="2"/>
      <c r="AJ36" s="48"/>
      <c r="AK36" s="1"/>
      <c r="AL36" s="2"/>
      <c r="AM36" s="3"/>
      <c r="AN36" s="1"/>
      <c r="AO36" s="2"/>
      <c r="AP36" s="2"/>
      <c r="AQ36" s="92">
        <f t="shared" si="6"/>
        <v>29</v>
      </c>
      <c r="AR36" s="92">
        <f t="shared" si="7"/>
        <v>1.0918</v>
      </c>
      <c r="AS36" s="92">
        <f t="shared" si="8"/>
        <v>289.615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/>
      <c r="G37" s="41"/>
      <c r="H37" s="41"/>
      <c r="I37" s="96"/>
      <c r="J37" s="5">
        <f t="shared" si="9"/>
        <v>0</v>
      </c>
      <c r="K37" s="5">
        <f t="shared" si="10"/>
        <v>0</v>
      </c>
      <c r="L37" s="6">
        <f t="shared" si="11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6">
        <f t="shared" si="3"/>
        <v>0</v>
      </c>
      <c r="W37" s="5">
        <f t="shared" si="4"/>
        <v>0</v>
      </c>
      <c r="X37" s="6">
        <f t="shared" si="5"/>
        <v>0</v>
      </c>
      <c r="Y37" s="41"/>
      <c r="Z37" s="41"/>
      <c r="AA37" s="41"/>
      <c r="AB37" s="4"/>
      <c r="AC37" s="5"/>
      <c r="AD37" s="5"/>
      <c r="AE37" s="5"/>
      <c r="AF37" s="5"/>
      <c r="AG37" s="5"/>
      <c r="AH37" s="5"/>
      <c r="AI37" s="5"/>
      <c r="AJ37" s="47"/>
      <c r="AK37" s="4"/>
      <c r="AL37" s="5"/>
      <c r="AM37" s="6"/>
      <c r="AN37" s="4"/>
      <c r="AO37" s="5"/>
      <c r="AP37" s="5"/>
      <c r="AQ37" s="97">
        <f t="shared" si="6"/>
        <v>0</v>
      </c>
      <c r="AR37" s="97">
        <f t="shared" si="7"/>
        <v>0</v>
      </c>
      <c r="AS37" s="97">
        <f t="shared" si="8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26</v>
      </c>
      <c r="E38" s="43">
        <v>3.8226</v>
      </c>
      <c r="F38" s="43">
        <v>1556.664</v>
      </c>
      <c r="G38" s="43"/>
      <c r="H38" s="43"/>
      <c r="I38" s="90"/>
      <c r="J38" s="2">
        <f t="shared" si="9"/>
        <v>26</v>
      </c>
      <c r="K38" s="2">
        <f t="shared" si="10"/>
        <v>3.8226</v>
      </c>
      <c r="L38" s="3">
        <f t="shared" si="11"/>
        <v>1556.664</v>
      </c>
      <c r="M38" s="42"/>
      <c r="N38" s="43"/>
      <c r="O38" s="3"/>
      <c r="P38" s="42"/>
      <c r="Q38" s="43"/>
      <c r="R38" s="43"/>
      <c r="S38" s="43"/>
      <c r="T38" s="43"/>
      <c r="U38" s="90"/>
      <c r="V38" s="3">
        <f t="shared" si="3"/>
        <v>0</v>
      </c>
      <c r="W38" s="2">
        <f t="shared" si="4"/>
        <v>0</v>
      </c>
      <c r="X38" s="3">
        <f t="shared" si="5"/>
        <v>0</v>
      </c>
      <c r="Y38" s="43"/>
      <c r="Z38" s="43"/>
      <c r="AA38" s="43"/>
      <c r="AB38" s="1"/>
      <c r="AC38" s="2"/>
      <c r="AD38" s="2"/>
      <c r="AE38" s="2"/>
      <c r="AF38" s="2"/>
      <c r="AG38" s="2"/>
      <c r="AH38" s="2"/>
      <c r="AI38" s="2"/>
      <c r="AJ38" s="48"/>
      <c r="AK38" s="1"/>
      <c r="AL38" s="2"/>
      <c r="AM38" s="3"/>
      <c r="AN38" s="1"/>
      <c r="AO38" s="2"/>
      <c r="AP38" s="2"/>
      <c r="AQ38" s="92">
        <f t="shared" si="6"/>
        <v>26</v>
      </c>
      <c r="AR38" s="92">
        <f t="shared" si="7"/>
        <v>3.8226</v>
      </c>
      <c r="AS38" s="92">
        <f t="shared" si="8"/>
        <v>1556.664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/>
      <c r="G39" s="41"/>
      <c r="H39" s="41"/>
      <c r="I39" s="96"/>
      <c r="J39" s="5">
        <f t="shared" si="9"/>
        <v>0</v>
      </c>
      <c r="K39" s="5">
        <f t="shared" si="10"/>
        <v>0</v>
      </c>
      <c r="L39" s="6">
        <f t="shared" si="11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6">
        <f t="shared" si="3"/>
        <v>0</v>
      </c>
      <c r="W39" s="5">
        <f t="shared" si="4"/>
        <v>0</v>
      </c>
      <c r="X39" s="6">
        <f t="shared" si="5"/>
        <v>0</v>
      </c>
      <c r="Y39" s="41"/>
      <c r="Z39" s="41"/>
      <c r="AA39" s="41"/>
      <c r="AB39" s="4"/>
      <c r="AC39" s="5"/>
      <c r="AD39" s="5"/>
      <c r="AE39" s="5"/>
      <c r="AF39" s="5"/>
      <c r="AG39" s="5"/>
      <c r="AH39" s="5"/>
      <c r="AI39" s="5"/>
      <c r="AJ39" s="47"/>
      <c r="AK39" s="4"/>
      <c r="AL39" s="5"/>
      <c r="AM39" s="6"/>
      <c r="AN39" s="4"/>
      <c r="AO39" s="5"/>
      <c r="AP39" s="5"/>
      <c r="AQ39" s="97">
        <f t="shared" si="6"/>
        <v>0</v>
      </c>
      <c r="AR39" s="97">
        <f t="shared" si="7"/>
        <v>0</v>
      </c>
      <c r="AS39" s="97">
        <f t="shared" si="8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/>
      <c r="G40" s="43"/>
      <c r="H40" s="43"/>
      <c r="I40" s="90"/>
      <c r="J40" s="2">
        <f t="shared" si="9"/>
        <v>0</v>
      </c>
      <c r="K40" s="2">
        <f t="shared" si="10"/>
        <v>0</v>
      </c>
      <c r="L40" s="3">
        <f t="shared" si="11"/>
        <v>0</v>
      </c>
      <c r="M40" s="42">
        <v>1</v>
      </c>
      <c r="N40" s="43">
        <v>13.9846</v>
      </c>
      <c r="O40" s="3">
        <v>1310.004</v>
      </c>
      <c r="P40" s="42"/>
      <c r="Q40" s="43"/>
      <c r="R40" s="43"/>
      <c r="S40" s="43"/>
      <c r="T40" s="43"/>
      <c r="U40" s="90"/>
      <c r="V40" s="3">
        <f t="shared" si="3"/>
        <v>0</v>
      </c>
      <c r="W40" s="2">
        <f t="shared" si="4"/>
        <v>0</v>
      </c>
      <c r="X40" s="3">
        <f t="shared" si="5"/>
        <v>0</v>
      </c>
      <c r="Y40" s="43"/>
      <c r="Z40" s="43"/>
      <c r="AA40" s="43"/>
      <c r="AB40" s="1"/>
      <c r="AC40" s="2"/>
      <c r="AD40" s="2"/>
      <c r="AE40" s="2"/>
      <c r="AF40" s="2"/>
      <c r="AG40" s="2"/>
      <c r="AH40" s="2"/>
      <c r="AI40" s="2"/>
      <c r="AJ40" s="48"/>
      <c r="AK40" s="1"/>
      <c r="AL40" s="2"/>
      <c r="AM40" s="3"/>
      <c r="AN40" s="1"/>
      <c r="AO40" s="2"/>
      <c r="AP40" s="2"/>
      <c r="AQ40" s="92">
        <f t="shared" si="6"/>
        <v>1</v>
      </c>
      <c r="AR40" s="92">
        <f t="shared" si="7"/>
        <v>13.9846</v>
      </c>
      <c r="AS40" s="92">
        <f t="shared" si="8"/>
        <v>1310.004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/>
      <c r="G41" s="41"/>
      <c r="H41" s="41"/>
      <c r="I41" s="96"/>
      <c r="J41" s="5">
        <f t="shared" si="9"/>
        <v>0</v>
      </c>
      <c r="K41" s="5">
        <f t="shared" si="10"/>
        <v>0</v>
      </c>
      <c r="L41" s="6">
        <f t="shared" si="11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6">
        <f t="shared" si="3"/>
        <v>0</v>
      </c>
      <c r="W41" s="5">
        <f t="shared" si="4"/>
        <v>0</v>
      </c>
      <c r="X41" s="6">
        <f t="shared" si="5"/>
        <v>0</v>
      </c>
      <c r="Y41" s="41"/>
      <c r="Z41" s="41"/>
      <c r="AA41" s="41"/>
      <c r="AB41" s="4"/>
      <c r="AC41" s="5"/>
      <c r="AD41" s="5"/>
      <c r="AE41" s="5"/>
      <c r="AF41" s="5"/>
      <c r="AG41" s="5"/>
      <c r="AH41" s="5"/>
      <c r="AI41" s="5"/>
      <c r="AJ41" s="47"/>
      <c r="AK41" s="4"/>
      <c r="AL41" s="5"/>
      <c r="AM41" s="6"/>
      <c r="AN41" s="4"/>
      <c r="AO41" s="5"/>
      <c r="AP41" s="5"/>
      <c r="AQ41" s="97">
        <f t="shared" si="6"/>
        <v>0</v>
      </c>
      <c r="AR41" s="97">
        <f t="shared" si="7"/>
        <v>0</v>
      </c>
      <c r="AS41" s="97">
        <f t="shared" si="8"/>
        <v>0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/>
      <c r="E42" s="43"/>
      <c r="F42" s="43"/>
      <c r="G42" s="43"/>
      <c r="H42" s="43"/>
      <c r="I42" s="90"/>
      <c r="J42" s="2">
        <f t="shared" si="9"/>
        <v>0</v>
      </c>
      <c r="K42" s="2">
        <f t="shared" si="10"/>
        <v>0</v>
      </c>
      <c r="L42" s="3">
        <f t="shared" si="11"/>
        <v>0</v>
      </c>
      <c r="M42" s="42">
        <v>16</v>
      </c>
      <c r="N42" s="43">
        <v>646.381</v>
      </c>
      <c r="O42" s="3">
        <v>308150.149</v>
      </c>
      <c r="P42" s="42"/>
      <c r="Q42" s="43"/>
      <c r="R42" s="43"/>
      <c r="S42" s="43"/>
      <c r="T42" s="43"/>
      <c r="U42" s="90"/>
      <c r="V42" s="3">
        <f t="shared" si="3"/>
        <v>0</v>
      </c>
      <c r="W42" s="2">
        <f t="shared" si="4"/>
        <v>0</v>
      </c>
      <c r="X42" s="3">
        <f t="shared" si="5"/>
        <v>0</v>
      </c>
      <c r="Y42" s="43"/>
      <c r="Z42" s="43"/>
      <c r="AA42" s="43"/>
      <c r="AB42" s="1"/>
      <c r="AC42" s="2"/>
      <c r="AD42" s="2"/>
      <c r="AE42" s="2"/>
      <c r="AF42" s="2"/>
      <c r="AG42" s="2"/>
      <c r="AH42" s="2"/>
      <c r="AI42" s="2"/>
      <c r="AJ42" s="48"/>
      <c r="AK42" s="1"/>
      <c r="AL42" s="2"/>
      <c r="AM42" s="3"/>
      <c r="AN42" s="1"/>
      <c r="AO42" s="2"/>
      <c r="AP42" s="2"/>
      <c r="AQ42" s="92">
        <f t="shared" si="6"/>
        <v>16</v>
      </c>
      <c r="AR42" s="92">
        <f t="shared" si="7"/>
        <v>646.381</v>
      </c>
      <c r="AS42" s="92">
        <f t="shared" si="8"/>
        <v>308150.149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14</v>
      </c>
      <c r="E43" s="41">
        <v>310.924</v>
      </c>
      <c r="F43" s="41">
        <v>131976.889</v>
      </c>
      <c r="G43" s="41">
        <v>13</v>
      </c>
      <c r="H43" s="41">
        <v>352.2202</v>
      </c>
      <c r="I43" s="96">
        <v>135186.03</v>
      </c>
      <c r="J43" s="5">
        <f t="shared" si="9"/>
        <v>27</v>
      </c>
      <c r="K43" s="5">
        <f t="shared" si="10"/>
        <v>663.1442</v>
      </c>
      <c r="L43" s="6">
        <f t="shared" si="11"/>
        <v>267162.919</v>
      </c>
      <c r="M43" s="40">
        <v>6</v>
      </c>
      <c r="N43" s="41">
        <v>141.8978</v>
      </c>
      <c r="O43" s="15">
        <v>59745.865</v>
      </c>
      <c r="P43" s="40"/>
      <c r="Q43" s="41"/>
      <c r="R43" s="41"/>
      <c r="S43" s="41"/>
      <c r="T43" s="41"/>
      <c r="U43" s="96"/>
      <c r="V43" s="6">
        <f t="shared" si="3"/>
        <v>0</v>
      </c>
      <c r="W43" s="5">
        <f t="shared" si="4"/>
        <v>0</v>
      </c>
      <c r="X43" s="6">
        <f t="shared" si="5"/>
        <v>0</v>
      </c>
      <c r="Y43" s="41"/>
      <c r="Z43" s="41"/>
      <c r="AA43" s="41"/>
      <c r="AB43" s="4"/>
      <c r="AC43" s="5"/>
      <c r="AD43" s="5"/>
      <c r="AE43" s="5"/>
      <c r="AF43" s="5"/>
      <c r="AG43" s="5"/>
      <c r="AH43" s="5"/>
      <c r="AI43" s="5"/>
      <c r="AJ43" s="47"/>
      <c r="AK43" s="4"/>
      <c r="AL43" s="5"/>
      <c r="AM43" s="6"/>
      <c r="AN43" s="4"/>
      <c r="AO43" s="5"/>
      <c r="AP43" s="5"/>
      <c r="AQ43" s="97">
        <f t="shared" si="6"/>
        <v>33</v>
      </c>
      <c r="AR43" s="97">
        <f t="shared" si="7"/>
        <v>805.0419999999999</v>
      </c>
      <c r="AS43" s="97">
        <f t="shared" si="8"/>
        <v>326908.784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/>
      <c r="G44" s="43"/>
      <c r="H44" s="43"/>
      <c r="I44" s="90"/>
      <c r="J44" s="2">
        <f t="shared" si="9"/>
        <v>0</v>
      </c>
      <c r="K44" s="2">
        <f t="shared" si="10"/>
        <v>0</v>
      </c>
      <c r="L44" s="3">
        <f t="shared" si="11"/>
        <v>0</v>
      </c>
      <c r="M44" s="42">
        <v>63</v>
      </c>
      <c r="N44" s="43">
        <v>3.0737</v>
      </c>
      <c r="O44" s="3">
        <v>1121.491</v>
      </c>
      <c r="P44" s="42"/>
      <c r="Q44" s="43"/>
      <c r="R44" s="43"/>
      <c r="S44" s="43"/>
      <c r="T44" s="43"/>
      <c r="U44" s="90"/>
      <c r="V44" s="3">
        <f t="shared" si="3"/>
        <v>0</v>
      </c>
      <c r="W44" s="2">
        <f t="shared" si="4"/>
        <v>0</v>
      </c>
      <c r="X44" s="3">
        <f t="shared" si="5"/>
        <v>0</v>
      </c>
      <c r="Y44" s="43"/>
      <c r="Z44" s="43"/>
      <c r="AA44" s="43"/>
      <c r="AB44" s="1"/>
      <c r="AC44" s="2"/>
      <c r="AD44" s="2"/>
      <c r="AE44" s="2"/>
      <c r="AF44" s="2"/>
      <c r="AG44" s="2"/>
      <c r="AH44" s="2"/>
      <c r="AI44" s="2"/>
      <c r="AJ44" s="48"/>
      <c r="AK44" s="1"/>
      <c r="AL44" s="2"/>
      <c r="AM44" s="3"/>
      <c r="AN44" s="1"/>
      <c r="AO44" s="2"/>
      <c r="AP44" s="2"/>
      <c r="AQ44" s="92">
        <f t="shared" si="6"/>
        <v>63</v>
      </c>
      <c r="AR44" s="92">
        <f t="shared" si="7"/>
        <v>3.0737</v>
      </c>
      <c r="AS44" s="92">
        <f t="shared" si="8"/>
        <v>1121.491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/>
      <c r="G45" s="41"/>
      <c r="H45" s="41"/>
      <c r="I45" s="96"/>
      <c r="J45" s="5">
        <f t="shared" si="9"/>
        <v>0</v>
      </c>
      <c r="K45" s="5">
        <f t="shared" si="10"/>
        <v>0</v>
      </c>
      <c r="L45" s="6">
        <f t="shared" si="11"/>
        <v>0</v>
      </c>
      <c r="M45" s="40">
        <v>2</v>
      </c>
      <c r="N45" s="41">
        <v>1.2508</v>
      </c>
      <c r="O45" s="15">
        <v>203.797</v>
      </c>
      <c r="P45" s="40"/>
      <c r="Q45" s="41"/>
      <c r="R45" s="41"/>
      <c r="S45" s="41"/>
      <c r="T45" s="41"/>
      <c r="U45" s="96"/>
      <c r="V45" s="6">
        <f t="shared" si="3"/>
        <v>0</v>
      </c>
      <c r="W45" s="5">
        <f t="shared" si="4"/>
        <v>0</v>
      </c>
      <c r="X45" s="6">
        <f t="shared" si="5"/>
        <v>0</v>
      </c>
      <c r="Y45" s="41"/>
      <c r="Z45" s="41"/>
      <c r="AA45" s="41"/>
      <c r="AB45" s="4"/>
      <c r="AC45" s="5"/>
      <c r="AD45" s="5"/>
      <c r="AE45" s="5"/>
      <c r="AF45" s="5"/>
      <c r="AG45" s="5"/>
      <c r="AH45" s="5"/>
      <c r="AI45" s="5"/>
      <c r="AJ45" s="47"/>
      <c r="AK45" s="4"/>
      <c r="AL45" s="5"/>
      <c r="AM45" s="6"/>
      <c r="AN45" s="4"/>
      <c r="AO45" s="5"/>
      <c r="AP45" s="5"/>
      <c r="AQ45" s="97">
        <f t="shared" si="6"/>
        <v>2</v>
      </c>
      <c r="AR45" s="97">
        <f t="shared" si="7"/>
        <v>1.2508</v>
      </c>
      <c r="AS45" s="97">
        <f t="shared" si="8"/>
        <v>203.797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/>
      <c r="G46" s="43"/>
      <c r="H46" s="43"/>
      <c r="I46" s="90"/>
      <c r="J46" s="2">
        <f t="shared" si="9"/>
        <v>0</v>
      </c>
      <c r="K46" s="2">
        <f t="shared" si="10"/>
        <v>0</v>
      </c>
      <c r="L46" s="3">
        <f t="shared" si="11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3">
        <f t="shared" si="3"/>
        <v>0</v>
      </c>
      <c r="W46" s="2">
        <f t="shared" si="4"/>
        <v>0</v>
      </c>
      <c r="X46" s="3">
        <f t="shared" si="5"/>
        <v>0</v>
      </c>
      <c r="Y46" s="43"/>
      <c r="Z46" s="43"/>
      <c r="AA46" s="43"/>
      <c r="AB46" s="1"/>
      <c r="AC46" s="2"/>
      <c r="AD46" s="2"/>
      <c r="AE46" s="2"/>
      <c r="AF46" s="2"/>
      <c r="AG46" s="2"/>
      <c r="AH46" s="2"/>
      <c r="AI46" s="2"/>
      <c r="AJ46" s="48"/>
      <c r="AK46" s="1"/>
      <c r="AL46" s="2"/>
      <c r="AM46" s="3"/>
      <c r="AN46" s="1"/>
      <c r="AO46" s="2"/>
      <c r="AP46" s="2"/>
      <c r="AQ46" s="92">
        <f t="shared" si="6"/>
        <v>0</v>
      </c>
      <c r="AR46" s="92">
        <f t="shared" si="7"/>
        <v>0</v>
      </c>
      <c r="AS46" s="92">
        <f t="shared" si="8"/>
        <v>0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/>
      <c r="G47" s="41"/>
      <c r="H47" s="41"/>
      <c r="I47" s="96"/>
      <c r="J47" s="5">
        <f t="shared" si="9"/>
        <v>0</v>
      </c>
      <c r="K47" s="5">
        <f t="shared" si="10"/>
        <v>0</v>
      </c>
      <c r="L47" s="6">
        <f t="shared" si="11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6">
        <f t="shared" si="3"/>
        <v>0</v>
      </c>
      <c r="W47" s="5">
        <f t="shared" si="4"/>
        <v>0</v>
      </c>
      <c r="X47" s="6">
        <f t="shared" si="5"/>
        <v>0</v>
      </c>
      <c r="Y47" s="41"/>
      <c r="Z47" s="41"/>
      <c r="AA47" s="41"/>
      <c r="AB47" s="4"/>
      <c r="AC47" s="5"/>
      <c r="AD47" s="5"/>
      <c r="AE47" s="5"/>
      <c r="AF47" s="5"/>
      <c r="AG47" s="5"/>
      <c r="AH47" s="5"/>
      <c r="AI47" s="5"/>
      <c r="AJ47" s="47"/>
      <c r="AK47" s="4"/>
      <c r="AL47" s="5"/>
      <c r="AM47" s="6"/>
      <c r="AN47" s="4"/>
      <c r="AO47" s="5"/>
      <c r="AP47" s="5"/>
      <c r="AQ47" s="97">
        <f t="shared" si="6"/>
        <v>0</v>
      </c>
      <c r="AR47" s="97">
        <f t="shared" si="7"/>
        <v>0</v>
      </c>
      <c r="AS47" s="97">
        <f t="shared" si="8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/>
      <c r="G48" s="43"/>
      <c r="H48" s="43"/>
      <c r="I48" s="90"/>
      <c r="J48" s="2">
        <f t="shared" si="9"/>
        <v>0</v>
      </c>
      <c r="K48" s="2">
        <f t="shared" si="10"/>
        <v>0</v>
      </c>
      <c r="L48" s="3">
        <f t="shared" si="11"/>
        <v>0</v>
      </c>
      <c r="M48" s="42">
        <v>20</v>
      </c>
      <c r="N48" s="43">
        <v>1.025</v>
      </c>
      <c r="O48" s="3">
        <v>620.938</v>
      </c>
      <c r="P48" s="42">
        <v>7</v>
      </c>
      <c r="Q48" s="43">
        <v>0.35</v>
      </c>
      <c r="R48" s="43">
        <v>344.82</v>
      </c>
      <c r="S48" s="43"/>
      <c r="T48" s="43"/>
      <c r="U48" s="90"/>
      <c r="V48" s="3">
        <f t="shared" si="3"/>
        <v>7</v>
      </c>
      <c r="W48" s="2">
        <f t="shared" si="4"/>
        <v>0.35</v>
      </c>
      <c r="X48" s="3">
        <f t="shared" si="5"/>
        <v>344.82</v>
      </c>
      <c r="Y48" s="43"/>
      <c r="Z48" s="43"/>
      <c r="AA48" s="43"/>
      <c r="AB48" s="1">
        <v>3</v>
      </c>
      <c r="AC48" s="2">
        <v>0.375</v>
      </c>
      <c r="AD48" s="2">
        <v>150.155</v>
      </c>
      <c r="AE48" s="2"/>
      <c r="AF48" s="2"/>
      <c r="AG48" s="2"/>
      <c r="AH48" s="2"/>
      <c r="AI48" s="2"/>
      <c r="AJ48" s="48"/>
      <c r="AK48" s="1"/>
      <c r="AL48" s="2"/>
      <c r="AM48" s="3"/>
      <c r="AN48" s="1"/>
      <c r="AO48" s="2"/>
      <c r="AP48" s="2"/>
      <c r="AQ48" s="92">
        <f t="shared" si="6"/>
        <v>30</v>
      </c>
      <c r="AR48" s="92">
        <f t="shared" si="7"/>
        <v>1.75</v>
      </c>
      <c r="AS48" s="92">
        <f t="shared" si="8"/>
        <v>1115.913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/>
      <c r="G49" s="41"/>
      <c r="H49" s="41"/>
      <c r="I49" s="96"/>
      <c r="J49" s="5">
        <f t="shared" si="9"/>
        <v>0</v>
      </c>
      <c r="K49" s="5">
        <f t="shared" si="10"/>
        <v>0</v>
      </c>
      <c r="L49" s="6">
        <f t="shared" si="11"/>
        <v>0</v>
      </c>
      <c r="M49" s="40">
        <v>1</v>
      </c>
      <c r="N49" s="41">
        <v>13.2907</v>
      </c>
      <c r="O49" s="15">
        <v>4784.318</v>
      </c>
      <c r="P49" s="40"/>
      <c r="Q49" s="41"/>
      <c r="R49" s="41"/>
      <c r="S49" s="41"/>
      <c r="T49" s="41"/>
      <c r="U49" s="96"/>
      <c r="V49" s="6">
        <f t="shared" si="3"/>
        <v>0</v>
      </c>
      <c r="W49" s="5">
        <f t="shared" si="4"/>
        <v>0</v>
      </c>
      <c r="X49" s="6">
        <f t="shared" si="5"/>
        <v>0</v>
      </c>
      <c r="Y49" s="41"/>
      <c r="Z49" s="41"/>
      <c r="AA49" s="41"/>
      <c r="AB49" s="4"/>
      <c r="AC49" s="5"/>
      <c r="AD49" s="5"/>
      <c r="AE49" s="5"/>
      <c r="AF49" s="5"/>
      <c r="AG49" s="5"/>
      <c r="AH49" s="5"/>
      <c r="AI49" s="5"/>
      <c r="AJ49" s="47"/>
      <c r="AK49" s="4"/>
      <c r="AL49" s="5"/>
      <c r="AM49" s="6"/>
      <c r="AN49" s="4"/>
      <c r="AO49" s="5"/>
      <c r="AP49" s="5"/>
      <c r="AQ49" s="97">
        <f t="shared" si="6"/>
        <v>1</v>
      </c>
      <c r="AR49" s="97">
        <f t="shared" si="7"/>
        <v>13.2907</v>
      </c>
      <c r="AS49" s="97">
        <f t="shared" si="8"/>
        <v>4784.318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/>
      <c r="G50" s="43"/>
      <c r="H50" s="43"/>
      <c r="I50" s="90"/>
      <c r="J50" s="2">
        <f t="shared" si="9"/>
        <v>0</v>
      </c>
      <c r="K50" s="2">
        <f t="shared" si="10"/>
        <v>0</v>
      </c>
      <c r="L50" s="3">
        <f t="shared" si="11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3">
        <f t="shared" si="3"/>
        <v>0</v>
      </c>
      <c r="W50" s="2">
        <f t="shared" si="4"/>
        <v>0</v>
      </c>
      <c r="X50" s="3">
        <f t="shared" si="5"/>
        <v>0</v>
      </c>
      <c r="Y50" s="43"/>
      <c r="Z50" s="43"/>
      <c r="AA50" s="43"/>
      <c r="AB50" s="1"/>
      <c r="AC50" s="2"/>
      <c r="AD50" s="2"/>
      <c r="AE50" s="2"/>
      <c r="AF50" s="2"/>
      <c r="AG50" s="2"/>
      <c r="AH50" s="2"/>
      <c r="AI50" s="2"/>
      <c r="AJ50" s="48"/>
      <c r="AK50" s="1"/>
      <c r="AL50" s="2"/>
      <c r="AM50" s="3"/>
      <c r="AN50" s="1"/>
      <c r="AO50" s="2"/>
      <c r="AP50" s="2"/>
      <c r="AQ50" s="92">
        <f t="shared" si="6"/>
        <v>0</v>
      </c>
      <c r="AR50" s="92">
        <f t="shared" si="7"/>
        <v>0</v>
      </c>
      <c r="AS50" s="92">
        <f t="shared" si="8"/>
        <v>0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/>
      <c r="G51" s="41"/>
      <c r="H51" s="41"/>
      <c r="I51" s="96"/>
      <c r="J51" s="5">
        <f t="shared" si="9"/>
        <v>0</v>
      </c>
      <c r="K51" s="5">
        <f t="shared" si="10"/>
        <v>0</v>
      </c>
      <c r="L51" s="6">
        <f t="shared" si="11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6">
        <f t="shared" si="3"/>
        <v>0</v>
      </c>
      <c r="W51" s="5">
        <f t="shared" si="4"/>
        <v>0</v>
      </c>
      <c r="X51" s="6">
        <f t="shared" si="5"/>
        <v>0</v>
      </c>
      <c r="Y51" s="41"/>
      <c r="Z51" s="41"/>
      <c r="AA51" s="41"/>
      <c r="AB51" s="4"/>
      <c r="AC51" s="5"/>
      <c r="AD51" s="5"/>
      <c r="AE51" s="5"/>
      <c r="AF51" s="5"/>
      <c r="AG51" s="5"/>
      <c r="AH51" s="5"/>
      <c r="AI51" s="5"/>
      <c r="AJ51" s="47"/>
      <c r="AK51" s="4"/>
      <c r="AL51" s="5"/>
      <c r="AM51" s="6"/>
      <c r="AN51" s="4"/>
      <c r="AO51" s="5"/>
      <c r="AP51" s="5"/>
      <c r="AQ51" s="97">
        <f t="shared" si="6"/>
        <v>0</v>
      </c>
      <c r="AR51" s="97">
        <f t="shared" si="7"/>
        <v>0</v>
      </c>
      <c r="AS51" s="97">
        <f t="shared" si="8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/>
      <c r="G52" s="43"/>
      <c r="H52" s="43"/>
      <c r="I52" s="90"/>
      <c r="J52" s="2">
        <f t="shared" si="9"/>
        <v>0</v>
      </c>
      <c r="K52" s="2">
        <f t="shared" si="10"/>
        <v>0</v>
      </c>
      <c r="L52" s="3">
        <f t="shared" si="11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3">
        <f t="shared" si="3"/>
        <v>0</v>
      </c>
      <c r="W52" s="2">
        <f t="shared" si="4"/>
        <v>0</v>
      </c>
      <c r="X52" s="3">
        <f t="shared" si="5"/>
        <v>0</v>
      </c>
      <c r="Y52" s="43"/>
      <c r="Z52" s="43"/>
      <c r="AA52" s="43"/>
      <c r="AB52" s="1"/>
      <c r="AC52" s="2"/>
      <c r="AD52" s="2"/>
      <c r="AE52" s="2"/>
      <c r="AF52" s="2"/>
      <c r="AG52" s="2"/>
      <c r="AH52" s="2"/>
      <c r="AI52" s="2"/>
      <c r="AJ52" s="48"/>
      <c r="AK52" s="1"/>
      <c r="AL52" s="2"/>
      <c r="AM52" s="3"/>
      <c r="AN52" s="1"/>
      <c r="AO52" s="2"/>
      <c r="AP52" s="2"/>
      <c r="AQ52" s="92">
        <f t="shared" si="6"/>
        <v>0</v>
      </c>
      <c r="AR52" s="92">
        <f t="shared" si="7"/>
        <v>0</v>
      </c>
      <c r="AS52" s="92">
        <f t="shared" si="8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/>
      <c r="G53" s="41"/>
      <c r="H53" s="41"/>
      <c r="I53" s="96"/>
      <c r="J53" s="5">
        <f t="shared" si="9"/>
        <v>0</v>
      </c>
      <c r="K53" s="5">
        <f t="shared" si="10"/>
        <v>0</v>
      </c>
      <c r="L53" s="6">
        <f t="shared" si="11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6">
        <f t="shared" si="3"/>
        <v>0</v>
      </c>
      <c r="W53" s="5">
        <f t="shared" si="4"/>
        <v>0</v>
      </c>
      <c r="X53" s="6">
        <f t="shared" si="5"/>
        <v>0</v>
      </c>
      <c r="Y53" s="41"/>
      <c r="Z53" s="41"/>
      <c r="AA53" s="41"/>
      <c r="AB53" s="4"/>
      <c r="AC53" s="5"/>
      <c r="AD53" s="5"/>
      <c r="AE53" s="5"/>
      <c r="AF53" s="5"/>
      <c r="AG53" s="5"/>
      <c r="AH53" s="5"/>
      <c r="AI53" s="5"/>
      <c r="AJ53" s="47"/>
      <c r="AK53" s="4"/>
      <c r="AL53" s="5"/>
      <c r="AM53" s="6"/>
      <c r="AN53" s="4"/>
      <c r="AO53" s="5"/>
      <c r="AP53" s="5"/>
      <c r="AQ53" s="97">
        <f t="shared" si="6"/>
        <v>0</v>
      </c>
      <c r="AR53" s="97">
        <f t="shared" si="7"/>
        <v>0</v>
      </c>
      <c r="AS53" s="97">
        <f t="shared" si="8"/>
        <v>0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/>
      <c r="G54" s="43"/>
      <c r="H54" s="43"/>
      <c r="I54" s="90"/>
      <c r="J54" s="2">
        <f t="shared" si="9"/>
        <v>0</v>
      </c>
      <c r="K54" s="2">
        <f t="shared" si="10"/>
        <v>0</v>
      </c>
      <c r="L54" s="3">
        <f t="shared" si="11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3">
        <f t="shared" si="3"/>
        <v>0</v>
      </c>
      <c r="W54" s="2">
        <f t="shared" si="4"/>
        <v>0</v>
      </c>
      <c r="X54" s="3">
        <f t="shared" si="5"/>
        <v>0</v>
      </c>
      <c r="Y54" s="43"/>
      <c r="Z54" s="43"/>
      <c r="AA54" s="43"/>
      <c r="AB54" s="1"/>
      <c r="AC54" s="2"/>
      <c r="AD54" s="2"/>
      <c r="AE54" s="2"/>
      <c r="AF54" s="2"/>
      <c r="AG54" s="2"/>
      <c r="AH54" s="2">
        <v>1</v>
      </c>
      <c r="AI54" s="2">
        <v>0.0319</v>
      </c>
      <c r="AJ54" s="48">
        <v>5.272</v>
      </c>
      <c r="AK54" s="1"/>
      <c r="AL54" s="2"/>
      <c r="AM54" s="3"/>
      <c r="AN54" s="1">
        <v>21</v>
      </c>
      <c r="AO54" s="2">
        <v>0.6296</v>
      </c>
      <c r="AP54" s="2">
        <v>547.89</v>
      </c>
      <c r="AQ54" s="92">
        <f t="shared" si="6"/>
        <v>22</v>
      </c>
      <c r="AR54" s="92">
        <f t="shared" si="7"/>
        <v>0.6615000000000001</v>
      </c>
      <c r="AS54" s="92">
        <f t="shared" si="8"/>
        <v>553.162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/>
      <c r="G55" s="41"/>
      <c r="H55" s="41"/>
      <c r="I55" s="96"/>
      <c r="J55" s="5">
        <f t="shared" si="9"/>
        <v>0</v>
      </c>
      <c r="K55" s="5">
        <f t="shared" si="10"/>
        <v>0</v>
      </c>
      <c r="L55" s="6">
        <f t="shared" si="11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6">
        <f t="shared" si="3"/>
        <v>0</v>
      </c>
      <c r="W55" s="5">
        <f t="shared" si="4"/>
        <v>0</v>
      </c>
      <c r="X55" s="6">
        <f t="shared" si="5"/>
        <v>0</v>
      </c>
      <c r="Y55" s="41"/>
      <c r="Z55" s="41"/>
      <c r="AA55" s="41"/>
      <c r="AB55" s="4"/>
      <c r="AC55" s="5"/>
      <c r="AD55" s="5"/>
      <c r="AE55" s="5"/>
      <c r="AF55" s="5"/>
      <c r="AG55" s="5"/>
      <c r="AH55" s="5"/>
      <c r="AI55" s="5"/>
      <c r="AJ55" s="47"/>
      <c r="AK55" s="4"/>
      <c r="AL55" s="5"/>
      <c r="AM55" s="6"/>
      <c r="AN55" s="4"/>
      <c r="AO55" s="5"/>
      <c r="AP55" s="5"/>
      <c r="AQ55" s="97">
        <f t="shared" si="6"/>
        <v>0</v>
      </c>
      <c r="AR55" s="97">
        <f t="shared" si="7"/>
        <v>0</v>
      </c>
      <c r="AS55" s="97">
        <f t="shared" si="8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42"/>
      <c r="E56" s="43"/>
      <c r="F56" s="43"/>
      <c r="G56" s="43"/>
      <c r="H56" s="43"/>
      <c r="I56" s="90"/>
      <c r="J56" s="2">
        <f t="shared" si="9"/>
        <v>0</v>
      </c>
      <c r="K56" s="2">
        <f t="shared" si="10"/>
        <v>0</v>
      </c>
      <c r="L56" s="3">
        <f t="shared" si="11"/>
        <v>0</v>
      </c>
      <c r="M56" s="42">
        <v>1</v>
      </c>
      <c r="N56" s="43">
        <v>0.222</v>
      </c>
      <c r="O56" s="3">
        <v>33.333</v>
      </c>
      <c r="P56" s="42"/>
      <c r="Q56" s="43"/>
      <c r="R56" s="43"/>
      <c r="S56" s="43"/>
      <c r="T56" s="43"/>
      <c r="U56" s="90"/>
      <c r="V56" s="3">
        <f t="shared" si="3"/>
        <v>0</v>
      </c>
      <c r="W56" s="2">
        <f t="shared" si="4"/>
        <v>0</v>
      </c>
      <c r="X56" s="3">
        <f t="shared" si="5"/>
        <v>0</v>
      </c>
      <c r="Y56" s="43"/>
      <c r="Z56" s="43"/>
      <c r="AA56" s="43"/>
      <c r="AB56" s="1"/>
      <c r="AC56" s="2"/>
      <c r="AD56" s="2"/>
      <c r="AE56" s="2"/>
      <c r="AF56" s="2"/>
      <c r="AG56" s="2"/>
      <c r="AH56" s="2"/>
      <c r="AI56" s="2"/>
      <c r="AJ56" s="48"/>
      <c r="AK56" s="1"/>
      <c r="AL56" s="2"/>
      <c r="AM56" s="3"/>
      <c r="AN56" s="1"/>
      <c r="AO56" s="2"/>
      <c r="AP56" s="2"/>
      <c r="AQ56" s="92">
        <f t="shared" si="6"/>
        <v>1</v>
      </c>
      <c r="AR56" s="92">
        <f t="shared" si="7"/>
        <v>0.222</v>
      </c>
      <c r="AS56" s="92">
        <f t="shared" si="8"/>
        <v>33.333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/>
      <c r="G57" s="41"/>
      <c r="H57" s="41"/>
      <c r="I57" s="96"/>
      <c r="J57" s="5">
        <f t="shared" si="9"/>
        <v>0</v>
      </c>
      <c r="K57" s="5">
        <f t="shared" si="10"/>
        <v>0</v>
      </c>
      <c r="L57" s="6">
        <f t="shared" si="11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6">
        <f t="shared" si="3"/>
        <v>0</v>
      </c>
      <c r="W57" s="5">
        <f t="shared" si="4"/>
        <v>0</v>
      </c>
      <c r="X57" s="6">
        <f t="shared" si="5"/>
        <v>0</v>
      </c>
      <c r="Y57" s="41"/>
      <c r="Z57" s="41"/>
      <c r="AA57" s="41"/>
      <c r="AB57" s="4"/>
      <c r="AC57" s="5"/>
      <c r="AD57" s="5"/>
      <c r="AE57" s="5"/>
      <c r="AF57" s="5"/>
      <c r="AG57" s="5"/>
      <c r="AH57" s="5"/>
      <c r="AI57" s="5"/>
      <c r="AJ57" s="47"/>
      <c r="AK57" s="4"/>
      <c r="AL57" s="5"/>
      <c r="AM57" s="6"/>
      <c r="AN57" s="4"/>
      <c r="AO57" s="5"/>
      <c r="AP57" s="5"/>
      <c r="AQ57" s="97">
        <f t="shared" si="6"/>
        <v>0</v>
      </c>
      <c r="AR57" s="97">
        <f t="shared" si="7"/>
        <v>0</v>
      </c>
      <c r="AS57" s="97">
        <f t="shared" si="8"/>
        <v>0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23">
        <f t="shared" si="9"/>
        <v>0</v>
      </c>
      <c r="K58" s="23">
        <f t="shared" si="10"/>
        <v>0</v>
      </c>
      <c r="L58" s="19">
        <f t="shared" si="11"/>
        <v>0</v>
      </c>
      <c r="M58" s="44">
        <v>1757</v>
      </c>
      <c r="N58" s="45">
        <v>123.9226</v>
      </c>
      <c r="O58" s="19">
        <v>35214.955</v>
      </c>
      <c r="P58" s="44">
        <v>24</v>
      </c>
      <c r="Q58" s="45">
        <v>36.306</v>
      </c>
      <c r="R58" s="45">
        <v>11018.046</v>
      </c>
      <c r="S58" s="45">
        <v>6</v>
      </c>
      <c r="T58" s="45">
        <v>0.45</v>
      </c>
      <c r="U58" s="109">
        <v>316.088</v>
      </c>
      <c r="V58" s="19">
        <f t="shared" si="3"/>
        <v>30</v>
      </c>
      <c r="W58" s="23">
        <f t="shared" si="4"/>
        <v>36.756</v>
      </c>
      <c r="X58" s="19">
        <f t="shared" si="5"/>
        <v>11334.134</v>
      </c>
      <c r="Y58" s="45">
        <v>114</v>
      </c>
      <c r="Z58" s="45">
        <v>4.0035</v>
      </c>
      <c r="AA58" s="45">
        <v>1879.27</v>
      </c>
      <c r="AB58" s="20">
        <v>1165</v>
      </c>
      <c r="AC58" s="23">
        <v>84.7895</v>
      </c>
      <c r="AD58" s="23">
        <v>19631.887</v>
      </c>
      <c r="AE58" s="23"/>
      <c r="AF58" s="23"/>
      <c r="AG58" s="23"/>
      <c r="AH58" s="23">
        <v>4</v>
      </c>
      <c r="AI58" s="23">
        <v>0.1016</v>
      </c>
      <c r="AJ58" s="50">
        <v>32.004</v>
      </c>
      <c r="AK58" s="20">
        <v>152</v>
      </c>
      <c r="AL58" s="23">
        <v>10.0126</v>
      </c>
      <c r="AM58" s="19">
        <v>5072.729</v>
      </c>
      <c r="AN58" s="20">
        <v>11</v>
      </c>
      <c r="AO58" s="23">
        <v>0.2211</v>
      </c>
      <c r="AP58" s="23">
        <v>745.9309999999999</v>
      </c>
      <c r="AQ58" s="110">
        <f t="shared" si="6"/>
        <v>3233</v>
      </c>
      <c r="AR58" s="110">
        <f t="shared" si="7"/>
        <v>259.8069</v>
      </c>
      <c r="AS58" s="110">
        <f t="shared" si="8"/>
        <v>73910.91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/>
      <c r="G59" s="43"/>
      <c r="H59" s="43"/>
      <c r="I59" s="90"/>
      <c r="J59" s="112">
        <f t="shared" si="9"/>
        <v>0</v>
      </c>
      <c r="K59" s="112">
        <f t="shared" si="10"/>
        <v>0</v>
      </c>
      <c r="L59" s="113">
        <f t="shared" si="11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113">
        <f t="shared" si="3"/>
        <v>0</v>
      </c>
      <c r="W59" s="112">
        <f t="shared" si="4"/>
        <v>0</v>
      </c>
      <c r="X59" s="113">
        <f t="shared" si="5"/>
        <v>0</v>
      </c>
      <c r="Y59" s="43"/>
      <c r="Z59" s="43"/>
      <c r="AA59" s="43"/>
      <c r="AB59" s="1"/>
      <c r="AC59" s="51"/>
      <c r="AD59" s="2"/>
      <c r="AE59" s="2">
        <v>3</v>
      </c>
      <c r="AF59" s="51">
        <v>333.6</v>
      </c>
      <c r="AG59" s="2">
        <v>3565.58</v>
      </c>
      <c r="AH59" s="2"/>
      <c r="AI59" s="51"/>
      <c r="AJ59" s="48"/>
      <c r="AK59" s="1"/>
      <c r="AL59" s="51"/>
      <c r="AM59" s="3"/>
      <c r="AN59" s="1"/>
      <c r="AO59" s="51"/>
      <c r="AP59" s="2"/>
      <c r="AQ59" s="114">
        <f t="shared" si="6"/>
        <v>3</v>
      </c>
      <c r="AR59" s="114">
        <f t="shared" si="7"/>
        <v>333.6</v>
      </c>
      <c r="AS59" s="114">
        <f t="shared" si="8"/>
        <v>3565.58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5">
        <f t="shared" si="9"/>
        <v>0</v>
      </c>
      <c r="K60" s="5">
        <f t="shared" si="10"/>
        <v>0</v>
      </c>
      <c r="L60" s="6">
        <f t="shared" si="11"/>
        <v>0</v>
      </c>
      <c r="M60" s="40">
        <v>152</v>
      </c>
      <c r="N60" s="41">
        <v>7.0157</v>
      </c>
      <c r="O60" s="15">
        <v>2332.762</v>
      </c>
      <c r="P60" s="40">
        <v>3</v>
      </c>
      <c r="Q60" s="41">
        <v>24.923</v>
      </c>
      <c r="R60" s="41">
        <v>5436.89</v>
      </c>
      <c r="S60" s="41"/>
      <c r="T60" s="41"/>
      <c r="U60" s="96"/>
      <c r="V60" s="6">
        <f t="shared" si="3"/>
        <v>3</v>
      </c>
      <c r="W60" s="5">
        <f t="shared" si="4"/>
        <v>24.923</v>
      </c>
      <c r="X60" s="6">
        <f t="shared" si="5"/>
        <v>5436.89</v>
      </c>
      <c r="Y60" s="41"/>
      <c r="Z60" s="41"/>
      <c r="AA60" s="41"/>
      <c r="AB60" s="4"/>
      <c r="AC60" s="5"/>
      <c r="AD60" s="5"/>
      <c r="AE60" s="5"/>
      <c r="AF60" s="5"/>
      <c r="AG60" s="5"/>
      <c r="AH60" s="5"/>
      <c r="AI60" s="5"/>
      <c r="AJ60" s="47"/>
      <c r="AK60" s="4"/>
      <c r="AL60" s="5"/>
      <c r="AM60" s="6"/>
      <c r="AN60" s="4"/>
      <c r="AO60" s="5"/>
      <c r="AP60" s="5"/>
      <c r="AQ60" s="97">
        <f t="shared" si="6"/>
        <v>155</v>
      </c>
      <c r="AR60" s="97">
        <f t="shared" si="7"/>
        <v>31.938699999999997</v>
      </c>
      <c r="AS60" s="97">
        <f t="shared" si="8"/>
        <v>7769.652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12" ref="D61:I61">+D6+D8+D10+D12+D14+D16+D18+D20+D22+D24+D26+D28+D30+D32+D34+D36+D38+D40+D42+D44+D46+D48+D50+D52+D54+D56+D58</f>
        <v>63</v>
      </c>
      <c r="E61" s="45">
        <f t="shared" si="12"/>
        <v>14.6412</v>
      </c>
      <c r="F61" s="45">
        <f t="shared" si="12"/>
        <v>4634.296</v>
      </c>
      <c r="G61" s="44">
        <f t="shared" si="12"/>
        <v>53</v>
      </c>
      <c r="H61" s="45">
        <f t="shared" si="12"/>
        <v>16.1772</v>
      </c>
      <c r="I61" s="45">
        <f t="shared" si="12"/>
        <v>5628.7919999999995</v>
      </c>
      <c r="J61" s="23">
        <f aca="true" t="shared" si="13" ref="J61:U61">+J6+J8+J10+J12+J14+J16+J18+J20+J22+J24+J26+J28+J30+J32+J34+J36+J38+J40+J42+J44+J46+J48+J50+J52+J54+J56+J58</f>
        <v>116</v>
      </c>
      <c r="K61" s="23">
        <f t="shared" si="13"/>
        <v>30.818400000000004</v>
      </c>
      <c r="L61" s="19">
        <f t="shared" si="13"/>
        <v>10263.088</v>
      </c>
      <c r="M61" s="44">
        <f t="shared" si="13"/>
        <v>1918</v>
      </c>
      <c r="N61" s="45">
        <f t="shared" si="13"/>
        <v>874.5373999999999</v>
      </c>
      <c r="O61" s="45">
        <f t="shared" si="13"/>
        <v>364021.41699999996</v>
      </c>
      <c r="P61" s="44">
        <f t="shared" si="13"/>
        <v>601</v>
      </c>
      <c r="Q61" s="45">
        <f t="shared" si="13"/>
        <v>3356.673</v>
      </c>
      <c r="R61" s="45">
        <f t="shared" si="13"/>
        <v>480113.87</v>
      </c>
      <c r="S61" s="44">
        <f t="shared" si="13"/>
        <v>113</v>
      </c>
      <c r="T61" s="45">
        <f t="shared" si="13"/>
        <v>4.867</v>
      </c>
      <c r="U61" s="45">
        <f t="shared" si="13"/>
        <v>4045.9880000000003</v>
      </c>
      <c r="V61" s="19">
        <f aca="true" t="shared" si="14" ref="V61:AM61">+V6+V8+V10+V12+V14+V16+V18+V20+V22+V24+V26+V28+V30+V32+V34+V36+V38+V40+V42+V44+V46+V48+V50+V52+V54+V56+V58</f>
        <v>714</v>
      </c>
      <c r="W61" s="23">
        <f t="shared" si="14"/>
        <v>3361.54</v>
      </c>
      <c r="X61" s="50">
        <f t="shared" si="14"/>
        <v>484159.85800000007</v>
      </c>
      <c r="Y61" s="304">
        <f t="shared" si="14"/>
        <v>420</v>
      </c>
      <c r="Z61" s="45">
        <f t="shared" si="14"/>
        <v>289.0097</v>
      </c>
      <c r="AA61" s="45">
        <f t="shared" si="14"/>
        <v>31970.787</v>
      </c>
      <c r="AB61" s="44">
        <f t="shared" si="14"/>
        <v>2576</v>
      </c>
      <c r="AC61" s="45">
        <f t="shared" si="14"/>
        <v>239.89700000000002</v>
      </c>
      <c r="AD61" s="45">
        <f t="shared" si="14"/>
        <v>79779.898</v>
      </c>
      <c r="AE61" s="44">
        <f t="shared" si="14"/>
        <v>245</v>
      </c>
      <c r="AF61" s="45">
        <f t="shared" si="14"/>
        <v>19.35</v>
      </c>
      <c r="AG61" s="45">
        <f t="shared" si="14"/>
        <v>7278.472</v>
      </c>
      <c r="AH61" s="44">
        <f t="shared" si="14"/>
        <v>126</v>
      </c>
      <c r="AI61" s="45">
        <f t="shared" si="14"/>
        <v>19.496910000000003</v>
      </c>
      <c r="AJ61" s="45">
        <f t="shared" si="14"/>
        <v>8192.757</v>
      </c>
      <c r="AK61" s="44">
        <f t="shared" si="14"/>
        <v>435</v>
      </c>
      <c r="AL61" s="45">
        <f t="shared" si="14"/>
        <v>19.8184</v>
      </c>
      <c r="AM61" s="45">
        <f t="shared" si="14"/>
        <v>10549.607</v>
      </c>
      <c r="AN61" s="44">
        <f>+AN6+AN8+AN10+AN12+AN14+AN16+AN18+AN20+AN22+AN24+AN26+AN28+AN30+AN32+AN34+AN36+AN38+AN40+AN42+AN44+AN46+AN48+AN50+AN52+AN54+AN56+AN58</f>
        <v>253</v>
      </c>
      <c r="AO61" s="45">
        <f>+AO6+AO8+AO10+AO12+AO14+AO16+AO18+AO20+AO22+AO24+AO26+AO28+AO30+AO32+AO34+AO36+AO38+AO40+AO42+AO44+AO46+AO48+AO50+AO52+AO54+AO56+AO58</f>
        <v>19.7945</v>
      </c>
      <c r="AP61" s="45">
        <f>+AP6+AP8+AP10+AP12+AP14+AP16+AP18+AP20+AP22+AP24+AP26+AP28+AP30+AP32+AP34+AP36+AP38+AP40+AP42+AP44+AP46+AP48+AP50+AP52+AP54+AP56+AP58</f>
        <v>9018.083</v>
      </c>
      <c r="AQ61" s="110">
        <f t="shared" si="6"/>
        <v>6803</v>
      </c>
      <c r="AR61" s="110">
        <f t="shared" si="7"/>
        <v>4874.26231</v>
      </c>
      <c r="AS61" s="110">
        <f t="shared" si="8"/>
        <v>1005233.967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5" ref="D62:I62">D59</f>
        <v>0</v>
      </c>
      <c r="E62" s="43">
        <f t="shared" si="15"/>
        <v>0</v>
      </c>
      <c r="F62" s="43">
        <f t="shared" si="15"/>
        <v>0</v>
      </c>
      <c r="G62" s="42">
        <f t="shared" si="15"/>
        <v>0</v>
      </c>
      <c r="H62" s="43">
        <f t="shared" si="15"/>
        <v>0</v>
      </c>
      <c r="I62" s="43">
        <f t="shared" si="15"/>
        <v>0</v>
      </c>
      <c r="J62" s="2">
        <f aca="true" t="shared" si="16" ref="J62:U62">J59</f>
        <v>0</v>
      </c>
      <c r="K62" s="2">
        <f t="shared" si="16"/>
        <v>0</v>
      </c>
      <c r="L62" s="3">
        <f t="shared" si="16"/>
        <v>0</v>
      </c>
      <c r="M62" s="42">
        <f t="shared" si="16"/>
        <v>0</v>
      </c>
      <c r="N62" s="43">
        <f t="shared" si="16"/>
        <v>0</v>
      </c>
      <c r="O62" s="43">
        <f t="shared" si="16"/>
        <v>0</v>
      </c>
      <c r="P62" s="42">
        <f t="shared" si="16"/>
        <v>0</v>
      </c>
      <c r="Q62" s="43">
        <f t="shared" si="16"/>
        <v>0</v>
      </c>
      <c r="R62" s="43">
        <f t="shared" si="16"/>
        <v>0</v>
      </c>
      <c r="S62" s="42">
        <f t="shared" si="16"/>
        <v>0</v>
      </c>
      <c r="T62" s="43">
        <f t="shared" si="16"/>
        <v>0</v>
      </c>
      <c r="U62" s="43">
        <f t="shared" si="16"/>
        <v>0</v>
      </c>
      <c r="V62" s="3">
        <f aca="true" t="shared" si="17" ref="V62:AM62">V59</f>
        <v>0</v>
      </c>
      <c r="W62" s="2">
        <f t="shared" si="17"/>
        <v>0</v>
      </c>
      <c r="X62" s="48">
        <f t="shared" si="17"/>
        <v>0</v>
      </c>
      <c r="Y62" s="305">
        <f t="shared" si="17"/>
        <v>0</v>
      </c>
      <c r="Z62" s="43">
        <f t="shared" si="17"/>
        <v>0</v>
      </c>
      <c r="AA62" s="43">
        <f t="shared" si="17"/>
        <v>0</v>
      </c>
      <c r="AB62" s="42">
        <f t="shared" si="17"/>
        <v>0</v>
      </c>
      <c r="AC62" s="43">
        <f t="shared" si="17"/>
        <v>0</v>
      </c>
      <c r="AD62" s="43">
        <f t="shared" si="17"/>
        <v>0</v>
      </c>
      <c r="AE62" s="42">
        <f t="shared" si="17"/>
        <v>3</v>
      </c>
      <c r="AF62" s="43">
        <f t="shared" si="17"/>
        <v>333.6</v>
      </c>
      <c r="AG62" s="43">
        <f t="shared" si="17"/>
        <v>3565.58</v>
      </c>
      <c r="AH62" s="42">
        <f t="shared" si="17"/>
        <v>0</v>
      </c>
      <c r="AI62" s="43">
        <f t="shared" si="17"/>
        <v>0</v>
      </c>
      <c r="AJ62" s="43">
        <f t="shared" si="17"/>
        <v>0</v>
      </c>
      <c r="AK62" s="42">
        <f t="shared" si="17"/>
        <v>0</v>
      </c>
      <c r="AL62" s="43">
        <f t="shared" si="17"/>
        <v>0</v>
      </c>
      <c r="AM62" s="43">
        <f t="shared" si="17"/>
        <v>0</v>
      </c>
      <c r="AN62" s="42">
        <f>AN59</f>
        <v>0</v>
      </c>
      <c r="AO62" s="43">
        <f>AO59</f>
        <v>0</v>
      </c>
      <c r="AP62" s="43">
        <f>AP59</f>
        <v>0</v>
      </c>
      <c r="AQ62" s="92">
        <f t="shared" si="6"/>
        <v>3</v>
      </c>
      <c r="AR62" s="92">
        <f t="shared" si="7"/>
        <v>333.6</v>
      </c>
      <c r="AS62" s="92">
        <f t="shared" si="8"/>
        <v>3565.58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8" ref="D63:U63">+D7+D9+D11+D13+D15+D17+D19+D21+D23+D25+D27+D29+D31+D33+D35+D37+D39+D41+D43+D45+D47+D49+D51+D53+D55+D57+D60</f>
        <v>14</v>
      </c>
      <c r="E63" s="41">
        <f t="shared" si="18"/>
        <v>310.924</v>
      </c>
      <c r="F63" s="41">
        <f t="shared" si="18"/>
        <v>131976.889</v>
      </c>
      <c r="G63" s="40">
        <f t="shared" si="18"/>
        <v>13</v>
      </c>
      <c r="H63" s="41">
        <f t="shared" si="18"/>
        <v>352.2202</v>
      </c>
      <c r="I63" s="41">
        <f t="shared" si="18"/>
        <v>135186.03</v>
      </c>
      <c r="J63" s="5">
        <f t="shared" si="18"/>
        <v>27</v>
      </c>
      <c r="K63" s="5">
        <f t="shared" si="18"/>
        <v>663.1442</v>
      </c>
      <c r="L63" s="6">
        <f t="shared" si="18"/>
        <v>267162.919</v>
      </c>
      <c r="M63" s="40">
        <f t="shared" si="18"/>
        <v>190</v>
      </c>
      <c r="N63" s="41">
        <f t="shared" si="18"/>
        <v>422.8853</v>
      </c>
      <c r="O63" s="41">
        <f t="shared" si="18"/>
        <v>106514.821</v>
      </c>
      <c r="P63" s="40">
        <f t="shared" si="18"/>
        <v>19</v>
      </c>
      <c r="Q63" s="41">
        <f t="shared" si="18"/>
        <v>3580.343</v>
      </c>
      <c r="R63" s="41">
        <f t="shared" si="18"/>
        <v>120170.308</v>
      </c>
      <c r="S63" s="40">
        <f t="shared" si="18"/>
        <v>0</v>
      </c>
      <c r="T63" s="41">
        <f t="shared" si="18"/>
        <v>0</v>
      </c>
      <c r="U63" s="41">
        <f t="shared" si="18"/>
        <v>0</v>
      </c>
      <c r="V63" s="6">
        <f>+V7+V9+V11+V13+V15+V17+V19+V21+V23+V25+V27+V29+V31+V33+V35+V37+V39+V41+V43+V45+V47+V49+V51+V53+V55+V57+V60</f>
        <v>19</v>
      </c>
      <c r="W63" s="5">
        <f>+W7+W9+W11+W13+W15+W17+W19+W21+W23+W25+W27+W29+W31+W33+W35+W37+W39+W41+W43+W45+W47+W49+W51+W53+W55+W57+W60</f>
        <v>3580.343</v>
      </c>
      <c r="X63" s="47">
        <f>+X7+X9+X11+X13+X15+X17+X19+X21+X23+X25+X27+X29+X31+X33+X35+X37+X39+X41+X43+X45+X47+X49+X51+X53+X55+X57+X60</f>
        <v>120170.308</v>
      </c>
      <c r="Y63" s="306">
        <f>+Y7+Y9+Y11+Y13+Y15+Y17+Y19+Y21+Y23+Y25+Y27+Y29+Y31+Y33+Y35+Y37+Y39+Y41+Y43+Y45+Y47+Y49+Y51+Y53+Y55+Y57+Y60</f>
        <v>0</v>
      </c>
      <c r="Z63" s="41">
        <f>+Z7+Z9+Z11+Z13+Z15+Z17+Z19+Z21+Z23+Z25+Z27+Z29+Z31+Z33+Z35+Z37+Z39+Z41+Z43+Z45+Z47+Z49+Z51+Z53+Z55+Z57+Z60</f>
        <v>0</v>
      </c>
      <c r="AA63" s="41">
        <f aca="true" t="shared" si="19" ref="AA63:AP63">+AA7+AA9+AA11+AA13+AA15+AA17+AA19+AA21+AA23+AA25+AA27+AA29+AA31+AA33+AA35+AA37+AA39+AA41+AA43+AA45+AA47+AA49+AA51+AA53+AA55+AA57+AA60</f>
        <v>0</v>
      </c>
      <c r="AB63" s="40">
        <f t="shared" si="19"/>
        <v>0</v>
      </c>
      <c r="AC63" s="41">
        <f t="shared" si="19"/>
        <v>0</v>
      </c>
      <c r="AD63" s="41">
        <f t="shared" si="19"/>
        <v>0</v>
      </c>
      <c r="AE63" s="40">
        <f t="shared" si="19"/>
        <v>0</v>
      </c>
      <c r="AF63" s="41">
        <f t="shared" si="19"/>
        <v>0</v>
      </c>
      <c r="AG63" s="41">
        <f t="shared" si="19"/>
        <v>0</v>
      </c>
      <c r="AH63" s="40">
        <f t="shared" si="19"/>
        <v>0</v>
      </c>
      <c r="AI63" s="41">
        <f t="shared" si="19"/>
        <v>0</v>
      </c>
      <c r="AJ63" s="41">
        <f t="shared" si="19"/>
        <v>0</v>
      </c>
      <c r="AK63" s="40">
        <f t="shared" si="19"/>
        <v>0</v>
      </c>
      <c r="AL63" s="41">
        <f t="shared" si="19"/>
        <v>0</v>
      </c>
      <c r="AM63" s="41">
        <f t="shared" si="19"/>
        <v>0</v>
      </c>
      <c r="AN63" s="40">
        <f t="shared" si="19"/>
        <v>0</v>
      </c>
      <c r="AO63" s="41">
        <f t="shared" si="19"/>
        <v>0</v>
      </c>
      <c r="AP63" s="41">
        <f t="shared" si="19"/>
        <v>0</v>
      </c>
      <c r="AQ63" s="97">
        <f t="shared" si="6"/>
        <v>236</v>
      </c>
      <c r="AR63" s="97">
        <f t="shared" si="7"/>
        <v>4666.3724999999995</v>
      </c>
      <c r="AS63" s="97">
        <f t="shared" si="8"/>
        <v>493848.04799999995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/>
      <c r="G64" s="43">
        <v>277</v>
      </c>
      <c r="H64" s="43">
        <v>63.0345</v>
      </c>
      <c r="I64" s="90">
        <v>48030.997</v>
      </c>
      <c r="J64" s="2">
        <f aca="true" t="shared" si="20" ref="J64:L67">D64+G64</f>
        <v>277</v>
      </c>
      <c r="K64" s="2">
        <f t="shared" si="20"/>
        <v>63.0345</v>
      </c>
      <c r="L64" s="3">
        <f t="shared" si="20"/>
        <v>48030.997</v>
      </c>
      <c r="M64" s="42">
        <v>1251</v>
      </c>
      <c r="N64" s="43">
        <v>231.6058</v>
      </c>
      <c r="O64" s="3">
        <v>141957.497</v>
      </c>
      <c r="P64" s="42">
        <v>2156</v>
      </c>
      <c r="Q64" s="43">
        <v>532.791</v>
      </c>
      <c r="R64" s="43">
        <v>120310.693</v>
      </c>
      <c r="S64" s="43">
        <v>17</v>
      </c>
      <c r="T64" s="43">
        <v>0.283</v>
      </c>
      <c r="U64" s="90">
        <v>399.713</v>
      </c>
      <c r="V64" s="3">
        <f aca="true" t="shared" si="21" ref="V64:V70">P64+S64</f>
        <v>2173</v>
      </c>
      <c r="W64" s="2">
        <f aca="true" t="shared" si="22" ref="W64:W70">Q64+T64</f>
        <v>533.0740000000001</v>
      </c>
      <c r="X64" s="3">
        <f aca="true" t="shared" si="23" ref="X64:X70">R64+U64</f>
        <v>120710.406</v>
      </c>
      <c r="Y64" s="43">
        <v>7</v>
      </c>
      <c r="Z64" s="43">
        <v>5.056</v>
      </c>
      <c r="AA64" s="43">
        <v>1820.26</v>
      </c>
      <c r="AB64" s="1">
        <v>81</v>
      </c>
      <c r="AC64" s="2">
        <v>11.64592</v>
      </c>
      <c r="AD64" s="2">
        <v>5088.002</v>
      </c>
      <c r="AE64" s="2">
        <v>13</v>
      </c>
      <c r="AF64" s="2">
        <v>2.526</v>
      </c>
      <c r="AG64" s="2">
        <v>519.01</v>
      </c>
      <c r="AH64" s="2"/>
      <c r="AI64" s="2"/>
      <c r="AJ64" s="48"/>
      <c r="AK64" s="1"/>
      <c r="AL64" s="2"/>
      <c r="AM64" s="3"/>
      <c r="AN64" s="1"/>
      <c r="AO64" s="2"/>
      <c r="AP64" s="2"/>
      <c r="AQ64" s="92">
        <f t="shared" si="6"/>
        <v>3802</v>
      </c>
      <c r="AR64" s="92">
        <f t="shared" si="7"/>
        <v>846.9422200000001</v>
      </c>
      <c r="AS64" s="92">
        <f t="shared" si="8"/>
        <v>318126.172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465</v>
      </c>
      <c r="E65" s="41">
        <v>56.9432</v>
      </c>
      <c r="F65" s="41">
        <v>65491.914</v>
      </c>
      <c r="G65" s="41">
        <v>37</v>
      </c>
      <c r="H65" s="41">
        <v>8.5403</v>
      </c>
      <c r="I65" s="96">
        <v>4159.951</v>
      </c>
      <c r="J65" s="5">
        <f t="shared" si="20"/>
        <v>502</v>
      </c>
      <c r="K65" s="5">
        <f t="shared" si="20"/>
        <v>65.48349999999999</v>
      </c>
      <c r="L65" s="6">
        <f t="shared" si="20"/>
        <v>69651.86499999999</v>
      </c>
      <c r="M65" s="40">
        <v>20</v>
      </c>
      <c r="N65" s="41">
        <v>4.1541</v>
      </c>
      <c r="O65" s="15">
        <v>770.358</v>
      </c>
      <c r="P65" s="40">
        <v>64</v>
      </c>
      <c r="Q65" s="41">
        <v>223.516</v>
      </c>
      <c r="R65" s="41">
        <v>18941.389</v>
      </c>
      <c r="S65" s="41"/>
      <c r="T65" s="41"/>
      <c r="U65" s="96"/>
      <c r="V65" s="6">
        <f t="shared" si="21"/>
        <v>64</v>
      </c>
      <c r="W65" s="5">
        <f t="shared" si="22"/>
        <v>223.516</v>
      </c>
      <c r="X65" s="6">
        <f t="shared" si="23"/>
        <v>18941.389</v>
      </c>
      <c r="Y65" s="41"/>
      <c r="Z65" s="41"/>
      <c r="AA65" s="41"/>
      <c r="AB65" s="4"/>
      <c r="AC65" s="5"/>
      <c r="AD65" s="5"/>
      <c r="AE65" s="5"/>
      <c r="AF65" s="5"/>
      <c r="AG65" s="5"/>
      <c r="AH65" s="5"/>
      <c r="AI65" s="5"/>
      <c r="AJ65" s="47"/>
      <c r="AK65" s="4"/>
      <c r="AL65" s="5"/>
      <c r="AM65" s="6"/>
      <c r="AN65" s="4"/>
      <c r="AO65" s="5"/>
      <c r="AP65" s="5"/>
      <c r="AQ65" s="97">
        <f t="shared" si="6"/>
        <v>586</v>
      </c>
      <c r="AR65" s="97">
        <f t="shared" si="7"/>
        <v>293.1536</v>
      </c>
      <c r="AS65" s="97">
        <f t="shared" si="8"/>
        <v>89363.612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/>
      <c r="G66" s="43"/>
      <c r="H66" s="43"/>
      <c r="I66" s="90"/>
      <c r="J66" s="2">
        <f t="shared" si="20"/>
        <v>0</v>
      </c>
      <c r="K66" s="2">
        <f t="shared" si="20"/>
        <v>0</v>
      </c>
      <c r="L66" s="3">
        <f t="shared" si="20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3">
        <f t="shared" si="21"/>
        <v>0</v>
      </c>
      <c r="W66" s="2">
        <f t="shared" si="22"/>
        <v>0</v>
      </c>
      <c r="X66" s="3">
        <f t="shared" si="23"/>
        <v>0</v>
      </c>
      <c r="Y66" s="43"/>
      <c r="Z66" s="43"/>
      <c r="AA66" s="43"/>
      <c r="AB66" s="1"/>
      <c r="AC66" s="2"/>
      <c r="AD66" s="2"/>
      <c r="AE66" s="2"/>
      <c r="AF66" s="2"/>
      <c r="AG66" s="2"/>
      <c r="AH66" s="2"/>
      <c r="AI66" s="2"/>
      <c r="AJ66" s="48"/>
      <c r="AK66" s="1"/>
      <c r="AL66" s="2"/>
      <c r="AM66" s="3"/>
      <c r="AN66" s="1"/>
      <c r="AO66" s="2"/>
      <c r="AP66" s="2"/>
      <c r="AQ66" s="92">
        <f t="shared" si="6"/>
        <v>0</v>
      </c>
      <c r="AR66" s="92">
        <f t="shared" si="7"/>
        <v>0</v>
      </c>
      <c r="AS66" s="92">
        <f t="shared" si="8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5">
        <f t="shared" si="20"/>
        <v>0</v>
      </c>
      <c r="K67" s="5">
        <f t="shared" si="20"/>
        <v>0</v>
      </c>
      <c r="L67" s="6">
        <f t="shared" si="20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21"/>
        <v>0</v>
      </c>
      <c r="W67" s="5">
        <f t="shared" si="22"/>
        <v>0</v>
      </c>
      <c r="X67" s="6">
        <f t="shared" si="23"/>
        <v>0</v>
      </c>
      <c r="Y67" s="41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47"/>
      <c r="AK67" s="4"/>
      <c r="AL67" s="5"/>
      <c r="AM67" s="6"/>
      <c r="AN67" s="4"/>
      <c r="AO67" s="5"/>
      <c r="AP67" s="5"/>
      <c r="AQ67" s="97">
        <f t="shared" si="6"/>
        <v>0</v>
      </c>
      <c r="AR67" s="97">
        <f t="shared" si="7"/>
        <v>0</v>
      </c>
      <c r="AS67" s="97">
        <f t="shared" si="8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f>+D61+D64+D66</f>
        <v>63</v>
      </c>
      <c r="E68" s="43">
        <f>+E61+E64+E66</f>
        <v>14.6412</v>
      </c>
      <c r="F68" s="43">
        <f>+F61+F64+F66</f>
        <v>4634.296</v>
      </c>
      <c r="G68" s="43">
        <v>330</v>
      </c>
      <c r="H68" s="43">
        <v>79.21170000000001</v>
      </c>
      <c r="I68" s="90">
        <v>53659.789000000004</v>
      </c>
      <c r="J68" s="2">
        <f>+J61+J64+J66</f>
        <v>393</v>
      </c>
      <c r="K68" s="2">
        <f>+K61+K64+K66</f>
        <v>93.8529</v>
      </c>
      <c r="L68" s="3">
        <f>+L61+L64+L66</f>
        <v>58294.08500000001</v>
      </c>
      <c r="M68" s="42">
        <v>3169</v>
      </c>
      <c r="N68" s="43">
        <v>1106.1432</v>
      </c>
      <c r="O68" s="43">
        <v>505978.914</v>
      </c>
      <c r="P68" s="42">
        <v>2757</v>
      </c>
      <c r="Q68" s="43">
        <v>3889.464</v>
      </c>
      <c r="R68" s="43">
        <v>600424.563</v>
      </c>
      <c r="S68" s="43">
        <v>130</v>
      </c>
      <c r="T68" s="43">
        <v>5.15</v>
      </c>
      <c r="U68" s="90">
        <v>4445.701</v>
      </c>
      <c r="V68" s="3">
        <f>V61+V64+V66</f>
        <v>2887</v>
      </c>
      <c r="W68" s="2">
        <f>W61+W64+W66</f>
        <v>3894.614</v>
      </c>
      <c r="X68" s="3">
        <f>X61+X64+X66</f>
        <v>604870.2640000001</v>
      </c>
      <c r="Y68" s="43">
        <f aca="true" t="shared" si="24" ref="Y68:AD68">+Y61+Y64+Y66</f>
        <v>427</v>
      </c>
      <c r="Z68" s="43">
        <f t="shared" si="24"/>
        <v>294.0657</v>
      </c>
      <c r="AA68" s="43">
        <f t="shared" si="24"/>
        <v>33791.047</v>
      </c>
      <c r="AB68" s="1">
        <f t="shared" si="24"/>
        <v>2657</v>
      </c>
      <c r="AC68" s="2">
        <f t="shared" si="24"/>
        <v>251.54292</v>
      </c>
      <c r="AD68" s="2">
        <f t="shared" si="24"/>
        <v>84867.9</v>
      </c>
      <c r="AE68" s="2">
        <v>261</v>
      </c>
      <c r="AF68" s="2">
        <v>21.876</v>
      </c>
      <c r="AG68" s="3">
        <v>11363.062</v>
      </c>
      <c r="AH68" s="1">
        <v>126</v>
      </c>
      <c r="AI68" s="2">
        <v>19.496910000000003</v>
      </c>
      <c r="AJ68" s="3">
        <v>8192.757</v>
      </c>
      <c r="AK68" s="1">
        <v>435</v>
      </c>
      <c r="AL68" s="2">
        <v>19.8184</v>
      </c>
      <c r="AM68" s="3">
        <v>10549.607</v>
      </c>
      <c r="AN68" s="1">
        <v>253</v>
      </c>
      <c r="AO68" s="2">
        <v>19.7945</v>
      </c>
      <c r="AP68" s="2">
        <v>9018.083</v>
      </c>
      <c r="AQ68" s="92">
        <f t="shared" si="6"/>
        <v>10608</v>
      </c>
      <c r="AR68" s="92">
        <f t="shared" si="7"/>
        <v>5721.204529999999</v>
      </c>
      <c r="AS68" s="92">
        <f t="shared" si="8"/>
        <v>1326925.7190000003</v>
      </c>
      <c r="AT68" s="107" t="s">
        <v>10</v>
      </c>
      <c r="AU68" s="342" t="s">
        <v>98</v>
      </c>
      <c r="AV68" s="343"/>
      <c r="AW68" s="71"/>
    </row>
    <row r="69" spans="1:49" ht="18.75">
      <c r="A69" s="348"/>
      <c r="B69" s="349"/>
      <c r="C69" s="95" t="s">
        <v>11</v>
      </c>
      <c r="D69" s="40">
        <f>+D63+D65+D67</f>
        <v>479</v>
      </c>
      <c r="E69" s="41">
        <f>+E63+E65+E67</f>
        <v>367.86719999999997</v>
      </c>
      <c r="F69" s="41">
        <f>+F63+F65+F67</f>
        <v>197468.80299999999</v>
      </c>
      <c r="G69" s="41">
        <v>50</v>
      </c>
      <c r="H69" s="41">
        <v>360.7605</v>
      </c>
      <c r="I69" s="96">
        <v>139345.981</v>
      </c>
      <c r="J69" s="5">
        <f>+J63+J65+J67</f>
        <v>529</v>
      </c>
      <c r="K69" s="5">
        <f>+K63+K65+K67</f>
        <v>728.6277</v>
      </c>
      <c r="L69" s="6">
        <f>+L63+L65+L67</f>
        <v>336814.784</v>
      </c>
      <c r="M69" s="40">
        <v>210</v>
      </c>
      <c r="N69" s="41">
        <v>427.0394</v>
      </c>
      <c r="O69" s="41">
        <v>107285.17899999999</v>
      </c>
      <c r="P69" s="40">
        <v>83</v>
      </c>
      <c r="Q69" s="41">
        <v>3803.859</v>
      </c>
      <c r="R69" s="41">
        <v>139111.69700000001</v>
      </c>
      <c r="S69" s="41">
        <v>0</v>
      </c>
      <c r="T69" s="41">
        <v>0</v>
      </c>
      <c r="U69" s="96">
        <v>0</v>
      </c>
      <c r="V69" s="6">
        <f aca="true" t="shared" si="25" ref="V69:AA69">+V63+V65+V67</f>
        <v>83</v>
      </c>
      <c r="W69" s="5">
        <f t="shared" si="25"/>
        <v>3803.859</v>
      </c>
      <c r="X69" s="6">
        <f t="shared" si="25"/>
        <v>139111.69700000001</v>
      </c>
      <c r="Y69" s="41">
        <f t="shared" si="25"/>
        <v>0</v>
      </c>
      <c r="Z69" s="41">
        <f t="shared" si="25"/>
        <v>0</v>
      </c>
      <c r="AA69" s="41">
        <f t="shared" si="25"/>
        <v>0</v>
      </c>
      <c r="AB69" s="4">
        <f>+AB63+AB65+AB67</f>
        <v>0</v>
      </c>
      <c r="AC69" s="5">
        <f>+AC63+AC65+AC67</f>
        <v>0</v>
      </c>
      <c r="AD69" s="5">
        <f>+AD63+AD65+AD67</f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>AN69+AK69+AH69+AE69+AB69+Y69+S69+P69+M69+G69+D69</f>
        <v>822</v>
      </c>
      <c r="AR69" s="97">
        <f t="shared" si="7"/>
        <v>4959.5261</v>
      </c>
      <c r="AS69" s="97">
        <f t="shared" si="8"/>
        <v>583211.6599999999</v>
      </c>
      <c r="AT69" s="95" t="s">
        <v>11</v>
      </c>
      <c r="AU69" s="344"/>
      <c r="AV69" s="345"/>
      <c r="AW69" s="71"/>
    </row>
    <row r="70" spans="1:49" ht="19.5" thickBot="1">
      <c r="A70" s="350" t="s">
        <v>99</v>
      </c>
      <c r="B70" s="351" t="s">
        <v>56</v>
      </c>
      <c r="C70" s="352"/>
      <c r="D70" s="44"/>
      <c r="E70" s="45"/>
      <c r="F70" s="45"/>
      <c r="G70" s="45"/>
      <c r="H70" s="45"/>
      <c r="I70" s="109"/>
      <c r="J70" s="53"/>
      <c r="K70" s="53">
        <f>E70+H70</f>
        <v>0</v>
      </c>
      <c r="L70" s="54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54">
        <f t="shared" si="21"/>
        <v>0</v>
      </c>
      <c r="W70" s="53">
        <f t="shared" si="22"/>
        <v>0</v>
      </c>
      <c r="X70" s="54">
        <f t="shared" si="23"/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53">
        <f t="shared" si="7"/>
        <v>0</v>
      </c>
      <c r="AR70" s="53">
        <f t="shared" si="7"/>
        <v>0</v>
      </c>
      <c r="AS70" s="53">
        <f t="shared" si="8"/>
        <v>0</v>
      </c>
      <c r="AT70" s="353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9"/>
      <c r="D71" s="118">
        <f aca="true" t="shared" si="26" ref="D71:I71">+D68+D69+D70</f>
        <v>542</v>
      </c>
      <c r="E71" s="119">
        <f t="shared" si="26"/>
        <v>382.5084</v>
      </c>
      <c r="F71" s="303">
        <f t="shared" si="26"/>
        <v>202103.099</v>
      </c>
      <c r="G71" s="118">
        <f t="shared" si="26"/>
        <v>380</v>
      </c>
      <c r="H71" s="119">
        <f t="shared" si="26"/>
        <v>439.9722</v>
      </c>
      <c r="I71" s="118">
        <f t="shared" si="26"/>
        <v>193005.77000000002</v>
      </c>
      <c r="J71" s="120">
        <f>J68+J69</f>
        <v>922</v>
      </c>
      <c r="K71" s="120">
        <f>K68+K69</f>
        <v>822.4806</v>
      </c>
      <c r="L71" s="121">
        <f>L68+L69</f>
        <v>395108.869</v>
      </c>
      <c r="M71" s="118">
        <f aca="true" t="shared" si="27" ref="M71:U71">+M68+M69+M70</f>
        <v>3379</v>
      </c>
      <c r="N71" s="119">
        <f t="shared" si="27"/>
        <v>1533.1826</v>
      </c>
      <c r="O71" s="303">
        <f t="shared" si="27"/>
        <v>613264.093</v>
      </c>
      <c r="P71" s="118">
        <f t="shared" si="27"/>
        <v>2840</v>
      </c>
      <c r="Q71" s="119">
        <f t="shared" si="27"/>
        <v>7693.323</v>
      </c>
      <c r="R71" s="303">
        <f t="shared" si="27"/>
        <v>739536.26</v>
      </c>
      <c r="S71" s="118">
        <f t="shared" si="27"/>
        <v>130</v>
      </c>
      <c r="T71" s="119">
        <f t="shared" si="27"/>
        <v>5.15</v>
      </c>
      <c r="U71" s="118">
        <f t="shared" si="27"/>
        <v>4445.701</v>
      </c>
      <c r="V71" s="121">
        <f>V68+V69+V70</f>
        <v>2970</v>
      </c>
      <c r="W71" s="120">
        <f>W68+W69+W70</f>
        <v>7698.473</v>
      </c>
      <c r="X71" s="121">
        <f>X68+X69+X70</f>
        <v>743981.9610000001</v>
      </c>
      <c r="Y71" s="118">
        <f aca="true" t="shared" si="28" ref="Y71:AP71">+Y68+Y69+Y70</f>
        <v>427</v>
      </c>
      <c r="Z71" s="119">
        <f t="shared" si="28"/>
        <v>294.0657</v>
      </c>
      <c r="AA71" s="118">
        <f t="shared" si="28"/>
        <v>33791.047</v>
      </c>
      <c r="AB71" s="118">
        <f t="shared" si="28"/>
        <v>2657</v>
      </c>
      <c r="AC71" s="119">
        <f t="shared" si="28"/>
        <v>251.54292</v>
      </c>
      <c r="AD71" s="303">
        <f t="shared" si="28"/>
        <v>84867.9</v>
      </c>
      <c r="AE71" s="118">
        <f t="shared" si="28"/>
        <v>261</v>
      </c>
      <c r="AF71" s="119">
        <f t="shared" si="28"/>
        <v>21.876</v>
      </c>
      <c r="AG71" s="118">
        <f t="shared" si="28"/>
        <v>11363.062</v>
      </c>
      <c r="AH71" s="307">
        <f t="shared" si="28"/>
        <v>126</v>
      </c>
      <c r="AI71" s="119">
        <f t="shared" si="28"/>
        <v>19.496910000000003</v>
      </c>
      <c r="AJ71" s="118">
        <f t="shared" si="28"/>
        <v>8192.757</v>
      </c>
      <c r="AK71" s="307">
        <f t="shared" si="28"/>
        <v>435</v>
      </c>
      <c r="AL71" s="119">
        <f t="shared" si="28"/>
        <v>19.8184</v>
      </c>
      <c r="AM71" s="118">
        <f t="shared" si="28"/>
        <v>10549.607</v>
      </c>
      <c r="AN71" s="307">
        <f t="shared" si="28"/>
        <v>253</v>
      </c>
      <c r="AO71" s="119">
        <f t="shared" si="28"/>
        <v>19.7945</v>
      </c>
      <c r="AP71" s="118">
        <f t="shared" si="28"/>
        <v>9018.083</v>
      </c>
      <c r="AQ71" s="122">
        <f>AN71+AK71+AH71+AE71+AB71+Y71+S71+P71+M71+G71+D71</f>
        <v>11430</v>
      </c>
      <c r="AR71" s="122">
        <f>AO71+AL71+AI71+AF71+AC71+Z71+T71+Q71+N71+H71+E71</f>
        <v>10680.730630000002</v>
      </c>
      <c r="AS71" s="120">
        <f>AP71+AM71+AJ71+AG71+AD71+AA71+U71+R71+O71+I71+F71</f>
        <v>1910137.379</v>
      </c>
      <c r="AT71" s="340" t="s">
        <v>100</v>
      </c>
      <c r="AU71" s="338" t="s">
        <v>57</v>
      </c>
      <c r="AV71" s="341" t="s">
        <v>0</v>
      </c>
      <c r="AW71" s="71"/>
    </row>
    <row r="72" spans="24:47" ht="18.75">
      <c r="X72" s="123" t="s">
        <v>101</v>
      </c>
      <c r="AU72" s="123" t="s">
        <v>101</v>
      </c>
    </row>
    <row r="73" spans="44:45" ht="18.75">
      <c r="AR73" s="124"/>
      <c r="AS73" s="124"/>
    </row>
  </sheetData>
  <sheetProtection/>
  <mergeCells count="69">
    <mergeCell ref="AB3:AD3"/>
    <mergeCell ref="A1:X1"/>
    <mergeCell ref="S3:U3"/>
    <mergeCell ref="A71:C71"/>
    <mergeCell ref="AT71:AV71"/>
    <mergeCell ref="AU68:AV69"/>
    <mergeCell ref="A68:B69"/>
    <mergeCell ref="A70:C70"/>
    <mergeCell ref="AT70:AV70"/>
    <mergeCell ref="B64:B65"/>
    <mergeCell ref="AU64:AU65"/>
    <mergeCell ref="B66:B67"/>
    <mergeCell ref="AU66:AU67"/>
    <mergeCell ref="A59:B59"/>
    <mergeCell ref="AU59:AV59"/>
    <mergeCell ref="A62:B62"/>
    <mergeCell ref="AU62:AV62"/>
    <mergeCell ref="B54:B55"/>
    <mergeCell ref="AU54:AU55"/>
    <mergeCell ref="A56:B57"/>
    <mergeCell ref="AU56:AV57"/>
    <mergeCell ref="B50:B51"/>
    <mergeCell ref="AU50:AU51"/>
    <mergeCell ref="B52:B53"/>
    <mergeCell ref="AU52:AU53"/>
    <mergeCell ref="B46:B47"/>
    <mergeCell ref="AU46:AU47"/>
    <mergeCell ref="B48:B49"/>
    <mergeCell ref="AU48:AU49"/>
    <mergeCell ref="B42:B43"/>
    <mergeCell ref="AU42:AU43"/>
    <mergeCell ref="B44:B45"/>
    <mergeCell ref="AU44:AU45"/>
    <mergeCell ref="B38:B39"/>
    <mergeCell ref="AU38:AU39"/>
    <mergeCell ref="B40:B41"/>
    <mergeCell ref="AU40:AU41"/>
    <mergeCell ref="B34:B35"/>
    <mergeCell ref="AU34:AU35"/>
    <mergeCell ref="B36:B37"/>
    <mergeCell ref="AU36:AU37"/>
    <mergeCell ref="B30:B31"/>
    <mergeCell ref="AU30:AU31"/>
    <mergeCell ref="B32:B33"/>
    <mergeCell ref="AU32:AU33"/>
    <mergeCell ref="B26:B27"/>
    <mergeCell ref="AU26:AU27"/>
    <mergeCell ref="B28:B29"/>
    <mergeCell ref="AU28:AU29"/>
    <mergeCell ref="B14:B15"/>
    <mergeCell ref="AU14:AU15"/>
    <mergeCell ref="B22:B23"/>
    <mergeCell ref="AU22:AU23"/>
    <mergeCell ref="B24:B25"/>
    <mergeCell ref="AU24:AU25"/>
    <mergeCell ref="B18:B19"/>
    <mergeCell ref="AU18:AU19"/>
    <mergeCell ref="B20:B21"/>
    <mergeCell ref="AU20:AU21"/>
    <mergeCell ref="B6:B7"/>
    <mergeCell ref="AU6:AU7"/>
    <mergeCell ref="B8:B9"/>
    <mergeCell ref="AU8:AU9"/>
    <mergeCell ref="B16:B17"/>
    <mergeCell ref="AU16:AU17"/>
    <mergeCell ref="B10:B11"/>
    <mergeCell ref="AU10:AU11"/>
    <mergeCell ref="B12:B13"/>
    <mergeCell ref="AU12:AU13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2" manualBreakCount="2">
    <brk id="24" max="72" man="1"/>
    <brk id="4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O48" activePane="bottomRight" state="frozen"/>
      <selection pane="topLeft" activeCell="X8" sqref="X8"/>
      <selection pane="topRight" activeCell="X8" sqref="X8"/>
      <selection pane="bottomLeft" activeCell="X8" sqref="X8"/>
      <selection pane="bottomRight" activeCell="T52" sqref="T52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8.125" style="55" customWidth="1"/>
    <col min="13" max="13" width="12.625" style="55" customWidth="1"/>
    <col min="14" max="14" width="16.625" style="55" customWidth="1"/>
    <col min="15" max="15" width="17.875" style="55" customWidth="1"/>
    <col min="16" max="16" width="12.625" style="55" customWidth="1"/>
    <col min="17" max="17" width="16.625" style="55" customWidth="1"/>
    <col min="18" max="18" width="17.6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6" width="16.625" style="55" customWidth="1"/>
    <col min="27" max="27" width="17.8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113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113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110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330" t="s">
        <v>89</v>
      </c>
      <c r="Z3" s="331"/>
      <c r="AA3" s="332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275">
        <f aca="true" t="shared" si="0" ref="J6:J37">+D6+G6</f>
        <v>0</v>
      </c>
      <c r="K6" s="275">
        <f aca="true" t="shared" si="1" ref="K6:K37">+E6+H6</f>
        <v>0</v>
      </c>
      <c r="L6" s="276">
        <f aca="true" t="shared" si="2" ref="L6:L37">+F6+I6</f>
        <v>0</v>
      </c>
      <c r="M6" s="42"/>
      <c r="N6" s="43"/>
      <c r="O6" s="11"/>
      <c r="P6" s="42"/>
      <c r="Q6" s="43"/>
      <c r="R6" s="43"/>
      <c r="S6" s="43"/>
      <c r="T6" s="43"/>
      <c r="U6" s="90"/>
      <c r="V6" s="91">
        <f aca="true" t="shared" si="3" ref="V6:X21">+P6+S6</f>
        <v>0</v>
      </c>
      <c r="W6" s="91">
        <f t="shared" si="3"/>
        <v>0</v>
      </c>
      <c r="X6" s="91">
        <f t="shared" si="3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 aca="true" t="shared" si="4" ref="AQ6:AQ37">+D6+G6+M6+P6+S6+Y6+AB6+AE6+AH6+AK6+AN6</f>
        <v>0</v>
      </c>
      <c r="AR6" s="92">
        <f aca="true" t="shared" si="5" ref="AR6:AR37">+E6+H6+N6+Q6+T6+Z6+AC6+AF6+AI6+AL6+AO6</f>
        <v>0</v>
      </c>
      <c r="AS6" s="92">
        <f aca="true" t="shared" si="6" ref="AS6:AS37">+F6+I6+O6+R6+U6+AA6+AD6+AG6+AJ6+AM6+AP6</f>
        <v>0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/>
      <c r="E7" s="41"/>
      <c r="F7" s="41"/>
      <c r="G7" s="41"/>
      <c r="H7" s="41"/>
      <c r="I7" s="96"/>
      <c r="J7" s="277">
        <f t="shared" si="0"/>
        <v>0</v>
      </c>
      <c r="K7" s="277">
        <f t="shared" si="1"/>
        <v>0</v>
      </c>
      <c r="L7" s="278">
        <f t="shared" si="2"/>
        <v>0</v>
      </c>
      <c r="M7" s="40">
        <v>1</v>
      </c>
      <c r="N7" s="41">
        <v>77.727</v>
      </c>
      <c r="O7" s="15">
        <v>9630.375</v>
      </c>
      <c r="P7" s="40"/>
      <c r="Q7" s="41"/>
      <c r="R7" s="41"/>
      <c r="S7" s="41"/>
      <c r="T7" s="41"/>
      <c r="U7" s="96"/>
      <c r="V7" s="41">
        <f t="shared" si="3"/>
        <v>0</v>
      </c>
      <c r="W7" s="41">
        <f t="shared" si="3"/>
        <v>0</v>
      </c>
      <c r="X7" s="41">
        <f t="shared" si="3"/>
        <v>0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t="shared" si="4"/>
        <v>1</v>
      </c>
      <c r="AR7" s="97">
        <f t="shared" si="5"/>
        <v>77.727</v>
      </c>
      <c r="AS7" s="97">
        <f t="shared" si="6"/>
        <v>9630.375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/>
      <c r="G8" s="43"/>
      <c r="H8" s="43"/>
      <c r="I8" s="90"/>
      <c r="J8" s="279">
        <f t="shared" si="0"/>
        <v>0</v>
      </c>
      <c r="K8" s="279">
        <f t="shared" si="1"/>
        <v>0</v>
      </c>
      <c r="L8" s="133">
        <f t="shared" si="2"/>
        <v>0</v>
      </c>
      <c r="M8" s="42"/>
      <c r="N8" s="43"/>
      <c r="O8" s="3"/>
      <c r="P8" s="42">
        <v>7</v>
      </c>
      <c r="Q8" s="43">
        <v>816.549</v>
      </c>
      <c r="R8" s="43">
        <v>80188.562</v>
      </c>
      <c r="S8" s="43"/>
      <c r="T8" s="43"/>
      <c r="U8" s="90"/>
      <c r="V8" s="43">
        <f t="shared" si="3"/>
        <v>7</v>
      </c>
      <c r="W8" s="43">
        <f t="shared" si="3"/>
        <v>816.549</v>
      </c>
      <c r="X8" s="43">
        <f t="shared" si="3"/>
        <v>80188.562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4"/>
        <v>7</v>
      </c>
      <c r="AR8" s="92">
        <f t="shared" si="5"/>
        <v>816.549</v>
      </c>
      <c r="AS8" s="92">
        <f t="shared" si="6"/>
        <v>80188.562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/>
      <c r="G9" s="41"/>
      <c r="H9" s="41"/>
      <c r="I9" s="96"/>
      <c r="J9" s="277">
        <f t="shared" si="0"/>
        <v>0</v>
      </c>
      <c r="K9" s="277">
        <f t="shared" si="1"/>
        <v>0</v>
      </c>
      <c r="L9" s="278">
        <f t="shared" si="2"/>
        <v>0</v>
      </c>
      <c r="M9" s="40">
        <v>9</v>
      </c>
      <c r="N9" s="41">
        <v>1347.817</v>
      </c>
      <c r="O9" s="15">
        <v>133758.161</v>
      </c>
      <c r="P9" s="40">
        <v>47</v>
      </c>
      <c r="Q9" s="41">
        <v>5708.457</v>
      </c>
      <c r="R9" s="41">
        <v>583720.174</v>
      </c>
      <c r="S9" s="41"/>
      <c r="T9" s="41"/>
      <c r="U9" s="96"/>
      <c r="V9" s="41">
        <f t="shared" si="3"/>
        <v>47</v>
      </c>
      <c r="W9" s="41">
        <f t="shared" si="3"/>
        <v>5708.457</v>
      </c>
      <c r="X9" s="41">
        <f t="shared" si="3"/>
        <v>583720.174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4"/>
        <v>56</v>
      </c>
      <c r="AR9" s="97">
        <f t="shared" si="5"/>
        <v>7056.274</v>
      </c>
      <c r="AS9" s="97">
        <f t="shared" si="6"/>
        <v>717478.335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/>
      <c r="G10" s="43"/>
      <c r="H10" s="43"/>
      <c r="I10" s="90"/>
      <c r="J10" s="279">
        <f t="shared" si="0"/>
        <v>0</v>
      </c>
      <c r="K10" s="279">
        <f t="shared" si="1"/>
        <v>0</v>
      </c>
      <c r="L10" s="133">
        <f t="shared" si="2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43">
        <f t="shared" si="3"/>
        <v>0</v>
      </c>
      <c r="W10" s="43">
        <f t="shared" si="3"/>
        <v>0</v>
      </c>
      <c r="X10" s="43">
        <f t="shared" si="3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4"/>
        <v>0</v>
      </c>
      <c r="AR10" s="92">
        <f t="shared" si="5"/>
        <v>0</v>
      </c>
      <c r="AS10" s="92">
        <f t="shared" si="6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/>
      <c r="G11" s="41"/>
      <c r="H11" s="41"/>
      <c r="I11" s="96"/>
      <c r="J11" s="277">
        <f t="shared" si="0"/>
        <v>0</v>
      </c>
      <c r="K11" s="277">
        <f t="shared" si="1"/>
        <v>0</v>
      </c>
      <c r="L11" s="278">
        <f t="shared" si="2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41">
        <f t="shared" si="3"/>
        <v>0</v>
      </c>
      <c r="W11" s="41">
        <f t="shared" si="3"/>
        <v>0</v>
      </c>
      <c r="X11" s="41">
        <f t="shared" si="3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4"/>
        <v>0</v>
      </c>
      <c r="AR11" s="97">
        <f t="shared" si="5"/>
        <v>0</v>
      </c>
      <c r="AS11" s="97">
        <f t="shared" si="6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/>
      <c r="G12" s="43"/>
      <c r="H12" s="43"/>
      <c r="I12" s="90"/>
      <c r="J12" s="279">
        <f t="shared" si="0"/>
        <v>0</v>
      </c>
      <c r="K12" s="279">
        <f t="shared" si="1"/>
        <v>0</v>
      </c>
      <c r="L12" s="133">
        <f t="shared" si="2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43">
        <f t="shared" si="3"/>
        <v>0</v>
      </c>
      <c r="W12" s="43">
        <f t="shared" si="3"/>
        <v>0</v>
      </c>
      <c r="X12" s="43">
        <f t="shared" si="3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4"/>
        <v>0</v>
      </c>
      <c r="AR12" s="92">
        <f t="shared" si="5"/>
        <v>0</v>
      </c>
      <c r="AS12" s="92">
        <f t="shared" si="6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/>
      <c r="G13" s="41"/>
      <c r="H13" s="41"/>
      <c r="I13" s="96"/>
      <c r="J13" s="277">
        <f t="shared" si="0"/>
        <v>0</v>
      </c>
      <c r="K13" s="277">
        <f t="shared" si="1"/>
        <v>0</v>
      </c>
      <c r="L13" s="278">
        <f t="shared" si="2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41">
        <f t="shared" si="3"/>
        <v>0</v>
      </c>
      <c r="W13" s="41">
        <f t="shared" si="3"/>
        <v>0</v>
      </c>
      <c r="X13" s="41">
        <f t="shared" si="3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4"/>
        <v>0</v>
      </c>
      <c r="AR13" s="97">
        <f t="shared" si="5"/>
        <v>0</v>
      </c>
      <c r="AS13" s="97">
        <f t="shared" si="6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/>
      <c r="G14" s="43"/>
      <c r="H14" s="43"/>
      <c r="I14" s="90"/>
      <c r="J14" s="279">
        <f t="shared" si="0"/>
        <v>0</v>
      </c>
      <c r="K14" s="279">
        <f t="shared" si="1"/>
        <v>0</v>
      </c>
      <c r="L14" s="133">
        <f t="shared" si="2"/>
        <v>0</v>
      </c>
      <c r="M14" s="42"/>
      <c r="N14" s="43"/>
      <c r="O14" s="3"/>
      <c r="P14" s="42">
        <v>299</v>
      </c>
      <c r="Q14" s="43">
        <v>3122.587</v>
      </c>
      <c r="R14" s="43">
        <v>497468.716</v>
      </c>
      <c r="S14" s="43"/>
      <c r="T14" s="43"/>
      <c r="U14" s="90"/>
      <c r="V14" s="43">
        <f t="shared" si="3"/>
        <v>299</v>
      </c>
      <c r="W14" s="43">
        <f t="shared" si="3"/>
        <v>3122.587</v>
      </c>
      <c r="X14" s="43">
        <f t="shared" si="3"/>
        <v>497468.716</v>
      </c>
      <c r="Y14" s="43">
        <v>62</v>
      </c>
      <c r="Z14" s="43">
        <v>409.81</v>
      </c>
      <c r="AA14" s="43">
        <v>47894.467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4"/>
        <v>361</v>
      </c>
      <c r="AR14" s="92">
        <f t="shared" si="5"/>
        <v>3532.397</v>
      </c>
      <c r="AS14" s="92">
        <f t="shared" si="6"/>
        <v>545363.183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/>
      <c r="G15" s="41"/>
      <c r="H15" s="41"/>
      <c r="I15" s="96"/>
      <c r="J15" s="277">
        <f t="shared" si="0"/>
        <v>0</v>
      </c>
      <c r="K15" s="277">
        <f t="shared" si="1"/>
        <v>0</v>
      </c>
      <c r="L15" s="278">
        <f t="shared" si="2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41">
        <f t="shared" si="3"/>
        <v>0</v>
      </c>
      <c r="W15" s="41">
        <f t="shared" si="3"/>
        <v>0</v>
      </c>
      <c r="X15" s="41">
        <f t="shared" si="3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4"/>
        <v>0</v>
      </c>
      <c r="AR15" s="97">
        <f t="shared" si="5"/>
        <v>0</v>
      </c>
      <c r="AS15" s="97">
        <f t="shared" si="6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/>
      <c r="G16" s="43"/>
      <c r="H16" s="43"/>
      <c r="I16" s="90"/>
      <c r="J16" s="279">
        <f t="shared" si="0"/>
        <v>0</v>
      </c>
      <c r="K16" s="279">
        <f t="shared" si="1"/>
        <v>0</v>
      </c>
      <c r="L16" s="133">
        <f t="shared" si="2"/>
        <v>0</v>
      </c>
      <c r="M16" s="42"/>
      <c r="N16" s="43"/>
      <c r="O16" s="3"/>
      <c r="P16" s="42">
        <v>234</v>
      </c>
      <c r="Q16" s="43">
        <v>533.515</v>
      </c>
      <c r="R16" s="43">
        <v>105040.53</v>
      </c>
      <c r="S16" s="43"/>
      <c r="T16" s="43"/>
      <c r="U16" s="90"/>
      <c r="V16" s="43">
        <f t="shared" si="3"/>
        <v>234</v>
      </c>
      <c r="W16" s="43">
        <f t="shared" si="3"/>
        <v>533.515</v>
      </c>
      <c r="X16" s="43">
        <f t="shared" si="3"/>
        <v>105040.53</v>
      </c>
      <c r="Y16" s="43"/>
      <c r="Z16" s="43"/>
      <c r="AA16" s="43"/>
      <c r="AB16" s="1"/>
      <c r="AC16" s="2"/>
      <c r="AD16" s="2"/>
      <c r="AE16" s="2">
        <v>293</v>
      </c>
      <c r="AF16" s="2">
        <v>17.255</v>
      </c>
      <c r="AG16" s="3">
        <v>11707.964</v>
      </c>
      <c r="AH16" s="1">
        <v>78</v>
      </c>
      <c r="AI16" s="2">
        <v>15.913</v>
      </c>
      <c r="AJ16" s="3">
        <v>9946.33</v>
      </c>
      <c r="AK16" s="1"/>
      <c r="AL16" s="2"/>
      <c r="AM16" s="3"/>
      <c r="AN16" s="1"/>
      <c r="AO16" s="2"/>
      <c r="AP16" s="2"/>
      <c r="AQ16" s="92">
        <f t="shared" si="4"/>
        <v>605</v>
      </c>
      <c r="AR16" s="92">
        <f t="shared" si="5"/>
        <v>566.683</v>
      </c>
      <c r="AS16" s="92">
        <f t="shared" si="6"/>
        <v>126694.82400000001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/>
      <c r="G17" s="41"/>
      <c r="H17" s="41"/>
      <c r="I17" s="96"/>
      <c r="J17" s="277">
        <f t="shared" si="0"/>
        <v>0</v>
      </c>
      <c r="K17" s="277">
        <f t="shared" si="1"/>
        <v>0</v>
      </c>
      <c r="L17" s="278">
        <f t="shared" si="2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41">
        <f t="shared" si="3"/>
        <v>0</v>
      </c>
      <c r="W17" s="41">
        <f t="shared" si="3"/>
        <v>0</v>
      </c>
      <c r="X17" s="41">
        <f t="shared" si="3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4"/>
        <v>0</v>
      </c>
      <c r="AR17" s="97">
        <f t="shared" si="5"/>
        <v>0</v>
      </c>
      <c r="AS17" s="97">
        <f t="shared" si="6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/>
      <c r="G18" s="43">
        <v>17</v>
      </c>
      <c r="H18" s="43">
        <v>4.6671</v>
      </c>
      <c r="I18" s="90">
        <v>1881.195</v>
      </c>
      <c r="J18" s="279">
        <f t="shared" si="0"/>
        <v>17</v>
      </c>
      <c r="K18" s="279">
        <f t="shared" si="1"/>
        <v>4.6671</v>
      </c>
      <c r="L18" s="133">
        <f t="shared" si="2"/>
        <v>1881.195</v>
      </c>
      <c r="M18" s="42"/>
      <c r="N18" s="43"/>
      <c r="O18" s="3"/>
      <c r="P18" s="42">
        <v>241</v>
      </c>
      <c r="Q18" s="43">
        <v>200.99</v>
      </c>
      <c r="R18" s="43">
        <v>48494.447</v>
      </c>
      <c r="S18" s="43">
        <v>161</v>
      </c>
      <c r="T18" s="43">
        <v>8.623</v>
      </c>
      <c r="U18" s="90">
        <v>7791.467</v>
      </c>
      <c r="V18" s="43">
        <f t="shared" si="3"/>
        <v>402</v>
      </c>
      <c r="W18" s="43">
        <f t="shared" si="3"/>
        <v>209.613</v>
      </c>
      <c r="X18" s="43">
        <f t="shared" si="3"/>
        <v>56285.914</v>
      </c>
      <c r="Y18" s="43"/>
      <c r="Z18" s="43"/>
      <c r="AA18" s="43"/>
      <c r="AB18" s="1"/>
      <c r="AC18" s="2"/>
      <c r="AD18" s="2"/>
      <c r="AE18" s="2"/>
      <c r="AF18" s="2"/>
      <c r="AG18" s="3"/>
      <c r="AH18" s="1">
        <v>9</v>
      </c>
      <c r="AI18" s="2">
        <v>0.3174</v>
      </c>
      <c r="AJ18" s="3">
        <v>594.386</v>
      </c>
      <c r="AK18" s="1"/>
      <c r="AL18" s="2"/>
      <c r="AM18" s="3"/>
      <c r="AN18" s="1"/>
      <c r="AO18" s="2"/>
      <c r="AP18" s="2"/>
      <c r="AQ18" s="92">
        <f t="shared" si="4"/>
        <v>428</v>
      </c>
      <c r="AR18" s="92">
        <f t="shared" si="5"/>
        <v>214.5975</v>
      </c>
      <c r="AS18" s="92">
        <f t="shared" si="6"/>
        <v>58761.494999999995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/>
      <c r="G19" s="41"/>
      <c r="H19" s="41"/>
      <c r="I19" s="96"/>
      <c r="J19" s="277">
        <f t="shared" si="0"/>
        <v>0</v>
      </c>
      <c r="K19" s="277">
        <f t="shared" si="1"/>
        <v>0</v>
      </c>
      <c r="L19" s="278">
        <f t="shared" si="2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41">
        <f t="shared" si="3"/>
        <v>0</v>
      </c>
      <c r="W19" s="41">
        <f t="shared" si="3"/>
        <v>0</v>
      </c>
      <c r="X19" s="41">
        <f t="shared" si="3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4"/>
        <v>0</v>
      </c>
      <c r="AR19" s="97">
        <f t="shared" si="5"/>
        <v>0</v>
      </c>
      <c r="AS19" s="97">
        <f t="shared" si="6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/>
      <c r="G20" s="43"/>
      <c r="H20" s="43"/>
      <c r="I20" s="90"/>
      <c r="J20" s="279">
        <f t="shared" si="0"/>
        <v>0</v>
      </c>
      <c r="K20" s="279">
        <f t="shared" si="1"/>
        <v>0</v>
      </c>
      <c r="L20" s="133">
        <f t="shared" si="2"/>
        <v>0</v>
      </c>
      <c r="M20" s="42">
        <v>44</v>
      </c>
      <c r="N20" s="43">
        <v>1172.888</v>
      </c>
      <c r="O20" s="3">
        <v>106201.709</v>
      </c>
      <c r="P20" s="42"/>
      <c r="Q20" s="43"/>
      <c r="R20" s="43"/>
      <c r="S20" s="43"/>
      <c r="T20" s="43"/>
      <c r="U20" s="90"/>
      <c r="V20" s="43">
        <f t="shared" si="3"/>
        <v>0</v>
      </c>
      <c r="W20" s="43">
        <f t="shared" si="3"/>
        <v>0</v>
      </c>
      <c r="X20" s="43">
        <f t="shared" si="3"/>
        <v>0</v>
      </c>
      <c r="Y20" s="43">
        <v>57</v>
      </c>
      <c r="Z20" s="43">
        <v>3223.538</v>
      </c>
      <c r="AA20" s="43">
        <v>376013.589</v>
      </c>
      <c r="AB20" s="1">
        <v>4</v>
      </c>
      <c r="AC20" s="2">
        <v>41.937</v>
      </c>
      <c r="AD20" s="2">
        <v>3670.68</v>
      </c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4"/>
        <v>105</v>
      </c>
      <c r="AR20" s="92">
        <f t="shared" si="5"/>
        <v>4438.362999999999</v>
      </c>
      <c r="AS20" s="92">
        <f t="shared" si="6"/>
        <v>485885.97799999994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>
        <v>1</v>
      </c>
      <c r="E21" s="41">
        <v>4.411</v>
      </c>
      <c r="F21" s="38">
        <v>416.871</v>
      </c>
      <c r="G21" s="41"/>
      <c r="H21" s="41"/>
      <c r="I21" s="96"/>
      <c r="J21" s="277">
        <f t="shared" si="0"/>
        <v>1</v>
      </c>
      <c r="K21" s="277">
        <f t="shared" si="1"/>
        <v>4.411</v>
      </c>
      <c r="L21" s="278">
        <f t="shared" si="2"/>
        <v>416.871</v>
      </c>
      <c r="M21" s="40">
        <v>181</v>
      </c>
      <c r="N21" s="41">
        <v>10208.0795</v>
      </c>
      <c r="O21" s="15">
        <v>1100254.096</v>
      </c>
      <c r="P21" s="40"/>
      <c r="Q21" s="41"/>
      <c r="R21" s="41"/>
      <c r="S21" s="41"/>
      <c r="T21" s="41"/>
      <c r="U21" s="96"/>
      <c r="V21" s="41">
        <f t="shared" si="3"/>
        <v>0</v>
      </c>
      <c r="W21" s="41">
        <f t="shared" si="3"/>
        <v>0</v>
      </c>
      <c r="X21" s="41">
        <f t="shared" si="3"/>
        <v>0</v>
      </c>
      <c r="Y21" s="41">
        <v>77</v>
      </c>
      <c r="Z21" s="41">
        <v>5960.3886</v>
      </c>
      <c r="AA21" s="41">
        <v>699994.795</v>
      </c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4"/>
        <v>259</v>
      </c>
      <c r="AR21" s="97">
        <f t="shared" si="5"/>
        <v>16172.8791</v>
      </c>
      <c r="AS21" s="97">
        <f t="shared" si="6"/>
        <v>1800665.762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/>
      <c r="G22" s="43"/>
      <c r="H22" s="43"/>
      <c r="I22" s="90"/>
      <c r="J22" s="279">
        <f t="shared" si="0"/>
        <v>0</v>
      </c>
      <c r="K22" s="279">
        <f t="shared" si="1"/>
        <v>0</v>
      </c>
      <c r="L22" s="133">
        <f t="shared" si="2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43">
        <f aca="true" t="shared" si="7" ref="V22:X70">+P22+S22</f>
        <v>0</v>
      </c>
      <c r="W22" s="43">
        <f t="shared" si="7"/>
        <v>0</v>
      </c>
      <c r="X22" s="43">
        <f t="shared" si="7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4"/>
        <v>0</v>
      </c>
      <c r="AR22" s="92">
        <f t="shared" si="5"/>
        <v>0</v>
      </c>
      <c r="AS22" s="92">
        <f t="shared" si="6"/>
        <v>0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/>
      <c r="G23" s="41"/>
      <c r="H23" s="41"/>
      <c r="I23" s="96"/>
      <c r="J23" s="277">
        <f t="shared" si="0"/>
        <v>0</v>
      </c>
      <c r="K23" s="277">
        <f t="shared" si="1"/>
        <v>0</v>
      </c>
      <c r="L23" s="278">
        <f t="shared" si="2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41">
        <f t="shared" si="7"/>
        <v>0</v>
      </c>
      <c r="W23" s="41">
        <f t="shared" si="7"/>
        <v>0</v>
      </c>
      <c r="X23" s="41">
        <f t="shared" si="7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4"/>
        <v>0</v>
      </c>
      <c r="AR23" s="97">
        <f t="shared" si="5"/>
        <v>0</v>
      </c>
      <c r="AS23" s="97">
        <f t="shared" si="6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/>
      <c r="G24" s="43"/>
      <c r="H24" s="43"/>
      <c r="I24" s="90"/>
      <c r="J24" s="279">
        <f t="shared" si="0"/>
        <v>0</v>
      </c>
      <c r="K24" s="279">
        <f t="shared" si="1"/>
        <v>0</v>
      </c>
      <c r="L24" s="133">
        <f t="shared" si="2"/>
        <v>0</v>
      </c>
      <c r="M24" s="42">
        <v>41</v>
      </c>
      <c r="N24" s="43">
        <v>107.8797</v>
      </c>
      <c r="O24" s="3">
        <v>24402.819</v>
      </c>
      <c r="P24" s="42"/>
      <c r="Q24" s="43"/>
      <c r="R24" s="43"/>
      <c r="S24" s="43"/>
      <c r="T24" s="43"/>
      <c r="U24" s="90"/>
      <c r="V24" s="43">
        <f t="shared" si="7"/>
        <v>0</v>
      </c>
      <c r="W24" s="43">
        <f t="shared" si="7"/>
        <v>0</v>
      </c>
      <c r="X24" s="43">
        <f t="shared" si="7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>
        <v>9</v>
      </c>
      <c r="AO24" s="2">
        <v>0.1641</v>
      </c>
      <c r="AP24" s="2">
        <v>120.128</v>
      </c>
      <c r="AQ24" s="92">
        <f t="shared" si="4"/>
        <v>50</v>
      </c>
      <c r="AR24" s="92">
        <f t="shared" si="5"/>
        <v>108.0438</v>
      </c>
      <c r="AS24" s="92">
        <f t="shared" si="6"/>
        <v>24522.947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/>
      <c r="G25" s="41"/>
      <c r="H25" s="41"/>
      <c r="I25" s="96"/>
      <c r="J25" s="277">
        <f t="shared" si="0"/>
        <v>0</v>
      </c>
      <c r="K25" s="277">
        <f t="shared" si="1"/>
        <v>0</v>
      </c>
      <c r="L25" s="278">
        <f t="shared" si="2"/>
        <v>0</v>
      </c>
      <c r="M25" s="40">
        <v>55</v>
      </c>
      <c r="N25" s="41">
        <v>439.4904</v>
      </c>
      <c r="O25" s="15">
        <v>86461.049</v>
      </c>
      <c r="P25" s="40"/>
      <c r="Q25" s="41"/>
      <c r="R25" s="41"/>
      <c r="S25" s="41"/>
      <c r="T25" s="41"/>
      <c r="U25" s="96"/>
      <c r="V25" s="41">
        <f t="shared" si="7"/>
        <v>0</v>
      </c>
      <c r="W25" s="41">
        <f t="shared" si="7"/>
        <v>0</v>
      </c>
      <c r="X25" s="41">
        <f t="shared" si="7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4"/>
        <v>55</v>
      </c>
      <c r="AR25" s="97">
        <f t="shared" si="5"/>
        <v>439.4904</v>
      </c>
      <c r="AS25" s="97">
        <f t="shared" si="6"/>
        <v>86461.049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/>
      <c r="G26" s="43"/>
      <c r="H26" s="43"/>
      <c r="I26" s="90"/>
      <c r="J26" s="279">
        <f t="shared" si="0"/>
        <v>0</v>
      </c>
      <c r="K26" s="279">
        <f t="shared" si="1"/>
        <v>0</v>
      </c>
      <c r="L26" s="133">
        <f t="shared" si="2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43">
        <f t="shared" si="7"/>
        <v>0</v>
      </c>
      <c r="W26" s="43">
        <f t="shared" si="7"/>
        <v>0</v>
      </c>
      <c r="X26" s="43">
        <f t="shared" si="7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4"/>
        <v>0</v>
      </c>
      <c r="AR26" s="92">
        <f t="shared" si="5"/>
        <v>0</v>
      </c>
      <c r="AS26" s="92">
        <f t="shared" si="6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/>
      <c r="G27" s="41"/>
      <c r="H27" s="41"/>
      <c r="I27" s="96"/>
      <c r="J27" s="277">
        <f t="shared" si="0"/>
        <v>0</v>
      </c>
      <c r="K27" s="277">
        <f t="shared" si="1"/>
        <v>0</v>
      </c>
      <c r="L27" s="278">
        <f t="shared" si="2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41">
        <f t="shared" si="7"/>
        <v>0</v>
      </c>
      <c r="W27" s="41">
        <f t="shared" si="7"/>
        <v>0</v>
      </c>
      <c r="X27" s="41">
        <f t="shared" si="7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4"/>
        <v>0</v>
      </c>
      <c r="AR27" s="97">
        <f t="shared" si="5"/>
        <v>0</v>
      </c>
      <c r="AS27" s="97">
        <f t="shared" si="6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/>
      <c r="G28" s="43"/>
      <c r="H28" s="43"/>
      <c r="I28" s="90"/>
      <c r="J28" s="279">
        <f t="shared" si="0"/>
        <v>0</v>
      </c>
      <c r="K28" s="279">
        <f t="shared" si="1"/>
        <v>0</v>
      </c>
      <c r="L28" s="133">
        <f t="shared" si="2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43">
        <f t="shared" si="7"/>
        <v>0</v>
      </c>
      <c r="W28" s="43">
        <f t="shared" si="7"/>
        <v>0</v>
      </c>
      <c r="X28" s="43">
        <f t="shared" si="7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4"/>
        <v>0</v>
      </c>
      <c r="AR28" s="92">
        <f t="shared" si="5"/>
        <v>0</v>
      </c>
      <c r="AS28" s="92">
        <f t="shared" si="6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/>
      <c r="G29" s="41"/>
      <c r="H29" s="41"/>
      <c r="I29" s="96"/>
      <c r="J29" s="277">
        <f t="shared" si="0"/>
        <v>0</v>
      </c>
      <c r="K29" s="277">
        <f t="shared" si="1"/>
        <v>0</v>
      </c>
      <c r="L29" s="278">
        <f t="shared" si="2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41">
        <f t="shared" si="7"/>
        <v>0</v>
      </c>
      <c r="W29" s="41">
        <f t="shared" si="7"/>
        <v>0</v>
      </c>
      <c r="X29" s="41">
        <f t="shared" si="7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4"/>
        <v>0</v>
      </c>
      <c r="AR29" s="97">
        <f t="shared" si="5"/>
        <v>0</v>
      </c>
      <c r="AS29" s="97">
        <f t="shared" si="6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45</v>
      </c>
      <c r="E30" s="43">
        <v>3.4518</v>
      </c>
      <c r="F30" s="43">
        <v>4545.61</v>
      </c>
      <c r="G30" s="43">
        <v>78</v>
      </c>
      <c r="H30" s="43">
        <v>3.9624</v>
      </c>
      <c r="I30" s="90">
        <v>4628.324</v>
      </c>
      <c r="J30" s="279">
        <f t="shared" si="0"/>
        <v>123</v>
      </c>
      <c r="K30" s="279">
        <f t="shared" si="1"/>
        <v>7.4142</v>
      </c>
      <c r="L30" s="133">
        <f t="shared" si="2"/>
        <v>9173.934</v>
      </c>
      <c r="M30" s="42"/>
      <c r="N30" s="43"/>
      <c r="O30" s="3"/>
      <c r="P30" s="42"/>
      <c r="Q30" s="43"/>
      <c r="R30" s="43"/>
      <c r="S30" s="43"/>
      <c r="T30" s="43"/>
      <c r="U30" s="90"/>
      <c r="V30" s="43">
        <f t="shared" si="7"/>
        <v>0</v>
      </c>
      <c r="W30" s="43">
        <f t="shared" si="7"/>
        <v>0</v>
      </c>
      <c r="X30" s="43">
        <f t="shared" si="7"/>
        <v>0</v>
      </c>
      <c r="Y30" s="43">
        <v>151</v>
      </c>
      <c r="Z30" s="43">
        <v>23.4255</v>
      </c>
      <c r="AA30" s="43">
        <v>6821.114</v>
      </c>
      <c r="AB30" s="1">
        <v>4049</v>
      </c>
      <c r="AC30" s="2">
        <v>631.1032</v>
      </c>
      <c r="AD30" s="2">
        <v>228497.05</v>
      </c>
      <c r="AE30" s="2">
        <v>9</v>
      </c>
      <c r="AF30" s="2">
        <v>0.356</v>
      </c>
      <c r="AG30" s="3">
        <v>113.033</v>
      </c>
      <c r="AH30" s="1">
        <v>128</v>
      </c>
      <c r="AI30" s="2">
        <v>4.727</v>
      </c>
      <c r="AJ30" s="3">
        <v>4880.095</v>
      </c>
      <c r="AK30" s="1">
        <v>566</v>
      </c>
      <c r="AL30" s="2">
        <v>10.0728</v>
      </c>
      <c r="AM30" s="3">
        <v>7697.883</v>
      </c>
      <c r="AN30" s="1">
        <v>306</v>
      </c>
      <c r="AO30" s="2">
        <v>23.4294</v>
      </c>
      <c r="AP30" s="2">
        <v>16149.418</v>
      </c>
      <c r="AQ30" s="92">
        <f t="shared" si="4"/>
        <v>5332</v>
      </c>
      <c r="AR30" s="92">
        <f t="shared" si="5"/>
        <v>700.5281</v>
      </c>
      <c r="AS30" s="92">
        <f t="shared" si="6"/>
        <v>273332.527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/>
      <c r="G31" s="41"/>
      <c r="H31" s="41"/>
      <c r="I31" s="96"/>
      <c r="J31" s="277">
        <f t="shared" si="0"/>
        <v>0</v>
      </c>
      <c r="K31" s="277">
        <f t="shared" si="1"/>
        <v>0</v>
      </c>
      <c r="L31" s="278">
        <f t="shared" si="2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41">
        <f t="shared" si="7"/>
        <v>0</v>
      </c>
      <c r="W31" s="41">
        <f t="shared" si="7"/>
        <v>0</v>
      </c>
      <c r="X31" s="41">
        <f t="shared" si="7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4"/>
        <v>0</v>
      </c>
      <c r="AR31" s="97">
        <f t="shared" si="5"/>
        <v>0</v>
      </c>
      <c r="AS31" s="97">
        <f t="shared" si="6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/>
      <c r="G32" s="43"/>
      <c r="H32" s="43"/>
      <c r="I32" s="90"/>
      <c r="J32" s="279">
        <f t="shared" si="0"/>
        <v>0</v>
      </c>
      <c r="K32" s="279">
        <f t="shared" si="1"/>
        <v>0</v>
      </c>
      <c r="L32" s="133">
        <f t="shared" si="2"/>
        <v>0</v>
      </c>
      <c r="M32" s="42">
        <v>186</v>
      </c>
      <c r="N32" s="43">
        <v>282.5538</v>
      </c>
      <c r="O32" s="3">
        <v>51706.202</v>
      </c>
      <c r="P32" s="42">
        <v>247</v>
      </c>
      <c r="Q32" s="43">
        <v>1253.606</v>
      </c>
      <c r="R32" s="43">
        <v>108847.78</v>
      </c>
      <c r="S32" s="43"/>
      <c r="T32" s="43"/>
      <c r="U32" s="90"/>
      <c r="V32" s="43">
        <f t="shared" si="7"/>
        <v>247</v>
      </c>
      <c r="W32" s="43">
        <f t="shared" si="7"/>
        <v>1253.606</v>
      </c>
      <c r="X32" s="43">
        <f t="shared" si="7"/>
        <v>108847.78</v>
      </c>
      <c r="Y32" s="43">
        <v>305</v>
      </c>
      <c r="Z32" s="43">
        <v>467.3012</v>
      </c>
      <c r="AA32" s="43">
        <v>66823.104</v>
      </c>
      <c r="AB32" s="1"/>
      <c r="AC32" s="2"/>
      <c r="AD32" s="2"/>
      <c r="AE32" s="2"/>
      <c r="AF32" s="2"/>
      <c r="AG32" s="3"/>
      <c r="AH32" s="1"/>
      <c r="AI32" s="2"/>
      <c r="AJ32" s="3"/>
      <c r="AK32" s="1">
        <v>2</v>
      </c>
      <c r="AL32" s="2">
        <v>1.4961</v>
      </c>
      <c r="AM32" s="3">
        <v>1552.725</v>
      </c>
      <c r="AN32" s="1"/>
      <c r="AO32" s="2"/>
      <c r="AP32" s="2"/>
      <c r="AQ32" s="92">
        <f t="shared" si="4"/>
        <v>740</v>
      </c>
      <c r="AR32" s="92">
        <f t="shared" si="5"/>
        <v>2004.9570999999999</v>
      </c>
      <c r="AS32" s="92">
        <f t="shared" si="6"/>
        <v>228929.81100000002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/>
      <c r="G33" s="41"/>
      <c r="H33" s="41"/>
      <c r="I33" s="96"/>
      <c r="J33" s="277">
        <f t="shared" si="0"/>
        <v>0</v>
      </c>
      <c r="K33" s="277">
        <f t="shared" si="1"/>
        <v>0</v>
      </c>
      <c r="L33" s="278">
        <f t="shared" si="2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41">
        <f t="shared" si="7"/>
        <v>0</v>
      </c>
      <c r="W33" s="41">
        <f t="shared" si="7"/>
        <v>0</v>
      </c>
      <c r="X33" s="41">
        <f t="shared" si="7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4"/>
        <v>0</v>
      </c>
      <c r="AR33" s="97">
        <f t="shared" si="5"/>
        <v>0</v>
      </c>
      <c r="AS33" s="97">
        <f t="shared" si="6"/>
        <v>0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/>
      <c r="G34" s="43"/>
      <c r="H34" s="43"/>
      <c r="I34" s="90"/>
      <c r="J34" s="279">
        <f t="shared" si="0"/>
        <v>0</v>
      </c>
      <c r="K34" s="279">
        <f t="shared" si="1"/>
        <v>0</v>
      </c>
      <c r="L34" s="133">
        <f t="shared" si="2"/>
        <v>0</v>
      </c>
      <c r="M34" s="42">
        <v>171</v>
      </c>
      <c r="N34" s="43">
        <v>48.7867</v>
      </c>
      <c r="O34" s="3">
        <v>14444.734</v>
      </c>
      <c r="P34" s="42"/>
      <c r="Q34" s="43"/>
      <c r="R34" s="43"/>
      <c r="S34" s="43"/>
      <c r="T34" s="43"/>
      <c r="U34" s="90"/>
      <c r="V34" s="43">
        <f t="shared" si="7"/>
        <v>0</v>
      </c>
      <c r="W34" s="43">
        <f t="shared" si="7"/>
        <v>0</v>
      </c>
      <c r="X34" s="43">
        <f t="shared" si="7"/>
        <v>0</v>
      </c>
      <c r="Y34" s="43"/>
      <c r="Z34" s="43"/>
      <c r="AA34" s="43"/>
      <c r="AB34" s="1">
        <v>453</v>
      </c>
      <c r="AC34" s="2">
        <v>139.5735</v>
      </c>
      <c r="AD34" s="2">
        <v>34570.729</v>
      </c>
      <c r="AE34" s="2">
        <v>8</v>
      </c>
      <c r="AF34" s="2">
        <v>0.272</v>
      </c>
      <c r="AG34" s="3">
        <v>68.04</v>
      </c>
      <c r="AH34" s="1">
        <v>101</v>
      </c>
      <c r="AI34" s="2">
        <v>92.2492</v>
      </c>
      <c r="AJ34" s="3">
        <v>32094.439</v>
      </c>
      <c r="AK34" s="1">
        <v>12</v>
      </c>
      <c r="AL34" s="2">
        <v>0.2909</v>
      </c>
      <c r="AM34" s="3">
        <v>174.978</v>
      </c>
      <c r="AN34" s="1">
        <v>29</v>
      </c>
      <c r="AO34" s="2">
        <v>0.6776</v>
      </c>
      <c r="AP34" s="2">
        <v>220.17</v>
      </c>
      <c r="AQ34" s="92">
        <f t="shared" si="4"/>
        <v>774</v>
      </c>
      <c r="AR34" s="92">
        <f t="shared" si="5"/>
        <v>281.8499</v>
      </c>
      <c r="AS34" s="92">
        <f t="shared" si="6"/>
        <v>81573.09000000001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/>
      <c r="G35" s="41"/>
      <c r="H35" s="41"/>
      <c r="I35" s="96"/>
      <c r="J35" s="277">
        <f t="shared" si="0"/>
        <v>0</v>
      </c>
      <c r="K35" s="277">
        <f t="shared" si="1"/>
        <v>0</v>
      </c>
      <c r="L35" s="278">
        <f t="shared" si="2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41">
        <f t="shared" si="7"/>
        <v>0</v>
      </c>
      <c r="W35" s="41">
        <f t="shared" si="7"/>
        <v>0</v>
      </c>
      <c r="X35" s="41">
        <f t="shared" si="7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4"/>
        <v>0</v>
      </c>
      <c r="AR35" s="97">
        <f t="shared" si="5"/>
        <v>0</v>
      </c>
      <c r="AS35" s="97">
        <f t="shared" si="6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/>
      <c r="E36" s="43"/>
      <c r="F36" s="43"/>
      <c r="G36" s="43"/>
      <c r="H36" s="43"/>
      <c r="I36" s="90"/>
      <c r="J36" s="279">
        <f t="shared" si="0"/>
        <v>0</v>
      </c>
      <c r="K36" s="279">
        <f t="shared" si="1"/>
        <v>0</v>
      </c>
      <c r="L36" s="133">
        <f t="shared" si="2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43">
        <f t="shared" si="7"/>
        <v>0</v>
      </c>
      <c r="W36" s="43">
        <f t="shared" si="7"/>
        <v>0</v>
      </c>
      <c r="X36" s="43">
        <f t="shared" si="7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4"/>
        <v>0</v>
      </c>
      <c r="AR36" s="92">
        <f t="shared" si="5"/>
        <v>0</v>
      </c>
      <c r="AS36" s="92">
        <f t="shared" si="6"/>
        <v>0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/>
      <c r="G37" s="41"/>
      <c r="H37" s="41"/>
      <c r="I37" s="96"/>
      <c r="J37" s="277">
        <f t="shared" si="0"/>
        <v>0</v>
      </c>
      <c r="K37" s="277">
        <f t="shared" si="1"/>
        <v>0</v>
      </c>
      <c r="L37" s="278">
        <f t="shared" si="2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41">
        <f t="shared" si="7"/>
        <v>0</v>
      </c>
      <c r="W37" s="41">
        <f t="shared" si="7"/>
        <v>0</v>
      </c>
      <c r="X37" s="41">
        <f t="shared" si="7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4"/>
        <v>0</v>
      </c>
      <c r="AR37" s="97">
        <f t="shared" si="5"/>
        <v>0</v>
      </c>
      <c r="AS37" s="97">
        <f t="shared" si="6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17</v>
      </c>
      <c r="E38" s="43">
        <v>2.5758</v>
      </c>
      <c r="F38" s="43">
        <v>1163.389</v>
      </c>
      <c r="G38" s="43"/>
      <c r="H38" s="43"/>
      <c r="I38" s="90"/>
      <c r="J38" s="279">
        <f aca="true" t="shared" si="8" ref="J38:J70">+D38+G38</f>
        <v>17</v>
      </c>
      <c r="K38" s="279">
        <f aca="true" t="shared" si="9" ref="K38:K70">+E38+H38</f>
        <v>2.5758</v>
      </c>
      <c r="L38" s="133">
        <f aca="true" t="shared" si="10" ref="L38:L70">+F38+I38</f>
        <v>1163.389</v>
      </c>
      <c r="M38" s="42"/>
      <c r="N38" s="43"/>
      <c r="O38" s="3"/>
      <c r="P38" s="42"/>
      <c r="Q38" s="43"/>
      <c r="R38" s="43"/>
      <c r="S38" s="43"/>
      <c r="T38" s="43"/>
      <c r="U38" s="90"/>
      <c r="V38" s="43">
        <f t="shared" si="7"/>
        <v>0</v>
      </c>
      <c r="W38" s="43">
        <f t="shared" si="7"/>
        <v>0</v>
      </c>
      <c r="X38" s="43">
        <f t="shared" si="7"/>
        <v>0</v>
      </c>
      <c r="Y38" s="43"/>
      <c r="Z38" s="43"/>
      <c r="AA38" s="43"/>
      <c r="AB38" s="1">
        <v>798</v>
      </c>
      <c r="AC38" s="2">
        <v>80.4143</v>
      </c>
      <c r="AD38" s="2">
        <v>29407.266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aca="true" t="shared" si="11" ref="AQ38:AQ67">+D38+G38+M38+P38+S38+Y38+AB38+AE38+AH38+AK38+AN38</f>
        <v>815</v>
      </c>
      <c r="AR38" s="92">
        <f aca="true" t="shared" si="12" ref="AR38:AR67">+E38+H38+N38+Q38+T38+Z38+AC38+AF38+AI38+AL38+AO38</f>
        <v>82.9901</v>
      </c>
      <c r="AS38" s="92">
        <f aca="true" t="shared" si="13" ref="AS38:AS67">+F38+I38+O38+R38+U38+AA38+AD38+AG38+AJ38+AM38+AP38</f>
        <v>30570.655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/>
      <c r="G39" s="41"/>
      <c r="H39" s="41"/>
      <c r="I39" s="96"/>
      <c r="J39" s="277">
        <f t="shared" si="8"/>
        <v>0</v>
      </c>
      <c r="K39" s="277">
        <f t="shared" si="9"/>
        <v>0</v>
      </c>
      <c r="L39" s="278">
        <f t="shared" si="10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41">
        <f t="shared" si="7"/>
        <v>0</v>
      </c>
      <c r="W39" s="41">
        <f t="shared" si="7"/>
        <v>0</v>
      </c>
      <c r="X39" s="41">
        <f t="shared" si="7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11"/>
        <v>0</v>
      </c>
      <c r="AR39" s="97">
        <f t="shared" si="12"/>
        <v>0</v>
      </c>
      <c r="AS39" s="97">
        <f t="shared" si="13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/>
      <c r="G40" s="43"/>
      <c r="H40" s="43"/>
      <c r="I40" s="90"/>
      <c r="J40" s="279">
        <f t="shared" si="8"/>
        <v>0</v>
      </c>
      <c r="K40" s="279">
        <f t="shared" si="9"/>
        <v>0</v>
      </c>
      <c r="L40" s="133">
        <f t="shared" si="10"/>
        <v>0</v>
      </c>
      <c r="M40" s="42">
        <v>2</v>
      </c>
      <c r="N40" s="43">
        <v>16.3839</v>
      </c>
      <c r="O40" s="3">
        <v>1321.159</v>
      </c>
      <c r="P40" s="42"/>
      <c r="Q40" s="43"/>
      <c r="R40" s="43"/>
      <c r="S40" s="43"/>
      <c r="T40" s="43"/>
      <c r="U40" s="90"/>
      <c r="V40" s="43">
        <f t="shared" si="7"/>
        <v>0</v>
      </c>
      <c r="W40" s="43">
        <f t="shared" si="7"/>
        <v>0</v>
      </c>
      <c r="X40" s="43">
        <f t="shared" si="7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11"/>
        <v>2</v>
      </c>
      <c r="AR40" s="92">
        <f t="shared" si="12"/>
        <v>16.3839</v>
      </c>
      <c r="AS40" s="92">
        <f t="shared" si="13"/>
        <v>1321.159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/>
      <c r="G41" s="41"/>
      <c r="H41" s="41"/>
      <c r="I41" s="96"/>
      <c r="J41" s="277">
        <f t="shared" si="8"/>
        <v>0</v>
      </c>
      <c r="K41" s="277">
        <f t="shared" si="9"/>
        <v>0</v>
      </c>
      <c r="L41" s="278">
        <f t="shared" si="10"/>
        <v>0</v>
      </c>
      <c r="M41" s="40">
        <v>1</v>
      </c>
      <c r="N41" s="41">
        <v>5.205</v>
      </c>
      <c r="O41" s="15">
        <v>353.409</v>
      </c>
      <c r="P41" s="40"/>
      <c r="Q41" s="41"/>
      <c r="R41" s="41"/>
      <c r="S41" s="41"/>
      <c r="T41" s="41"/>
      <c r="U41" s="96"/>
      <c r="V41" s="41">
        <f t="shared" si="7"/>
        <v>0</v>
      </c>
      <c r="W41" s="41">
        <f t="shared" si="7"/>
        <v>0</v>
      </c>
      <c r="X41" s="41">
        <f t="shared" si="7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11"/>
        <v>1</v>
      </c>
      <c r="AR41" s="97">
        <f t="shared" si="12"/>
        <v>5.205</v>
      </c>
      <c r="AS41" s="97">
        <f t="shared" si="13"/>
        <v>353.409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>
        <v>1</v>
      </c>
      <c r="E42" s="43">
        <v>6.6282</v>
      </c>
      <c r="F42" s="43">
        <v>7204.438</v>
      </c>
      <c r="G42" s="43">
        <v>2</v>
      </c>
      <c r="H42" s="43">
        <v>28.3718</v>
      </c>
      <c r="I42" s="90">
        <v>21193.467</v>
      </c>
      <c r="J42" s="279">
        <f t="shared" si="8"/>
        <v>3</v>
      </c>
      <c r="K42" s="279">
        <f t="shared" si="9"/>
        <v>35</v>
      </c>
      <c r="L42" s="133">
        <f t="shared" si="10"/>
        <v>28397.905</v>
      </c>
      <c r="M42" s="42">
        <v>12</v>
      </c>
      <c r="N42" s="43">
        <v>832.9244</v>
      </c>
      <c r="O42" s="3">
        <v>291278.069</v>
      </c>
      <c r="P42" s="42"/>
      <c r="Q42" s="43"/>
      <c r="R42" s="43"/>
      <c r="S42" s="43"/>
      <c r="T42" s="43"/>
      <c r="U42" s="90"/>
      <c r="V42" s="43">
        <f t="shared" si="7"/>
        <v>0</v>
      </c>
      <c r="W42" s="43">
        <f t="shared" si="7"/>
        <v>0</v>
      </c>
      <c r="X42" s="43">
        <f t="shared" si="7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11"/>
        <v>15</v>
      </c>
      <c r="AR42" s="92">
        <f t="shared" si="12"/>
        <v>867.9244</v>
      </c>
      <c r="AS42" s="92">
        <f t="shared" si="13"/>
        <v>319675.97400000005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59</v>
      </c>
      <c r="E43" s="41">
        <v>558.3515</v>
      </c>
      <c r="F43" s="41">
        <v>552498.589</v>
      </c>
      <c r="G43" s="41">
        <v>57</v>
      </c>
      <c r="H43" s="41">
        <v>546.5928</v>
      </c>
      <c r="I43" s="96">
        <v>494697.521</v>
      </c>
      <c r="J43" s="277">
        <f t="shared" si="8"/>
        <v>116</v>
      </c>
      <c r="K43" s="277">
        <f t="shared" si="9"/>
        <v>1104.9443</v>
      </c>
      <c r="L43" s="278">
        <f t="shared" si="10"/>
        <v>1047196.1100000001</v>
      </c>
      <c r="M43" s="40">
        <v>30</v>
      </c>
      <c r="N43" s="41">
        <v>344.3284</v>
      </c>
      <c r="O43" s="15">
        <v>194863.101</v>
      </c>
      <c r="P43" s="40"/>
      <c r="Q43" s="41"/>
      <c r="R43" s="41"/>
      <c r="S43" s="41"/>
      <c r="T43" s="41"/>
      <c r="U43" s="96"/>
      <c r="V43" s="41">
        <f t="shared" si="7"/>
        <v>0</v>
      </c>
      <c r="W43" s="41">
        <f t="shared" si="7"/>
        <v>0</v>
      </c>
      <c r="X43" s="41">
        <f t="shared" si="7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11"/>
        <v>146</v>
      </c>
      <c r="AR43" s="97">
        <f t="shared" si="12"/>
        <v>1449.2727</v>
      </c>
      <c r="AS43" s="97">
        <f t="shared" si="13"/>
        <v>1242059.2110000001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/>
      <c r="G44" s="43"/>
      <c r="H44" s="43"/>
      <c r="I44" s="90"/>
      <c r="J44" s="279">
        <f t="shared" si="8"/>
        <v>0</v>
      </c>
      <c r="K44" s="279">
        <f t="shared" si="9"/>
        <v>0</v>
      </c>
      <c r="L44" s="133">
        <f t="shared" si="10"/>
        <v>0</v>
      </c>
      <c r="M44" s="42">
        <v>70</v>
      </c>
      <c r="N44" s="43">
        <v>3.0391</v>
      </c>
      <c r="O44" s="3">
        <v>1504.676</v>
      </c>
      <c r="P44" s="42"/>
      <c r="Q44" s="43"/>
      <c r="R44" s="43"/>
      <c r="S44" s="43"/>
      <c r="T44" s="43"/>
      <c r="U44" s="90"/>
      <c r="V44" s="43">
        <f t="shared" si="7"/>
        <v>0</v>
      </c>
      <c r="W44" s="43">
        <f t="shared" si="7"/>
        <v>0</v>
      </c>
      <c r="X44" s="43">
        <f t="shared" si="7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11"/>
        <v>70</v>
      </c>
      <c r="AR44" s="92">
        <f t="shared" si="12"/>
        <v>3.0391</v>
      </c>
      <c r="AS44" s="92">
        <f t="shared" si="13"/>
        <v>1504.676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/>
      <c r="G45" s="41"/>
      <c r="H45" s="41"/>
      <c r="I45" s="96"/>
      <c r="J45" s="277">
        <f t="shared" si="8"/>
        <v>0</v>
      </c>
      <c r="K45" s="277">
        <f t="shared" si="9"/>
        <v>0</v>
      </c>
      <c r="L45" s="278">
        <f t="shared" si="10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41">
        <f t="shared" si="7"/>
        <v>0</v>
      </c>
      <c r="W45" s="41">
        <f t="shared" si="7"/>
        <v>0</v>
      </c>
      <c r="X45" s="41">
        <f t="shared" si="7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11"/>
        <v>0</v>
      </c>
      <c r="AR45" s="97">
        <f t="shared" si="12"/>
        <v>0</v>
      </c>
      <c r="AS45" s="97">
        <f t="shared" si="13"/>
        <v>0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/>
      <c r="G46" s="43"/>
      <c r="H46" s="43"/>
      <c r="I46" s="90"/>
      <c r="J46" s="279">
        <f t="shared" si="8"/>
        <v>0</v>
      </c>
      <c r="K46" s="279">
        <f t="shared" si="9"/>
        <v>0</v>
      </c>
      <c r="L46" s="133">
        <f t="shared" si="10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43">
        <f t="shared" si="7"/>
        <v>0</v>
      </c>
      <c r="W46" s="43">
        <f t="shared" si="7"/>
        <v>0</v>
      </c>
      <c r="X46" s="43">
        <f t="shared" si="7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>
        <v>21</v>
      </c>
      <c r="AO46" s="2">
        <v>0.408</v>
      </c>
      <c r="AP46" s="2">
        <v>306.466</v>
      </c>
      <c r="AQ46" s="92">
        <f t="shared" si="11"/>
        <v>21</v>
      </c>
      <c r="AR46" s="92">
        <f t="shared" si="12"/>
        <v>0.408</v>
      </c>
      <c r="AS46" s="92">
        <f t="shared" si="13"/>
        <v>306.466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/>
      <c r="G47" s="41"/>
      <c r="H47" s="41"/>
      <c r="I47" s="96"/>
      <c r="J47" s="277">
        <f t="shared" si="8"/>
        <v>0</v>
      </c>
      <c r="K47" s="277">
        <f t="shared" si="9"/>
        <v>0</v>
      </c>
      <c r="L47" s="278">
        <f t="shared" si="10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41">
        <f t="shared" si="7"/>
        <v>0</v>
      </c>
      <c r="W47" s="41">
        <f t="shared" si="7"/>
        <v>0</v>
      </c>
      <c r="X47" s="41">
        <f t="shared" si="7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11"/>
        <v>0</v>
      </c>
      <c r="AR47" s="97">
        <f t="shared" si="12"/>
        <v>0</v>
      </c>
      <c r="AS47" s="97">
        <f t="shared" si="13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/>
      <c r="G48" s="43"/>
      <c r="H48" s="43"/>
      <c r="I48" s="90"/>
      <c r="J48" s="279">
        <f t="shared" si="8"/>
        <v>0</v>
      </c>
      <c r="K48" s="279">
        <f t="shared" si="9"/>
        <v>0</v>
      </c>
      <c r="L48" s="133">
        <f t="shared" si="10"/>
        <v>0</v>
      </c>
      <c r="M48" s="42">
        <v>110</v>
      </c>
      <c r="N48" s="43">
        <v>18.957</v>
      </c>
      <c r="O48" s="3">
        <v>7559.219</v>
      </c>
      <c r="P48" s="42">
        <v>119</v>
      </c>
      <c r="Q48" s="43">
        <v>38.437</v>
      </c>
      <c r="R48" s="43">
        <v>13118.742</v>
      </c>
      <c r="S48" s="43"/>
      <c r="T48" s="43"/>
      <c r="U48" s="90"/>
      <c r="V48" s="43">
        <f t="shared" si="7"/>
        <v>119</v>
      </c>
      <c r="W48" s="43">
        <f t="shared" si="7"/>
        <v>38.437</v>
      </c>
      <c r="X48" s="43">
        <f t="shared" si="7"/>
        <v>13118.742</v>
      </c>
      <c r="Y48" s="43">
        <v>61</v>
      </c>
      <c r="Z48" s="43">
        <v>19.945</v>
      </c>
      <c r="AA48" s="43">
        <v>6867.221</v>
      </c>
      <c r="AB48" s="1">
        <v>13</v>
      </c>
      <c r="AC48" s="2">
        <v>1.26</v>
      </c>
      <c r="AD48" s="2">
        <v>599.362</v>
      </c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11"/>
        <v>303</v>
      </c>
      <c r="AR48" s="92">
        <f t="shared" si="12"/>
        <v>78.599</v>
      </c>
      <c r="AS48" s="92">
        <f t="shared" si="13"/>
        <v>28144.544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/>
      <c r="G49" s="41"/>
      <c r="H49" s="41"/>
      <c r="I49" s="96"/>
      <c r="J49" s="277">
        <f t="shared" si="8"/>
        <v>0</v>
      </c>
      <c r="K49" s="277">
        <f t="shared" si="9"/>
        <v>0</v>
      </c>
      <c r="L49" s="278">
        <f t="shared" si="10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41">
        <f t="shared" si="7"/>
        <v>0</v>
      </c>
      <c r="W49" s="41">
        <f t="shared" si="7"/>
        <v>0</v>
      </c>
      <c r="X49" s="41">
        <f t="shared" si="7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11"/>
        <v>0</v>
      </c>
      <c r="AR49" s="97">
        <f t="shared" si="12"/>
        <v>0</v>
      </c>
      <c r="AS49" s="97">
        <f t="shared" si="13"/>
        <v>0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/>
      <c r="G50" s="43"/>
      <c r="H50" s="43"/>
      <c r="I50" s="90"/>
      <c r="J50" s="279">
        <f t="shared" si="8"/>
        <v>0</v>
      </c>
      <c r="K50" s="279">
        <f t="shared" si="9"/>
        <v>0</v>
      </c>
      <c r="L50" s="133">
        <f t="shared" si="10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43">
        <f t="shared" si="7"/>
        <v>0</v>
      </c>
      <c r="W50" s="43">
        <f t="shared" si="7"/>
        <v>0</v>
      </c>
      <c r="X50" s="43">
        <f t="shared" si="7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11"/>
        <v>0</v>
      </c>
      <c r="AR50" s="92">
        <f t="shared" si="12"/>
        <v>0</v>
      </c>
      <c r="AS50" s="92">
        <f t="shared" si="13"/>
        <v>0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/>
      <c r="G51" s="41"/>
      <c r="H51" s="41"/>
      <c r="I51" s="96"/>
      <c r="J51" s="277">
        <f t="shared" si="8"/>
        <v>0</v>
      </c>
      <c r="K51" s="277">
        <f t="shared" si="9"/>
        <v>0</v>
      </c>
      <c r="L51" s="278">
        <f t="shared" si="10"/>
        <v>0</v>
      </c>
      <c r="M51" s="40">
        <v>1</v>
      </c>
      <c r="N51" s="41">
        <v>110.9986</v>
      </c>
      <c r="O51" s="15">
        <v>35825.38</v>
      </c>
      <c r="P51" s="40"/>
      <c r="Q51" s="41"/>
      <c r="R51" s="41"/>
      <c r="S51" s="41"/>
      <c r="T51" s="41"/>
      <c r="U51" s="96"/>
      <c r="V51" s="41">
        <f t="shared" si="7"/>
        <v>0</v>
      </c>
      <c r="W51" s="41">
        <f t="shared" si="7"/>
        <v>0</v>
      </c>
      <c r="X51" s="41">
        <f t="shared" si="7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11"/>
        <v>1</v>
      </c>
      <c r="AR51" s="97">
        <f t="shared" si="12"/>
        <v>110.9986</v>
      </c>
      <c r="AS51" s="97">
        <f t="shared" si="13"/>
        <v>35825.38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/>
      <c r="G52" s="43"/>
      <c r="H52" s="43"/>
      <c r="I52" s="90"/>
      <c r="J52" s="279">
        <f t="shared" si="8"/>
        <v>0</v>
      </c>
      <c r="K52" s="279">
        <f t="shared" si="9"/>
        <v>0</v>
      </c>
      <c r="L52" s="133">
        <f t="shared" si="10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43">
        <f t="shared" si="7"/>
        <v>0</v>
      </c>
      <c r="W52" s="43">
        <f t="shared" si="7"/>
        <v>0</v>
      </c>
      <c r="X52" s="43">
        <f t="shared" si="7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11"/>
        <v>0</v>
      </c>
      <c r="AR52" s="92">
        <f t="shared" si="12"/>
        <v>0</v>
      </c>
      <c r="AS52" s="92">
        <f t="shared" si="13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/>
      <c r="G53" s="41"/>
      <c r="H53" s="41"/>
      <c r="I53" s="96"/>
      <c r="J53" s="277">
        <f t="shared" si="8"/>
        <v>0</v>
      </c>
      <c r="K53" s="277">
        <f t="shared" si="9"/>
        <v>0</v>
      </c>
      <c r="L53" s="278">
        <f t="shared" si="10"/>
        <v>0</v>
      </c>
      <c r="M53" s="40">
        <v>400</v>
      </c>
      <c r="N53" s="41">
        <v>5292.602</v>
      </c>
      <c r="O53" s="15">
        <v>1458552.248</v>
      </c>
      <c r="P53" s="40"/>
      <c r="Q53" s="41"/>
      <c r="R53" s="41"/>
      <c r="S53" s="41"/>
      <c r="T53" s="41"/>
      <c r="U53" s="96"/>
      <c r="V53" s="41">
        <f t="shared" si="7"/>
        <v>0</v>
      </c>
      <c r="W53" s="41">
        <f t="shared" si="7"/>
        <v>0</v>
      </c>
      <c r="X53" s="41">
        <f t="shared" si="7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11"/>
        <v>400</v>
      </c>
      <c r="AR53" s="97">
        <f t="shared" si="12"/>
        <v>5292.602</v>
      </c>
      <c r="AS53" s="97">
        <f t="shared" si="13"/>
        <v>1458552.248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/>
      <c r="G54" s="43"/>
      <c r="H54" s="43"/>
      <c r="I54" s="90"/>
      <c r="J54" s="279">
        <f t="shared" si="8"/>
        <v>0</v>
      </c>
      <c r="K54" s="279">
        <f t="shared" si="9"/>
        <v>0</v>
      </c>
      <c r="L54" s="133">
        <f t="shared" si="10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43">
        <f t="shared" si="7"/>
        <v>0</v>
      </c>
      <c r="W54" s="43">
        <f t="shared" si="7"/>
        <v>0</v>
      </c>
      <c r="X54" s="43">
        <f t="shared" si="7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>
        <v>3</v>
      </c>
      <c r="AI54" s="2">
        <v>0.0106</v>
      </c>
      <c r="AJ54" s="3">
        <v>24.971</v>
      </c>
      <c r="AK54" s="1">
        <v>10</v>
      </c>
      <c r="AL54" s="2">
        <v>0.1692</v>
      </c>
      <c r="AM54" s="3">
        <v>81.569</v>
      </c>
      <c r="AN54" s="1">
        <v>298</v>
      </c>
      <c r="AO54" s="2">
        <v>7.7979</v>
      </c>
      <c r="AP54" s="2">
        <v>6547.67</v>
      </c>
      <c r="AQ54" s="92">
        <f t="shared" si="11"/>
        <v>311</v>
      </c>
      <c r="AR54" s="92">
        <f t="shared" si="12"/>
        <v>7.9777000000000005</v>
      </c>
      <c r="AS54" s="92">
        <f t="shared" si="13"/>
        <v>6654.21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/>
      <c r="G55" s="41"/>
      <c r="H55" s="41"/>
      <c r="I55" s="96"/>
      <c r="J55" s="277">
        <f t="shared" si="8"/>
        <v>0</v>
      </c>
      <c r="K55" s="277">
        <f t="shared" si="9"/>
        <v>0</v>
      </c>
      <c r="L55" s="278">
        <f t="shared" si="10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41">
        <f t="shared" si="7"/>
        <v>0</v>
      </c>
      <c r="W55" s="41">
        <f t="shared" si="7"/>
        <v>0</v>
      </c>
      <c r="X55" s="41">
        <f t="shared" si="7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11"/>
        <v>0</v>
      </c>
      <c r="AR55" s="97">
        <f t="shared" si="12"/>
        <v>0</v>
      </c>
      <c r="AS55" s="97">
        <f t="shared" si="13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42"/>
      <c r="E56" s="43"/>
      <c r="F56" s="43"/>
      <c r="G56" s="43"/>
      <c r="H56" s="43"/>
      <c r="I56" s="90"/>
      <c r="J56" s="279">
        <f t="shared" si="8"/>
        <v>0</v>
      </c>
      <c r="K56" s="279">
        <f t="shared" si="9"/>
        <v>0</v>
      </c>
      <c r="L56" s="133">
        <f t="shared" si="10"/>
        <v>0</v>
      </c>
      <c r="M56" s="42">
        <v>2</v>
      </c>
      <c r="N56" s="43">
        <v>0.126</v>
      </c>
      <c r="O56" s="3">
        <v>14.798</v>
      </c>
      <c r="P56" s="42"/>
      <c r="Q56" s="43"/>
      <c r="R56" s="43"/>
      <c r="S56" s="43"/>
      <c r="T56" s="43"/>
      <c r="U56" s="90"/>
      <c r="V56" s="43">
        <f t="shared" si="7"/>
        <v>0</v>
      </c>
      <c r="W56" s="43">
        <f t="shared" si="7"/>
        <v>0</v>
      </c>
      <c r="X56" s="43">
        <f t="shared" si="7"/>
        <v>0</v>
      </c>
      <c r="Y56" s="43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11"/>
        <v>2</v>
      </c>
      <c r="AR56" s="92">
        <f t="shared" si="12"/>
        <v>0.126</v>
      </c>
      <c r="AS56" s="92">
        <f t="shared" si="13"/>
        <v>14.798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/>
      <c r="G57" s="41"/>
      <c r="H57" s="41"/>
      <c r="I57" s="96"/>
      <c r="J57" s="277">
        <f t="shared" si="8"/>
        <v>0</v>
      </c>
      <c r="K57" s="277">
        <f t="shared" si="9"/>
        <v>0</v>
      </c>
      <c r="L57" s="278">
        <f t="shared" si="10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41">
        <f t="shared" si="7"/>
        <v>0</v>
      </c>
      <c r="W57" s="41">
        <f t="shared" si="7"/>
        <v>0</v>
      </c>
      <c r="X57" s="452">
        <f t="shared" si="7"/>
        <v>0</v>
      </c>
      <c r="Y57" s="40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11"/>
        <v>0</v>
      </c>
      <c r="AR57" s="97">
        <f t="shared" si="12"/>
        <v>0</v>
      </c>
      <c r="AS57" s="97">
        <f t="shared" si="13"/>
        <v>0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280">
        <f t="shared" si="8"/>
        <v>0</v>
      </c>
      <c r="K58" s="280">
        <f t="shared" si="9"/>
        <v>0</v>
      </c>
      <c r="L58" s="281">
        <f t="shared" si="10"/>
        <v>0</v>
      </c>
      <c r="M58" s="44">
        <v>2003</v>
      </c>
      <c r="N58" s="45">
        <v>172.6027</v>
      </c>
      <c r="O58" s="19">
        <v>52917.11</v>
      </c>
      <c r="P58" s="44">
        <v>93</v>
      </c>
      <c r="Q58" s="45">
        <v>134.041</v>
      </c>
      <c r="R58" s="45">
        <v>42632.003</v>
      </c>
      <c r="S58" s="45">
        <v>47</v>
      </c>
      <c r="T58" s="45">
        <v>0.905</v>
      </c>
      <c r="U58" s="109">
        <v>607.867</v>
      </c>
      <c r="V58" s="45">
        <f t="shared" si="7"/>
        <v>140</v>
      </c>
      <c r="W58" s="45">
        <f t="shared" si="7"/>
        <v>134.946</v>
      </c>
      <c r="X58" s="453">
        <f t="shared" si="7"/>
        <v>43239.869999999995</v>
      </c>
      <c r="Y58" s="44">
        <v>87</v>
      </c>
      <c r="Z58" s="45">
        <v>2.6497</v>
      </c>
      <c r="AA58" s="45">
        <v>2090.277</v>
      </c>
      <c r="AB58" s="20">
        <v>368</v>
      </c>
      <c r="AC58" s="23">
        <v>6.7704</v>
      </c>
      <c r="AD58" s="23">
        <v>3194.683</v>
      </c>
      <c r="AE58" s="23"/>
      <c r="AF58" s="23"/>
      <c r="AG58" s="19"/>
      <c r="AH58" s="20">
        <v>254</v>
      </c>
      <c r="AI58" s="23">
        <v>14.3901</v>
      </c>
      <c r="AJ58" s="19">
        <v>3631.537</v>
      </c>
      <c r="AK58" s="20">
        <v>99</v>
      </c>
      <c r="AL58" s="23">
        <v>2.765</v>
      </c>
      <c r="AM58" s="19">
        <v>2446.585</v>
      </c>
      <c r="AN58" s="20">
        <v>1</v>
      </c>
      <c r="AO58" s="23">
        <v>0.005</v>
      </c>
      <c r="AP58" s="23">
        <v>8.925</v>
      </c>
      <c r="AQ58" s="146">
        <f t="shared" si="11"/>
        <v>2952</v>
      </c>
      <c r="AR58" s="146">
        <f t="shared" si="12"/>
        <v>334.12889999999993</v>
      </c>
      <c r="AS58" s="146">
        <f t="shared" si="13"/>
        <v>107528.98700000001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/>
      <c r="G59" s="43"/>
      <c r="H59" s="43"/>
      <c r="I59" s="90"/>
      <c r="J59" s="282">
        <f t="shared" si="8"/>
        <v>0</v>
      </c>
      <c r="K59" s="282">
        <f t="shared" si="9"/>
        <v>0</v>
      </c>
      <c r="L59" s="283">
        <f t="shared" si="10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43">
        <f t="shared" si="7"/>
        <v>0</v>
      </c>
      <c r="W59" s="43">
        <f t="shared" si="7"/>
        <v>0</v>
      </c>
      <c r="X59" s="451">
        <f t="shared" si="7"/>
        <v>0</v>
      </c>
      <c r="Y59" s="42"/>
      <c r="Z59" s="43"/>
      <c r="AA59" s="43"/>
      <c r="AB59" s="1"/>
      <c r="AC59" s="2"/>
      <c r="AD59" s="2"/>
      <c r="AE59" s="2"/>
      <c r="AF59" s="2"/>
      <c r="AG59" s="3"/>
      <c r="AH59" s="1"/>
      <c r="AI59" s="2"/>
      <c r="AJ59" s="3"/>
      <c r="AK59" s="1"/>
      <c r="AL59" s="2"/>
      <c r="AM59" s="3"/>
      <c r="AN59" s="1"/>
      <c r="AO59" s="2"/>
      <c r="AP59" s="2"/>
      <c r="AQ59" s="114">
        <f t="shared" si="11"/>
        <v>0</v>
      </c>
      <c r="AR59" s="114">
        <f t="shared" si="12"/>
        <v>0</v>
      </c>
      <c r="AS59" s="114">
        <f t="shared" si="13"/>
        <v>0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277">
        <f t="shared" si="8"/>
        <v>0</v>
      </c>
      <c r="K60" s="277">
        <f t="shared" si="9"/>
        <v>0</v>
      </c>
      <c r="L60" s="278">
        <f t="shared" si="10"/>
        <v>0</v>
      </c>
      <c r="M60" s="40">
        <v>50</v>
      </c>
      <c r="N60" s="41">
        <v>1.2096</v>
      </c>
      <c r="O60" s="15">
        <v>778.775</v>
      </c>
      <c r="P60" s="40">
        <v>12</v>
      </c>
      <c r="Q60" s="41">
        <v>64.077</v>
      </c>
      <c r="R60" s="41">
        <v>18455.05</v>
      </c>
      <c r="S60" s="41"/>
      <c r="T60" s="41"/>
      <c r="U60" s="96"/>
      <c r="V60" s="41">
        <f t="shared" si="7"/>
        <v>12</v>
      </c>
      <c r="W60" s="41">
        <f t="shared" si="7"/>
        <v>64.077</v>
      </c>
      <c r="X60" s="452">
        <f t="shared" si="7"/>
        <v>18455.05</v>
      </c>
      <c r="Y60" s="40"/>
      <c r="Z60" s="41">
        <v>0.1215</v>
      </c>
      <c r="AA60" s="41">
        <v>29.523</v>
      </c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11"/>
        <v>62</v>
      </c>
      <c r="AR60" s="97">
        <f t="shared" si="12"/>
        <v>65.40809999999999</v>
      </c>
      <c r="AS60" s="97">
        <f t="shared" si="13"/>
        <v>19263.348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14" ref="D61:AP61">+D6+D8+D10+D12+D14+D16+D18+D20+D22+D24+D26+D28+D30+D32+D34+D36+D38+D40+D42+D44+D46+D48+D50+D52+D54+D56+D58</f>
        <v>63</v>
      </c>
      <c r="E61" s="45">
        <f t="shared" si="14"/>
        <v>12.6558</v>
      </c>
      <c r="F61" s="45">
        <f t="shared" si="14"/>
        <v>12913.437</v>
      </c>
      <c r="G61" s="44">
        <f t="shared" si="14"/>
        <v>97</v>
      </c>
      <c r="H61" s="45">
        <f t="shared" si="14"/>
        <v>37.0013</v>
      </c>
      <c r="I61" s="45">
        <f t="shared" si="14"/>
        <v>27702.986</v>
      </c>
      <c r="J61" s="23">
        <f t="shared" si="14"/>
        <v>160</v>
      </c>
      <c r="K61" s="23">
        <f t="shared" si="14"/>
        <v>49.6571</v>
      </c>
      <c r="L61" s="19">
        <f t="shared" si="14"/>
        <v>40616.422999999995</v>
      </c>
      <c r="M61" s="44">
        <f t="shared" si="14"/>
        <v>2641</v>
      </c>
      <c r="N61" s="45">
        <f t="shared" si="14"/>
        <v>2656.1413000000002</v>
      </c>
      <c r="O61" s="45">
        <f t="shared" si="14"/>
        <v>551350.495</v>
      </c>
      <c r="P61" s="44">
        <f t="shared" si="14"/>
        <v>1240</v>
      </c>
      <c r="Q61" s="45">
        <f t="shared" si="14"/>
        <v>6099.724999999999</v>
      </c>
      <c r="R61" s="45">
        <f t="shared" si="14"/>
        <v>895790.7800000001</v>
      </c>
      <c r="S61" s="44">
        <f t="shared" si="14"/>
        <v>208</v>
      </c>
      <c r="T61" s="45">
        <f t="shared" si="14"/>
        <v>9.527999999999999</v>
      </c>
      <c r="U61" s="45">
        <f t="shared" si="14"/>
        <v>8399.333999999999</v>
      </c>
      <c r="V61" s="19">
        <f t="shared" si="14"/>
        <v>1448</v>
      </c>
      <c r="W61" s="23">
        <f t="shared" si="14"/>
        <v>6109.253</v>
      </c>
      <c r="X61" s="437">
        <f t="shared" si="14"/>
        <v>904190.1140000001</v>
      </c>
      <c r="Y61" s="44">
        <f t="shared" si="14"/>
        <v>723</v>
      </c>
      <c r="Z61" s="45">
        <f t="shared" si="14"/>
        <v>4146.6694</v>
      </c>
      <c r="AA61" s="45">
        <f t="shared" si="14"/>
        <v>506509.772</v>
      </c>
      <c r="AB61" s="44">
        <f t="shared" si="14"/>
        <v>5685</v>
      </c>
      <c r="AC61" s="45">
        <f t="shared" si="14"/>
        <v>901.0584</v>
      </c>
      <c r="AD61" s="45">
        <f t="shared" si="14"/>
        <v>299939.77</v>
      </c>
      <c r="AE61" s="44">
        <f t="shared" si="14"/>
        <v>310</v>
      </c>
      <c r="AF61" s="45">
        <f t="shared" si="14"/>
        <v>17.883</v>
      </c>
      <c r="AG61" s="45">
        <f t="shared" si="14"/>
        <v>11889.037</v>
      </c>
      <c r="AH61" s="44">
        <f t="shared" si="14"/>
        <v>573</v>
      </c>
      <c r="AI61" s="45">
        <f t="shared" si="14"/>
        <v>127.60730000000001</v>
      </c>
      <c r="AJ61" s="45">
        <f t="shared" si="14"/>
        <v>51171.757999999994</v>
      </c>
      <c r="AK61" s="44">
        <f t="shared" si="14"/>
        <v>689</v>
      </c>
      <c r="AL61" s="45">
        <f t="shared" si="14"/>
        <v>14.794000000000002</v>
      </c>
      <c r="AM61" s="45">
        <f t="shared" si="14"/>
        <v>11953.739999999998</v>
      </c>
      <c r="AN61" s="44">
        <f t="shared" si="14"/>
        <v>664</v>
      </c>
      <c r="AO61" s="45">
        <f t="shared" si="14"/>
        <v>32.482000000000006</v>
      </c>
      <c r="AP61" s="45">
        <f t="shared" si="14"/>
        <v>23352.777</v>
      </c>
      <c r="AQ61" s="146">
        <f t="shared" si="11"/>
        <v>12893</v>
      </c>
      <c r="AR61" s="146">
        <f t="shared" si="12"/>
        <v>14055.545499999998</v>
      </c>
      <c r="AS61" s="146">
        <f t="shared" si="13"/>
        <v>2400973.886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5" ref="D62:AP62">D59</f>
        <v>0</v>
      </c>
      <c r="E62" s="43">
        <f t="shared" si="15"/>
        <v>0</v>
      </c>
      <c r="F62" s="43">
        <f t="shared" si="15"/>
        <v>0</v>
      </c>
      <c r="G62" s="42">
        <f t="shared" si="15"/>
        <v>0</v>
      </c>
      <c r="H62" s="43">
        <f t="shared" si="15"/>
        <v>0</v>
      </c>
      <c r="I62" s="43">
        <f t="shared" si="15"/>
        <v>0</v>
      </c>
      <c r="J62" s="2">
        <f t="shared" si="15"/>
        <v>0</v>
      </c>
      <c r="K62" s="2">
        <f t="shared" si="15"/>
        <v>0</v>
      </c>
      <c r="L62" s="3">
        <f t="shared" si="15"/>
        <v>0</v>
      </c>
      <c r="M62" s="42">
        <f t="shared" si="15"/>
        <v>0</v>
      </c>
      <c r="N62" s="43">
        <f t="shared" si="15"/>
        <v>0</v>
      </c>
      <c r="O62" s="43">
        <f t="shared" si="15"/>
        <v>0</v>
      </c>
      <c r="P62" s="42">
        <f t="shared" si="15"/>
        <v>0</v>
      </c>
      <c r="Q62" s="43">
        <f t="shared" si="15"/>
        <v>0</v>
      </c>
      <c r="R62" s="43">
        <f t="shared" si="15"/>
        <v>0</v>
      </c>
      <c r="S62" s="42">
        <f t="shared" si="15"/>
        <v>0</v>
      </c>
      <c r="T62" s="43">
        <f t="shared" si="15"/>
        <v>0</v>
      </c>
      <c r="U62" s="43">
        <f t="shared" si="15"/>
        <v>0</v>
      </c>
      <c r="V62" s="3">
        <f t="shared" si="15"/>
        <v>0</v>
      </c>
      <c r="W62" s="2">
        <f t="shared" si="15"/>
        <v>0</v>
      </c>
      <c r="X62" s="48">
        <f t="shared" si="15"/>
        <v>0</v>
      </c>
      <c r="Y62" s="42">
        <f t="shared" si="15"/>
        <v>0</v>
      </c>
      <c r="Z62" s="43">
        <f t="shared" si="15"/>
        <v>0</v>
      </c>
      <c r="AA62" s="43">
        <f t="shared" si="15"/>
        <v>0</v>
      </c>
      <c r="AB62" s="42">
        <f t="shared" si="15"/>
        <v>0</v>
      </c>
      <c r="AC62" s="43">
        <f t="shared" si="15"/>
        <v>0</v>
      </c>
      <c r="AD62" s="43">
        <f t="shared" si="15"/>
        <v>0</v>
      </c>
      <c r="AE62" s="42">
        <f t="shared" si="15"/>
        <v>0</v>
      </c>
      <c r="AF62" s="43">
        <f t="shared" si="15"/>
        <v>0</v>
      </c>
      <c r="AG62" s="43">
        <f t="shared" si="15"/>
        <v>0</v>
      </c>
      <c r="AH62" s="42">
        <f t="shared" si="15"/>
        <v>0</v>
      </c>
      <c r="AI62" s="43">
        <f t="shared" si="15"/>
        <v>0</v>
      </c>
      <c r="AJ62" s="43">
        <f t="shared" si="15"/>
        <v>0</v>
      </c>
      <c r="AK62" s="42">
        <f t="shared" si="15"/>
        <v>0</v>
      </c>
      <c r="AL62" s="43">
        <f t="shared" si="15"/>
        <v>0</v>
      </c>
      <c r="AM62" s="43">
        <f t="shared" si="15"/>
        <v>0</v>
      </c>
      <c r="AN62" s="42">
        <f t="shared" si="15"/>
        <v>0</v>
      </c>
      <c r="AO62" s="43">
        <f t="shared" si="15"/>
        <v>0</v>
      </c>
      <c r="AP62" s="43">
        <f t="shared" si="15"/>
        <v>0</v>
      </c>
      <c r="AQ62" s="92">
        <f t="shared" si="11"/>
        <v>0</v>
      </c>
      <c r="AR62" s="92">
        <f t="shared" si="12"/>
        <v>0</v>
      </c>
      <c r="AS62" s="92">
        <f t="shared" si="13"/>
        <v>0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6" ref="D63:U63">+D7+D9+D11+D13+D15+D17+D19+D21+D23+D25+D27+D29+D31+D33+D35+D37+D39+D41+D43+D45+D47+D49+D51+D53+D55+D57+D60</f>
        <v>60</v>
      </c>
      <c r="E63" s="41">
        <f t="shared" si="16"/>
        <v>562.7624999999999</v>
      </c>
      <c r="F63" s="41">
        <f t="shared" si="16"/>
        <v>552915.4600000001</v>
      </c>
      <c r="G63" s="40">
        <f t="shared" si="16"/>
        <v>57</v>
      </c>
      <c r="H63" s="41">
        <f t="shared" si="16"/>
        <v>546.5928</v>
      </c>
      <c r="I63" s="41">
        <f t="shared" si="16"/>
        <v>494697.521</v>
      </c>
      <c r="J63" s="5">
        <f t="shared" si="16"/>
        <v>117</v>
      </c>
      <c r="K63" s="5">
        <f t="shared" si="16"/>
        <v>1109.3553000000002</v>
      </c>
      <c r="L63" s="6">
        <f t="shared" si="16"/>
        <v>1047612.9810000001</v>
      </c>
      <c r="M63" s="40">
        <f t="shared" si="16"/>
        <v>728</v>
      </c>
      <c r="N63" s="41">
        <f t="shared" si="16"/>
        <v>17827.4575</v>
      </c>
      <c r="O63" s="41">
        <f t="shared" si="16"/>
        <v>3020476.5939999996</v>
      </c>
      <c r="P63" s="40">
        <f t="shared" si="16"/>
        <v>59</v>
      </c>
      <c r="Q63" s="41">
        <f t="shared" si="16"/>
        <v>5772.534000000001</v>
      </c>
      <c r="R63" s="41">
        <f t="shared" si="16"/>
        <v>602175.224</v>
      </c>
      <c r="S63" s="40">
        <f t="shared" si="16"/>
        <v>0</v>
      </c>
      <c r="T63" s="41">
        <f t="shared" si="16"/>
        <v>0</v>
      </c>
      <c r="U63" s="41">
        <f t="shared" si="16"/>
        <v>0</v>
      </c>
      <c r="V63" s="6">
        <f>+V7+V9+V11+V13+V15+V17+V19+V21+V23+V25+V27+V29+V31+V33+V35+V37+V39+V41+V43+V45+V47+V49+V51+V53+V55+V57+V60</f>
        <v>59</v>
      </c>
      <c r="W63" s="5">
        <f>+W7+W9+W11+W13+W15+W17+W19+W21+W23+W25+W27+W29+W31+W33+W35+W37+W39+W41+W43+W45+W47+W49+W51+W53+W55+W57+W60</f>
        <v>5772.534000000001</v>
      </c>
      <c r="X63" s="47">
        <f>+X7+X9+X11+X13+X15+X17+X19+X21+X23+X25+X27+X29+X31+X33+X35+X37+X39+X41+X43+X45+X47+X49+X51+X53+X55+X57+X60</f>
        <v>602175.224</v>
      </c>
      <c r="Y63" s="40">
        <f>+Y7+Y9+Y11+Y13+Y15+Y17+Y19+Y21+Y23+Y25+Y27+Y29+Y31+Y33+Y35+Y37+Y39+Y41+Y43+Y45+Y47+Y49+Y51+Y53+Y55+Y57+Y60</f>
        <v>77</v>
      </c>
      <c r="Z63" s="41">
        <f>+Z7+Z9+Z11+Z13+Z15+Z17+Z19+Z21+Z23+Z25+Z27+Z29+Z31+Z33+Z35+Z37+Z39+Z41+Z43+Z45+Z47+Z49+Z51+Z53+Z55+Z57+Z60</f>
        <v>5960.5101</v>
      </c>
      <c r="AA63" s="41">
        <f aca="true" t="shared" si="17" ref="AA63:AP63">+AA7+AA9+AA11+AA13+AA15+AA17+AA19+AA21+AA23+AA25+AA27+AA29+AA31+AA33+AA35+AA37+AA39+AA41+AA43+AA45+AA47+AA49+AA51+AA53+AA55+AA57+AA60</f>
        <v>700024.3180000001</v>
      </c>
      <c r="AB63" s="40">
        <f t="shared" si="17"/>
        <v>0</v>
      </c>
      <c r="AC63" s="41">
        <f t="shared" si="17"/>
        <v>0</v>
      </c>
      <c r="AD63" s="41">
        <f t="shared" si="17"/>
        <v>0</v>
      </c>
      <c r="AE63" s="40">
        <f t="shared" si="17"/>
        <v>0</v>
      </c>
      <c r="AF63" s="41">
        <f t="shared" si="17"/>
        <v>0</v>
      </c>
      <c r="AG63" s="41">
        <f t="shared" si="17"/>
        <v>0</v>
      </c>
      <c r="AH63" s="40">
        <f t="shared" si="17"/>
        <v>0</v>
      </c>
      <c r="AI63" s="41">
        <f t="shared" si="17"/>
        <v>0</v>
      </c>
      <c r="AJ63" s="41">
        <f t="shared" si="17"/>
        <v>0</v>
      </c>
      <c r="AK63" s="40">
        <f t="shared" si="17"/>
        <v>0</v>
      </c>
      <c r="AL63" s="41">
        <f t="shared" si="17"/>
        <v>0</v>
      </c>
      <c r="AM63" s="41">
        <f t="shared" si="17"/>
        <v>0</v>
      </c>
      <c r="AN63" s="40">
        <f t="shared" si="17"/>
        <v>0</v>
      </c>
      <c r="AO63" s="41">
        <f t="shared" si="17"/>
        <v>0</v>
      </c>
      <c r="AP63" s="41">
        <f t="shared" si="17"/>
        <v>0</v>
      </c>
      <c r="AQ63" s="97">
        <f t="shared" si="11"/>
        <v>981</v>
      </c>
      <c r="AR63" s="97">
        <f t="shared" si="12"/>
        <v>30669.8569</v>
      </c>
      <c r="AS63" s="97">
        <f t="shared" si="13"/>
        <v>5370289.117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/>
      <c r="G64" s="43">
        <v>316</v>
      </c>
      <c r="H64" s="43">
        <v>254.9141</v>
      </c>
      <c r="I64" s="90">
        <v>117205.492</v>
      </c>
      <c r="J64" s="279">
        <f t="shared" si="8"/>
        <v>316</v>
      </c>
      <c r="K64" s="279">
        <f t="shared" si="9"/>
        <v>254.9141</v>
      </c>
      <c r="L64" s="133">
        <f t="shared" si="10"/>
        <v>117205.492</v>
      </c>
      <c r="M64" s="42">
        <v>926</v>
      </c>
      <c r="N64" s="43">
        <v>223.236</v>
      </c>
      <c r="O64" s="3">
        <v>109412.913</v>
      </c>
      <c r="P64" s="42">
        <v>3862</v>
      </c>
      <c r="Q64" s="43">
        <v>1125.554</v>
      </c>
      <c r="R64" s="43">
        <v>283517.572</v>
      </c>
      <c r="S64" s="43">
        <v>57</v>
      </c>
      <c r="T64" s="43">
        <v>1.632</v>
      </c>
      <c r="U64" s="90">
        <v>1559.601</v>
      </c>
      <c r="V64" s="43">
        <f t="shared" si="7"/>
        <v>3919</v>
      </c>
      <c r="W64" s="43">
        <f t="shared" si="7"/>
        <v>1127.1860000000001</v>
      </c>
      <c r="X64" s="451">
        <f t="shared" si="7"/>
        <v>285077.173</v>
      </c>
      <c r="Y64" s="42">
        <v>83</v>
      </c>
      <c r="Z64" s="43">
        <v>335.3034</v>
      </c>
      <c r="AA64" s="43">
        <v>33684.12</v>
      </c>
      <c r="AB64" s="1">
        <v>80</v>
      </c>
      <c r="AC64" s="2">
        <v>6.57645</v>
      </c>
      <c r="AD64" s="2">
        <v>3868.506</v>
      </c>
      <c r="AE64" s="2">
        <v>18</v>
      </c>
      <c r="AF64" s="2">
        <v>3.954</v>
      </c>
      <c r="AG64" s="3">
        <v>681.459</v>
      </c>
      <c r="AH64" s="1">
        <v>2</v>
      </c>
      <c r="AI64" s="2">
        <v>0.1274</v>
      </c>
      <c r="AJ64" s="3">
        <v>28.704</v>
      </c>
      <c r="AK64" s="1"/>
      <c r="AL64" s="2"/>
      <c r="AM64" s="3"/>
      <c r="AN64" s="1"/>
      <c r="AO64" s="2"/>
      <c r="AP64" s="2"/>
      <c r="AQ64" s="92">
        <f t="shared" si="11"/>
        <v>5344</v>
      </c>
      <c r="AR64" s="92">
        <f t="shared" si="12"/>
        <v>1951.29735</v>
      </c>
      <c r="AS64" s="92">
        <f t="shared" si="13"/>
        <v>549958.3670000001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459</v>
      </c>
      <c r="E65" s="41">
        <v>50.3857</v>
      </c>
      <c r="F65" s="41">
        <v>37695.32</v>
      </c>
      <c r="G65" s="41">
        <v>89</v>
      </c>
      <c r="H65" s="41">
        <v>225.2381</v>
      </c>
      <c r="I65" s="96">
        <v>88659.071</v>
      </c>
      <c r="J65" s="277">
        <f t="shared" si="8"/>
        <v>548</v>
      </c>
      <c r="K65" s="277">
        <f t="shared" si="9"/>
        <v>275.6238</v>
      </c>
      <c r="L65" s="278">
        <f t="shared" si="10"/>
        <v>126354.391</v>
      </c>
      <c r="M65" s="40">
        <v>79</v>
      </c>
      <c r="N65" s="41">
        <v>28.7405</v>
      </c>
      <c r="O65" s="15">
        <v>5268.612</v>
      </c>
      <c r="P65" s="40">
        <v>98</v>
      </c>
      <c r="Q65" s="41">
        <v>238.61</v>
      </c>
      <c r="R65" s="41">
        <v>38348.286</v>
      </c>
      <c r="S65" s="41"/>
      <c r="T65" s="41"/>
      <c r="U65" s="96"/>
      <c r="V65" s="41">
        <f t="shared" si="7"/>
        <v>98</v>
      </c>
      <c r="W65" s="41">
        <f t="shared" si="7"/>
        <v>238.61</v>
      </c>
      <c r="X65" s="452">
        <f t="shared" si="7"/>
        <v>38348.286</v>
      </c>
      <c r="Y65" s="40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11"/>
        <v>725</v>
      </c>
      <c r="AR65" s="97">
        <f t="shared" si="12"/>
        <v>542.9743000000001</v>
      </c>
      <c r="AS65" s="97">
        <f t="shared" si="13"/>
        <v>169971.289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/>
      <c r="G66" s="43"/>
      <c r="H66" s="43"/>
      <c r="I66" s="90"/>
      <c r="J66" s="279">
        <f t="shared" si="8"/>
        <v>0</v>
      </c>
      <c r="K66" s="279">
        <f t="shared" si="9"/>
        <v>0</v>
      </c>
      <c r="L66" s="133">
        <f t="shared" si="10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43">
        <f t="shared" si="7"/>
        <v>0</v>
      </c>
      <c r="W66" s="43">
        <f t="shared" si="7"/>
        <v>0</v>
      </c>
      <c r="X66" s="451">
        <f t="shared" si="7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11"/>
        <v>0</v>
      </c>
      <c r="AR66" s="92">
        <f t="shared" si="12"/>
        <v>0</v>
      </c>
      <c r="AS66" s="92">
        <f t="shared" si="13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277">
        <f t="shared" si="8"/>
        <v>0</v>
      </c>
      <c r="K67" s="277">
        <f t="shared" si="9"/>
        <v>0</v>
      </c>
      <c r="L67" s="278">
        <f t="shared" si="10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41">
        <f t="shared" si="7"/>
        <v>0</v>
      </c>
      <c r="W67" s="41">
        <f t="shared" si="7"/>
        <v>0</v>
      </c>
      <c r="X67" s="452">
        <f t="shared" si="7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11"/>
        <v>0</v>
      </c>
      <c r="AR67" s="97">
        <f t="shared" si="12"/>
        <v>0</v>
      </c>
      <c r="AS67" s="97">
        <f t="shared" si="13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v>63</v>
      </c>
      <c r="E68" s="43">
        <v>12.6558</v>
      </c>
      <c r="F68" s="43">
        <v>12913.437</v>
      </c>
      <c r="G68" s="43">
        <v>413</v>
      </c>
      <c r="H68" s="43">
        <v>291.9154</v>
      </c>
      <c r="I68" s="90">
        <v>144908.478</v>
      </c>
      <c r="J68" s="279">
        <f t="shared" si="8"/>
        <v>476</v>
      </c>
      <c r="K68" s="279">
        <f t="shared" si="9"/>
        <v>304.5712</v>
      </c>
      <c r="L68" s="133">
        <f t="shared" si="10"/>
        <v>157821.915</v>
      </c>
      <c r="M68" s="42">
        <v>3567</v>
      </c>
      <c r="N68" s="43">
        <v>2879.3773</v>
      </c>
      <c r="O68" s="43">
        <v>660763.408</v>
      </c>
      <c r="P68" s="42">
        <v>5102</v>
      </c>
      <c r="Q68" s="43">
        <v>7225.2789999999995</v>
      </c>
      <c r="R68" s="43">
        <v>1179308.3520000002</v>
      </c>
      <c r="S68" s="43">
        <v>265</v>
      </c>
      <c r="T68" s="43">
        <v>11.159999999999998</v>
      </c>
      <c r="U68" s="90">
        <v>9958.935</v>
      </c>
      <c r="V68" s="43">
        <f t="shared" si="7"/>
        <v>5367</v>
      </c>
      <c r="W68" s="43">
        <f t="shared" si="7"/>
        <v>7236.438999999999</v>
      </c>
      <c r="X68" s="451">
        <f t="shared" si="7"/>
        <v>1189267.2870000002</v>
      </c>
      <c r="Y68" s="42">
        <v>806</v>
      </c>
      <c r="Z68" s="43">
        <v>4481.9728</v>
      </c>
      <c r="AA68" s="43">
        <v>540193.892</v>
      </c>
      <c r="AB68" s="1">
        <v>5765</v>
      </c>
      <c r="AC68" s="2">
        <v>907.63485</v>
      </c>
      <c r="AD68" s="2">
        <v>303808.276</v>
      </c>
      <c r="AE68" s="2">
        <v>328</v>
      </c>
      <c r="AF68" s="2">
        <v>21.837</v>
      </c>
      <c r="AG68" s="3">
        <v>12570.496000000001</v>
      </c>
      <c r="AH68" s="1">
        <v>575</v>
      </c>
      <c r="AI68" s="2">
        <v>127.7347</v>
      </c>
      <c r="AJ68" s="3">
        <v>51200.46199999999</v>
      </c>
      <c r="AK68" s="1">
        <v>689</v>
      </c>
      <c r="AL68" s="2">
        <v>14.794000000000002</v>
      </c>
      <c r="AM68" s="3">
        <v>11953.739999999998</v>
      </c>
      <c r="AN68" s="1">
        <v>664</v>
      </c>
      <c r="AO68" s="2">
        <v>32.482000000000006</v>
      </c>
      <c r="AP68" s="2">
        <v>23352.777</v>
      </c>
      <c r="AQ68" s="92">
        <f>+AQ61+AQ64+AQ66</f>
        <v>18237</v>
      </c>
      <c r="AR68" s="92">
        <f>+AR61+AR64+AR66</f>
        <v>16006.842849999999</v>
      </c>
      <c r="AS68" s="92">
        <f>+AS61+AS64+AS66</f>
        <v>2950932.253</v>
      </c>
      <c r="AT68" s="107" t="s">
        <v>10</v>
      </c>
      <c r="AU68" s="342" t="s">
        <v>98</v>
      </c>
      <c r="AV68" s="343"/>
      <c r="AW68" s="71"/>
    </row>
    <row r="69" spans="1:49" ht="18.75">
      <c r="A69" s="348"/>
      <c r="B69" s="349"/>
      <c r="C69" s="95" t="s">
        <v>11</v>
      </c>
      <c r="D69" s="40">
        <v>519</v>
      </c>
      <c r="E69" s="41">
        <v>613.1482</v>
      </c>
      <c r="F69" s="41">
        <v>590610.78</v>
      </c>
      <c r="G69" s="41">
        <v>146</v>
      </c>
      <c r="H69" s="41">
        <v>771.8309</v>
      </c>
      <c r="I69" s="96">
        <v>583356.592</v>
      </c>
      <c r="J69" s="277">
        <f t="shared" si="8"/>
        <v>665</v>
      </c>
      <c r="K69" s="277">
        <f t="shared" si="9"/>
        <v>1384.9791</v>
      </c>
      <c r="L69" s="278">
        <f t="shared" si="10"/>
        <v>1173967.372</v>
      </c>
      <c r="M69" s="40">
        <v>807</v>
      </c>
      <c r="N69" s="41">
        <v>17856.198</v>
      </c>
      <c r="O69" s="41">
        <v>3025745.206</v>
      </c>
      <c r="P69" s="40">
        <v>157</v>
      </c>
      <c r="Q69" s="41">
        <v>6011.144</v>
      </c>
      <c r="R69" s="41">
        <v>640523.51</v>
      </c>
      <c r="S69" s="41">
        <v>0</v>
      </c>
      <c r="T69" s="41">
        <v>0</v>
      </c>
      <c r="U69" s="96">
        <v>0</v>
      </c>
      <c r="V69" s="41">
        <f t="shared" si="7"/>
        <v>157</v>
      </c>
      <c r="W69" s="41">
        <f t="shared" si="7"/>
        <v>6011.144</v>
      </c>
      <c r="X69" s="41">
        <f>+R69+U69</f>
        <v>640523.51</v>
      </c>
      <c r="Y69" s="41">
        <v>77</v>
      </c>
      <c r="Z69" s="41">
        <v>5960.5101</v>
      </c>
      <c r="AA69" s="41">
        <v>700024.3180000001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>+AQ63+AQ65+AQ67</f>
        <v>1706</v>
      </c>
      <c r="AR69" s="97">
        <f>+AR63+AR65+AR67</f>
        <v>31212.8312</v>
      </c>
      <c r="AS69" s="97">
        <f>+AS63+AS65+AS67</f>
        <v>5540260.4059999995</v>
      </c>
      <c r="AT69" s="95" t="s">
        <v>11</v>
      </c>
      <c r="AU69" s="344"/>
      <c r="AV69" s="345"/>
      <c r="AW69" s="71"/>
    </row>
    <row r="70" spans="1:49" ht="19.5" thickBot="1">
      <c r="A70" s="350" t="s">
        <v>99</v>
      </c>
      <c r="B70" s="351" t="s">
        <v>56</v>
      </c>
      <c r="C70" s="352"/>
      <c r="D70" s="44"/>
      <c r="E70" s="45"/>
      <c r="F70" s="45"/>
      <c r="G70" s="45"/>
      <c r="H70" s="45"/>
      <c r="I70" s="109"/>
      <c r="J70" s="289">
        <f t="shared" si="8"/>
        <v>0</v>
      </c>
      <c r="K70" s="289">
        <f t="shared" si="9"/>
        <v>0</v>
      </c>
      <c r="L70" s="290">
        <f t="shared" si="10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45">
        <f t="shared" si="7"/>
        <v>0</v>
      </c>
      <c r="W70" s="45">
        <f t="shared" si="7"/>
        <v>0</v>
      </c>
      <c r="X70" s="45">
        <f t="shared" si="7"/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/>
      <c r="AR70" s="53">
        <f>+E70+H70+N70+Q70+T70+Z70+AC70+AF70+AI70+AL70+AO70</f>
        <v>0</v>
      </c>
      <c r="AS70" s="53">
        <f>+F70+I70+O70+R70+U70+AA70+AD70+AG70+AJ70+AM70+AP70</f>
        <v>0</v>
      </c>
      <c r="AT70" s="353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9"/>
      <c r="D71" s="118">
        <f aca="true" t="shared" si="18" ref="D71:I71">+D68+D69+D70</f>
        <v>582</v>
      </c>
      <c r="E71" s="119">
        <f t="shared" si="18"/>
        <v>625.804</v>
      </c>
      <c r="F71" s="119">
        <f t="shared" si="18"/>
        <v>603524.2170000001</v>
      </c>
      <c r="G71" s="119">
        <f t="shared" si="18"/>
        <v>559</v>
      </c>
      <c r="H71" s="119">
        <f t="shared" si="18"/>
        <v>1063.7463</v>
      </c>
      <c r="I71" s="119">
        <f t="shared" si="18"/>
        <v>728265.07</v>
      </c>
      <c r="J71" s="121">
        <f>J68+J69</f>
        <v>1141</v>
      </c>
      <c r="K71" s="121">
        <f>K68+K69</f>
        <v>1689.5502999999999</v>
      </c>
      <c r="L71" s="121">
        <f>L68+L69</f>
        <v>1331789.287</v>
      </c>
      <c r="M71" s="119">
        <f aca="true" t="shared" si="19" ref="M71:U71">+M68+M69+M70</f>
        <v>4374</v>
      </c>
      <c r="N71" s="119">
        <f t="shared" si="19"/>
        <v>20735.5753</v>
      </c>
      <c r="O71" s="119">
        <f t="shared" si="19"/>
        <v>3686508.614</v>
      </c>
      <c r="P71" s="119">
        <f t="shared" si="19"/>
        <v>5259</v>
      </c>
      <c r="Q71" s="119">
        <f t="shared" si="19"/>
        <v>13236.422999999999</v>
      </c>
      <c r="R71" s="119">
        <f t="shared" si="19"/>
        <v>1819831.8620000002</v>
      </c>
      <c r="S71" s="119">
        <f t="shared" si="19"/>
        <v>265</v>
      </c>
      <c r="T71" s="119">
        <f t="shared" si="19"/>
        <v>11.159999999999998</v>
      </c>
      <c r="U71" s="119">
        <f t="shared" si="19"/>
        <v>9958.935</v>
      </c>
      <c r="V71" s="121">
        <f>V68+V69+V70</f>
        <v>5524</v>
      </c>
      <c r="W71" s="121">
        <f>W68+W69+W70</f>
        <v>13247.582999999999</v>
      </c>
      <c r="X71" s="121">
        <f>X68+X69+X70</f>
        <v>1829790.7970000003</v>
      </c>
      <c r="Y71" s="119">
        <f aca="true" t="shared" si="20" ref="Y71:AP71">+Y68+Y69+Y70</f>
        <v>883</v>
      </c>
      <c r="Z71" s="119">
        <f t="shared" si="20"/>
        <v>10442.482899999999</v>
      </c>
      <c r="AA71" s="119">
        <f t="shared" si="20"/>
        <v>1240218.21</v>
      </c>
      <c r="AB71" s="119">
        <f t="shared" si="20"/>
        <v>5765</v>
      </c>
      <c r="AC71" s="119">
        <f t="shared" si="20"/>
        <v>907.63485</v>
      </c>
      <c r="AD71" s="119">
        <f t="shared" si="20"/>
        <v>303808.276</v>
      </c>
      <c r="AE71" s="119">
        <f t="shared" si="20"/>
        <v>328</v>
      </c>
      <c r="AF71" s="119">
        <f t="shared" si="20"/>
        <v>21.837</v>
      </c>
      <c r="AG71" s="119">
        <f t="shared" si="20"/>
        <v>12570.496000000001</v>
      </c>
      <c r="AH71" s="119">
        <f t="shared" si="20"/>
        <v>575</v>
      </c>
      <c r="AI71" s="119">
        <f t="shared" si="20"/>
        <v>127.7347</v>
      </c>
      <c r="AJ71" s="119">
        <f t="shared" si="20"/>
        <v>51200.46199999999</v>
      </c>
      <c r="AK71" s="119">
        <f t="shared" si="20"/>
        <v>689</v>
      </c>
      <c r="AL71" s="119">
        <f t="shared" si="20"/>
        <v>14.794000000000002</v>
      </c>
      <c r="AM71" s="119">
        <f t="shared" si="20"/>
        <v>11953.739999999998</v>
      </c>
      <c r="AN71" s="119">
        <f t="shared" si="20"/>
        <v>664</v>
      </c>
      <c r="AO71" s="119">
        <f t="shared" si="20"/>
        <v>32.482000000000006</v>
      </c>
      <c r="AP71" s="119">
        <f t="shared" si="20"/>
        <v>23352.777</v>
      </c>
      <c r="AQ71" s="311">
        <f>AN71+AK71+AH71+AE71+AB71+Y71+S71+P71+M71+G71+D71</f>
        <v>19943</v>
      </c>
      <c r="AR71" s="311">
        <f>AO71+AL71+AI71+AF71+AC71+Z71+T71+Q71+N71+H71+E71</f>
        <v>47219.674049999994</v>
      </c>
      <c r="AS71" s="121">
        <f>AP71+AM71+AJ71+AG71+AD71+AA71+U71+R71+O71+I71+F71</f>
        <v>8491192.659</v>
      </c>
      <c r="AT71" s="340" t="s">
        <v>100</v>
      </c>
      <c r="AU71" s="338" t="s">
        <v>57</v>
      </c>
      <c r="AV71" s="341" t="s">
        <v>0</v>
      </c>
      <c r="AW71" s="7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70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54:B55"/>
    <mergeCell ref="AU54:AU5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A56:B57"/>
    <mergeCell ref="AU56:AV57"/>
    <mergeCell ref="A59:B59"/>
    <mergeCell ref="AU59:AV59"/>
    <mergeCell ref="B66:B67"/>
    <mergeCell ref="AU66:AU67"/>
    <mergeCell ref="B64:B65"/>
    <mergeCell ref="AU64:AU65"/>
    <mergeCell ref="A62:B62"/>
    <mergeCell ref="AU62:AV62"/>
    <mergeCell ref="A71:C71"/>
    <mergeCell ref="AT71:AV71"/>
    <mergeCell ref="A68:B69"/>
    <mergeCell ref="AU68:AV69"/>
    <mergeCell ref="A70:C70"/>
    <mergeCell ref="AT70:AV70"/>
    <mergeCell ref="B44:B45"/>
    <mergeCell ref="AU44:AU45"/>
    <mergeCell ref="A1:X1"/>
    <mergeCell ref="S3:U3"/>
    <mergeCell ref="B6:B7"/>
    <mergeCell ref="AU6:AU7"/>
    <mergeCell ref="AB3:AD3"/>
    <mergeCell ref="Y3:AA3"/>
    <mergeCell ref="B38:B39"/>
    <mergeCell ref="AU38:AU3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R45" activePane="bottomRight" state="frozen"/>
      <selection pane="topLeft" activeCell="X8" sqref="X8"/>
      <selection pane="topRight" activeCell="X8" sqref="X8"/>
      <selection pane="bottomLeft" activeCell="X8" sqref="X8"/>
      <selection pane="bottomRight" activeCell="U49" sqref="U49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7.875" style="55" customWidth="1"/>
    <col min="13" max="13" width="12.625" style="55" customWidth="1"/>
    <col min="14" max="14" width="16.625" style="55" customWidth="1"/>
    <col min="15" max="15" width="18.125" style="55" customWidth="1"/>
    <col min="16" max="16" width="12.625" style="55" customWidth="1"/>
    <col min="17" max="17" width="16.625" style="55" customWidth="1"/>
    <col min="18" max="18" width="17.87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8.125" style="55" customWidth="1"/>
    <col min="25" max="25" width="12.625" style="55" customWidth="1"/>
    <col min="26" max="26" width="16.625" style="55" customWidth="1"/>
    <col min="27" max="27" width="17.8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114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114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110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126" t="s">
        <v>89</v>
      </c>
      <c r="Z3" s="67"/>
      <c r="AA3" s="125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/>
      <c r="N6" s="43"/>
      <c r="O6" s="11"/>
      <c r="P6" s="42"/>
      <c r="Q6" s="43"/>
      <c r="R6" s="43"/>
      <c r="S6" s="43"/>
      <c r="T6" s="43"/>
      <c r="U6" s="90"/>
      <c r="V6" s="276">
        <f aca="true" t="shared" si="1" ref="V6:X21">+P6+S6</f>
        <v>0</v>
      </c>
      <c r="W6" s="275">
        <f t="shared" si="1"/>
        <v>0</v>
      </c>
      <c r="X6" s="276">
        <f t="shared" si="1"/>
        <v>0</v>
      </c>
      <c r="Y6" s="43"/>
      <c r="Z6" s="43"/>
      <c r="AA6" s="91"/>
      <c r="AB6" s="10"/>
      <c r="AC6" s="3"/>
      <c r="AD6" s="3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+D6+G6+M6+P6+S6+Y6+AB6+AE6+AH6+AK6+AN6</f>
        <v>0</v>
      </c>
      <c r="AR6" s="92">
        <f>+E6+H6+N6+Q6+T6+Z6+AC6+AF6+AI6+AL6+AO6</f>
        <v>0</v>
      </c>
      <c r="AS6" s="92">
        <f>+F6+I6+O6+R6+U6+AA6+AD6+AG6+AJ6+AM6+AP6</f>
        <v>0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/>
      <c r="E7" s="41"/>
      <c r="F7" s="41"/>
      <c r="G7" s="41"/>
      <c r="H7" s="41"/>
      <c r="I7" s="96"/>
      <c r="J7" s="277">
        <f t="shared" si="0"/>
        <v>0</v>
      </c>
      <c r="K7" s="277">
        <f t="shared" si="0"/>
        <v>0</v>
      </c>
      <c r="L7" s="278">
        <f t="shared" si="0"/>
        <v>0</v>
      </c>
      <c r="M7" s="40"/>
      <c r="N7" s="41"/>
      <c r="O7" s="15"/>
      <c r="P7" s="40"/>
      <c r="Q7" s="41"/>
      <c r="R7" s="41"/>
      <c r="S7" s="41"/>
      <c r="T7" s="41"/>
      <c r="U7" s="96"/>
      <c r="V7" s="278">
        <f t="shared" si="1"/>
        <v>0</v>
      </c>
      <c r="W7" s="277">
        <f t="shared" si="1"/>
        <v>0</v>
      </c>
      <c r="X7" s="278">
        <f t="shared" si="1"/>
        <v>0</v>
      </c>
      <c r="Y7" s="41"/>
      <c r="Z7" s="41"/>
      <c r="AA7" s="41"/>
      <c r="AB7" s="17"/>
      <c r="AC7" s="15"/>
      <c r="AD7" s="1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2" ref="AQ7:AQ70">+D7+G7+M7+P7+S7+Y7+AB7+AE7+AH7+AK7+AN7</f>
        <v>0</v>
      </c>
      <c r="AR7" s="97">
        <f aca="true" t="shared" si="3" ref="AR7:AR70">+E7+H7+N7+Q7+T7+Z7+AC7+AF7+AI7+AL7+AO7</f>
        <v>0</v>
      </c>
      <c r="AS7" s="97">
        <f aca="true" t="shared" si="4" ref="AS7:AS70">+F7+I7+O7+R7+U7+AA7+AD7+AG7+AJ7+AM7+AP7</f>
        <v>0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/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>
        <v>8</v>
      </c>
      <c r="Q8" s="43">
        <v>989.352</v>
      </c>
      <c r="R8" s="43">
        <v>61095.896</v>
      </c>
      <c r="S8" s="43"/>
      <c r="T8" s="43"/>
      <c r="U8" s="90"/>
      <c r="V8" s="133">
        <f t="shared" si="1"/>
        <v>8</v>
      </c>
      <c r="W8" s="279">
        <f t="shared" si="1"/>
        <v>989.352</v>
      </c>
      <c r="X8" s="133">
        <f t="shared" si="1"/>
        <v>61095.896</v>
      </c>
      <c r="Y8" s="43"/>
      <c r="Z8" s="43"/>
      <c r="AA8" s="43"/>
      <c r="AB8" s="10"/>
      <c r="AC8" s="3"/>
      <c r="AD8" s="3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8</v>
      </c>
      <c r="AR8" s="92">
        <f t="shared" si="3"/>
        <v>989.352</v>
      </c>
      <c r="AS8" s="92">
        <f t="shared" si="4"/>
        <v>61095.896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/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>
        <v>2</v>
      </c>
      <c r="N9" s="41">
        <v>167.609</v>
      </c>
      <c r="O9" s="15">
        <v>9026.502</v>
      </c>
      <c r="P9" s="40">
        <v>47</v>
      </c>
      <c r="Q9" s="41">
        <v>6542.973</v>
      </c>
      <c r="R9" s="41">
        <v>606728.926</v>
      </c>
      <c r="S9" s="41"/>
      <c r="T9" s="41"/>
      <c r="U9" s="96"/>
      <c r="V9" s="278">
        <f t="shared" si="1"/>
        <v>47</v>
      </c>
      <c r="W9" s="277">
        <f t="shared" si="1"/>
        <v>6542.973</v>
      </c>
      <c r="X9" s="278">
        <f t="shared" si="1"/>
        <v>606728.926</v>
      </c>
      <c r="Y9" s="41"/>
      <c r="Z9" s="41"/>
      <c r="AA9" s="41"/>
      <c r="AB9" s="17"/>
      <c r="AC9" s="15"/>
      <c r="AD9" s="1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49</v>
      </c>
      <c r="AR9" s="97">
        <f t="shared" si="3"/>
        <v>6710.582</v>
      </c>
      <c r="AS9" s="97">
        <f t="shared" si="4"/>
        <v>615755.428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/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133">
        <f t="shared" si="1"/>
        <v>0</v>
      </c>
      <c r="W10" s="279">
        <f t="shared" si="1"/>
        <v>0</v>
      </c>
      <c r="X10" s="133">
        <f t="shared" si="1"/>
        <v>0</v>
      </c>
      <c r="Y10" s="43"/>
      <c r="Z10" s="43"/>
      <c r="AA10" s="43"/>
      <c r="AB10" s="10"/>
      <c r="AC10" s="3"/>
      <c r="AD10" s="3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/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278">
        <f t="shared" si="1"/>
        <v>0</v>
      </c>
      <c r="W11" s="277">
        <f t="shared" si="1"/>
        <v>0</v>
      </c>
      <c r="X11" s="278">
        <f t="shared" si="1"/>
        <v>0</v>
      </c>
      <c r="Y11" s="41"/>
      <c r="Z11" s="41"/>
      <c r="AA11" s="41"/>
      <c r="AB11" s="17"/>
      <c r="AC11" s="15"/>
      <c r="AD11" s="1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/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133">
        <f t="shared" si="1"/>
        <v>0</v>
      </c>
      <c r="W12" s="279">
        <f t="shared" si="1"/>
        <v>0</v>
      </c>
      <c r="X12" s="133">
        <f t="shared" si="1"/>
        <v>0</v>
      </c>
      <c r="Y12" s="43"/>
      <c r="Z12" s="43"/>
      <c r="AA12" s="43"/>
      <c r="AB12" s="10"/>
      <c r="AC12" s="3"/>
      <c r="AD12" s="3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/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278">
        <f t="shared" si="1"/>
        <v>0</v>
      </c>
      <c r="W13" s="277">
        <f t="shared" si="1"/>
        <v>0</v>
      </c>
      <c r="X13" s="278">
        <f t="shared" si="1"/>
        <v>0</v>
      </c>
      <c r="Y13" s="41"/>
      <c r="Z13" s="41"/>
      <c r="AA13" s="41"/>
      <c r="AB13" s="17"/>
      <c r="AC13" s="15"/>
      <c r="AD13" s="1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/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>
        <v>252</v>
      </c>
      <c r="Q14" s="43">
        <v>2685.601</v>
      </c>
      <c r="R14" s="43">
        <v>324114.207</v>
      </c>
      <c r="S14" s="43"/>
      <c r="T14" s="43"/>
      <c r="U14" s="90"/>
      <c r="V14" s="133">
        <f t="shared" si="1"/>
        <v>252</v>
      </c>
      <c r="W14" s="279">
        <f t="shared" si="1"/>
        <v>2685.601</v>
      </c>
      <c r="X14" s="133">
        <f t="shared" si="1"/>
        <v>324114.207</v>
      </c>
      <c r="Y14" s="43">
        <v>50</v>
      </c>
      <c r="Z14" s="43">
        <v>621.4421</v>
      </c>
      <c r="AA14" s="43">
        <v>42752.664</v>
      </c>
      <c r="AB14" s="10"/>
      <c r="AC14" s="3"/>
      <c r="AD14" s="3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302</v>
      </c>
      <c r="AR14" s="92">
        <f t="shared" si="3"/>
        <v>3307.0431</v>
      </c>
      <c r="AS14" s="92">
        <f t="shared" si="4"/>
        <v>366866.871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/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278">
        <f t="shared" si="1"/>
        <v>0</v>
      </c>
      <c r="W15" s="277">
        <f t="shared" si="1"/>
        <v>0</v>
      </c>
      <c r="X15" s="278">
        <f t="shared" si="1"/>
        <v>0</v>
      </c>
      <c r="Y15" s="41"/>
      <c r="Z15" s="41"/>
      <c r="AA15" s="41"/>
      <c r="AB15" s="17"/>
      <c r="AC15" s="15"/>
      <c r="AD15" s="1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/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>
        <v>256</v>
      </c>
      <c r="Q16" s="43">
        <v>320.315</v>
      </c>
      <c r="R16" s="43">
        <v>110129.415</v>
      </c>
      <c r="S16" s="43"/>
      <c r="T16" s="43"/>
      <c r="U16" s="90"/>
      <c r="V16" s="133">
        <f t="shared" si="1"/>
        <v>256</v>
      </c>
      <c r="W16" s="279">
        <f t="shared" si="1"/>
        <v>320.315</v>
      </c>
      <c r="X16" s="133">
        <f t="shared" si="1"/>
        <v>110129.415</v>
      </c>
      <c r="Y16" s="43"/>
      <c r="Z16" s="43"/>
      <c r="AA16" s="43"/>
      <c r="AB16" s="10"/>
      <c r="AC16" s="3"/>
      <c r="AD16" s="3"/>
      <c r="AE16" s="2">
        <v>281</v>
      </c>
      <c r="AF16" s="2">
        <v>16.354</v>
      </c>
      <c r="AG16" s="3">
        <v>11203.395</v>
      </c>
      <c r="AH16" s="1">
        <v>48</v>
      </c>
      <c r="AI16" s="2">
        <v>13.5862</v>
      </c>
      <c r="AJ16" s="3">
        <v>7328.698</v>
      </c>
      <c r="AK16" s="1"/>
      <c r="AL16" s="2"/>
      <c r="AM16" s="3"/>
      <c r="AN16" s="1"/>
      <c r="AO16" s="2"/>
      <c r="AP16" s="2"/>
      <c r="AQ16" s="92">
        <f t="shared" si="2"/>
        <v>585</v>
      </c>
      <c r="AR16" s="92">
        <f t="shared" si="3"/>
        <v>350.2552</v>
      </c>
      <c r="AS16" s="92">
        <f t="shared" si="4"/>
        <v>128661.508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/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278">
        <f t="shared" si="1"/>
        <v>0</v>
      </c>
      <c r="W17" s="277">
        <f t="shared" si="1"/>
        <v>0</v>
      </c>
      <c r="X17" s="278">
        <f t="shared" si="1"/>
        <v>0</v>
      </c>
      <c r="Y17" s="41"/>
      <c r="Z17" s="41"/>
      <c r="AA17" s="41"/>
      <c r="AB17" s="17"/>
      <c r="AC17" s="15"/>
      <c r="AD17" s="1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/>
      <c r="G18" s="43">
        <v>10</v>
      </c>
      <c r="H18" s="43">
        <v>2.1477</v>
      </c>
      <c r="I18" s="90">
        <v>1052.115</v>
      </c>
      <c r="J18" s="279">
        <f t="shared" si="5"/>
        <v>10</v>
      </c>
      <c r="K18" s="279">
        <f t="shared" si="5"/>
        <v>2.1477</v>
      </c>
      <c r="L18" s="133">
        <f t="shared" si="5"/>
        <v>1052.115</v>
      </c>
      <c r="M18" s="42"/>
      <c r="N18" s="43"/>
      <c r="O18" s="3"/>
      <c r="P18" s="42">
        <v>206</v>
      </c>
      <c r="Q18" s="43">
        <v>151.449</v>
      </c>
      <c r="R18" s="43">
        <v>41521.063</v>
      </c>
      <c r="S18" s="43">
        <v>128</v>
      </c>
      <c r="T18" s="43">
        <v>9.547</v>
      </c>
      <c r="U18" s="90">
        <v>7076.234</v>
      </c>
      <c r="V18" s="133">
        <f t="shared" si="1"/>
        <v>334</v>
      </c>
      <c r="W18" s="279">
        <f t="shared" si="1"/>
        <v>160.996</v>
      </c>
      <c r="X18" s="133">
        <f t="shared" si="1"/>
        <v>48597.297000000006</v>
      </c>
      <c r="Y18" s="43"/>
      <c r="Z18" s="43"/>
      <c r="AA18" s="43"/>
      <c r="AB18" s="10"/>
      <c r="AC18" s="3"/>
      <c r="AD18" s="3"/>
      <c r="AE18" s="2"/>
      <c r="AF18" s="2"/>
      <c r="AG18" s="3"/>
      <c r="AH18" s="1">
        <v>6</v>
      </c>
      <c r="AI18" s="2">
        <v>0.2364</v>
      </c>
      <c r="AJ18" s="3">
        <v>333.886</v>
      </c>
      <c r="AK18" s="1"/>
      <c r="AL18" s="2"/>
      <c r="AM18" s="3"/>
      <c r="AN18" s="1"/>
      <c r="AO18" s="2"/>
      <c r="AP18" s="2"/>
      <c r="AQ18" s="92">
        <f t="shared" si="2"/>
        <v>350</v>
      </c>
      <c r="AR18" s="92">
        <f t="shared" si="3"/>
        <v>163.3801</v>
      </c>
      <c r="AS18" s="92">
        <f t="shared" si="4"/>
        <v>49983.297999999995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/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278">
        <f t="shared" si="1"/>
        <v>0</v>
      </c>
      <c r="W19" s="277">
        <f t="shared" si="1"/>
        <v>0</v>
      </c>
      <c r="X19" s="278">
        <f t="shared" si="1"/>
        <v>0</v>
      </c>
      <c r="Y19" s="41"/>
      <c r="Z19" s="41"/>
      <c r="AA19" s="41"/>
      <c r="AB19" s="17"/>
      <c r="AC19" s="15"/>
      <c r="AD19" s="1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/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53</v>
      </c>
      <c r="N20" s="43">
        <v>781.512</v>
      </c>
      <c r="O20" s="3">
        <v>76458.056</v>
      </c>
      <c r="P20" s="42">
        <v>1</v>
      </c>
      <c r="Q20" s="43">
        <v>1.231</v>
      </c>
      <c r="R20" s="43">
        <v>93.064</v>
      </c>
      <c r="S20" s="43"/>
      <c r="T20" s="43"/>
      <c r="U20" s="90"/>
      <c r="V20" s="133">
        <f t="shared" si="1"/>
        <v>1</v>
      </c>
      <c r="W20" s="279">
        <f t="shared" si="1"/>
        <v>1.231</v>
      </c>
      <c r="X20" s="133">
        <f t="shared" si="1"/>
        <v>93.064</v>
      </c>
      <c r="Y20" s="43">
        <v>91</v>
      </c>
      <c r="Z20" s="43">
        <v>3132.061</v>
      </c>
      <c r="AA20" s="43">
        <v>317828.93</v>
      </c>
      <c r="AB20" s="10">
        <v>9</v>
      </c>
      <c r="AC20" s="3">
        <v>61.843</v>
      </c>
      <c r="AD20" s="3">
        <v>5098.458</v>
      </c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154</v>
      </c>
      <c r="AR20" s="92">
        <f t="shared" si="3"/>
        <v>3976.647</v>
      </c>
      <c r="AS20" s="92">
        <f t="shared" si="4"/>
        <v>399478.508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/>
      <c r="E21" s="41"/>
      <c r="F21" s="41"/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>
        <v>276</v>
      </c>
      <c r="N21" s="41">
        <v>8323.3233</v>
      </c>
      <c r="O21" s="15">
        <v>854930.735</v>
      </c>
      <c r="P21" s="40"/>
      <c r="Q21" s="41"/>
      <c r="R21" s="41"/>
      <c r="S21" s="41"/>
      <c r="T21" s="41"/>
      <c r="U21" s="96"/>
      <c r="V21" s="278">
        <f t="shared" si="1"/>
        <v>0</v>
      </c>
      <c r="W21" s="277">
        <f t="shared" si="1"/>
        <v>0</v>
      </c>
      <c r="X21" s="278">
        <f t="shared" si="1"/>
        <v>0</v>
      </c>
      <c r="Y21" s="41">
        <v>92</v>
      </c>
      <c r="Z21" s="41">
        <v>4549.273</v>
      </c>
      <c r="AA21" s="41">
        <v>519509.87</v>
      </c>
      <c r="AB21" s="17"/>
      <c r="AC21" s="15"/>
      <c r="AD21" s="1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368</v>
      </c>
      <c r="AR21" s="97">
        <f t="shared" si="3"/>
        <v>12872.596300000001</v>
      </c>
      <c r="AS21" s="97">
        <f t="shared" si="4"/>
        <v>1374440.605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/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133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43"/>
      <c r="Z22" s="43"/>
      <c r="AA22" s="43"/>
      <c r="AB22" s="10"/>
      <c r="AC22" s="3"/>
      <c r="AD22" s="3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/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278">
        <f t="shared" si="6"/>
        <v>0</v>
      </c>
      <c r="W23" s="277">
        <f t="shared" si="6"/>
        <v>0</v>
      </c>
      <c r="X23" s="278">
        <f t="shared" si="6"/>
        <v>0</v>
      </c>
      <c r="Y23" s="41"/>
      <c r="Z23" s="41"/>
      <c r="AA23" s="41"/>
      <c r="AB23" s="17"/>
      <c r="AC23" s="15"/>
      <c r="AD23" s="1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/>
      <c r="G24" s="43"/>
      <c r="H24" s="43"/>
      <c r="I24" s="9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42">
        <v>13</v>
      </c>
      <c r="N24" s="43">
        <v>33.5335</v>
      </c>
      <c r="O24" s="3">
        <v>11128.229</v>
      </c>
      <c r="P24" s="42"/>
      <c r="Q24" s="43"/>
      <c r="R24" s="43"/>
      <c r="S24" s="43"/>
      <c r="T24" s="43"/>
      <c r="U24" s="90"/>
      <c r="V24" s="133">
        <f t="shared" si="6"/>
        <v>0</v>
      </c>
      <c r="W24" s="279">
        <f t="shared" si="6"/>
        <v>0</v>
      </c>
      <c r="X24" s="133">
        <f t="shared" si="6"/>
        <v>0</v>
      </c>
      <c r="Y24" s="43"/>
      <c r="Z24" s="43"/>
      <c r="AA24" s="43"/>
      <c r="AB24" s="10"/>
      <c r="AC24" s="3"/>
      <c r="AD24" s="3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2"/>
        <v>13</v>
      </c>
      <c r="AR24" s="92">
        <f t="shared" si="3"/>
        <v>33.5335</v>
      </c>
      <c r="AS24" s="92">
        <f t="shared" si="4"/>
        <v>11128.229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/>
      <c r="G25" s="41"/>
      <c r="H25" s="41"/>
      <c r="I25" s="96"/>
      <c r="J25" s="277">
        <f t="shared" si="5"/>
        <v>0</v>
      </c>
      <c r="K25" s="277">
        <f t="shared" si="5"/>
        <v>0</v>
      </c>
      <c r="L25" s="278">
        <f t="shared" si="5"/>
        <v>0</v>
      </c>
      <c r="M25" s="40">
        <v>34</v>
      </c>
      <c r="N25" s="41">
        <v>205.578</v>
      </c>
      <c r="O25" s="15">
        <v>48377.621</v>
      </c>
      <c r="P25" s="40"/>
      <c r="Q25" s="41"/>
      <c r="R25" s="41"/>
      <c r="S25" s="41"/>
      <c r="T25" s="41"/>
      <c r="U25" s="96"/>
      <c r="V25" s="278">
        <f t="shared" si="6"/>
        <v>0</v>
      </c>
      <c r="W25" s="277">
        <f t="shared" si="6"/>
        <v>0</v>
      </c>
      <c r="X25" s="278">
        <f t="shared" si="6"/>
        <v>0</v>
      </c>
      <c r="Y25" s="41"/>
      <c r="Z25" s="41"/>
      <c r="AA25" s="41"/>
      <c r="AB25" s="17"/>
      <c r="AC25" s="15"/>
      <c r="AD25" s="1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34</v>
      </c>
      <c r="AR25" s="97">
        <f t="shared" si="3"/>
        <v>205.578</v>
      </c>
      <c r="AS25" s="97">
        <f t="shared" si="4"/>
        <v>48377.621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/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133">
        <f t="shared" si="6"/>
        <v>0</v>
      </c>
      <c r="W26" s="279">
        <f t="shared" si="6"/>
        <v>0</v>
      </c>
      <c r="X26" s="133">
        <f t="shared" si="6"/>
        <v>0</v>
      </c>
      <c r="Y26" s="43"/>
      <c r="Z26" s="43"/>
      <c r="AA26" s="43"/>
      <c r="AB26" s="10"/>
      <c r="AC26" s="3"/>
      <c r="AD26" s="3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/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278">
        <f t="shared" si="6"/>
        <v>0</v>
      </c>
      <c r="W27" s="277">
        <f t="shared" si="6"/>
        <v>0</v>
      </c>
      <c r="X27" s="278">
        <f t="shared" si="6"/>
        <v>0</v>
      </c>
      <c r="Y27" s="41"/>
      <c r="Z27" s="41"/>
      <c r="AA27" s="41"/>
      <c r="AB27" s="17"/>
      <c r="AC27" s="15"/>
      <c r="AD27" s="1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/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133">
        <f t="shared" si="6"/>
        <v>0</v>
      </c>
      <c r="W28" s="279">
        <f t="shared" si="6"/>
        <v>0</v>
      </c>
      <c r="X28" s="133">
        <f t="shared" si="6"/>
        <v>0</v>
      </c>
      <c r="Y28" s="43"/>
      <c r="Z28" s="43"/>
      <c r="AA28" s="43"/>
      <c r="AB28" s="10"/>
      <c r="AC28" s="3"/>
      <c r="AD28" s="3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/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278">
        <f t="shared" si="6"/>
        <v>0</v>
      </c>
      <c r="W29" s="277">
        <f t="shared" si="6"/>
        <v>0</v>
      </c>
      <c r="X29" s="278">
        <f t="shared" si="6"/>
        <v>0</v>
      </c>
      <c r="Y29" s="41"/>
      <c r="Z29" s="41"/>
      <c r="AA29" s="41"/>
      <c r="AB29" s="17"/>
      <c r="AC29" s="15"/>
      <c r="AD29" s="1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49</v>
      </c>
      <c r="E30" s="43">
        <v>4.3369</v>
      </c>
      <c r="F30" s="43">
        <v>4352.468</v>
      </c>
      <c r="G30" s="43">
        <v>72</v>
      </c>
      <c r="H30" s="43">
        <v>5.9867</v>
      </c>
      <c r="I30" s="90">
        <v>5299.683</v>
      </c>
      <c r="J30" s="279">
        <f>+D30+G30</f>
        <v>121</v>
      </c>
      <c r="K30" s="279">
        <f>+E30+H30</f>
        <v>10.323599999999999</v>
      </c>
      <c r="L30" s="133">
        <f>+F30+I30</f>
        <v>9652.151</v>
      </c>
      <c r="M30" s="42"/>
      <c r="N30" s="43"/>
      <c r="O30" s="3"/>
      <c r="P30" s="42"/>
      <c r="Q30" s="43"/>
      <c r="R30" s="43"/>
      <c r="S30" s="43"/>
      <c r="T30" s="43"/>
      <c r="U30" s="90"/>
      <c r="V30" s="133">
        <f t="shared" si="6"/>
        <v>0</v>
      </c>
      <c r="W30" s="279">
        <f t="shared" si="6"/>
        <v>0</v>
      </c>
      <c r="X30" s="133">
        <f t="shared" si="6"/>
        <v>0</v>
      </c>
      <c r="Y30" s="43">
        <v>179</v>
      </c>
      <c r="Z30" s="43">
        <v>10.2116</v>
      </c>
      <c r="AA30" s="43">
        <v>3266.219</v>
      </c>
      <c r="AB30" s="10">
        <v>3076</v>
      </c>
      <c r="AC30" s="3">
        <v>350.049</v>
      </c>
      <c r="AD30" s="3">
        <v>159027.54</v>
      </c>
      <c r="AE30" s="2">
        <v>13</v>
      </c>
      <c r="AF30" s="2">
        <v>0.373</v>
      </c>
      <c r="AG30" s="3">
        <v>112.996</v>
      </c>
      <c r="AH30" s="1">
        <v>86</v>
      </c>
      <c r="AI30" s="2">
        <v>6.5411</v>
      </c>
      <c r="AJ30" s="3">
        <v>4172.235</v>
      </c>
      <c r="AK30" s="1">
        <v>258</v>
      </c>
      <c r="AL30" s="2">
        <v>6.1469</v>
      </c>
      <c r="AM30" s="3">
        <v>3161.958</v>
      </c>
      <c r="AN30" s="1">
        <v>321</v>
      </c>
      <c r="AO30" s="2">
        <v>25.1639</v>
      </c>
      <c r="AP30" s="2">
        <v>16251.312</v>
      </c>
      <c r="AQ30" s="92">
        <f t="shared" si="2"/>
        <v>4054</v>
      </c>
      <c r="AR30" s="92">
        <f t="shared" si="3"/>
        <v>408.8091</v>
      </c>
      <c r="AS30" s="92">
        <f t="shared" si="4"/>
        <v>195644.41100000002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/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278">
        <f t="shared" si="6"/>
        <v>0</v>
      </c>
      <c r="W31" s="277">
        <f t="shared" si="6"/>
        <v>0</v>
      </c>
      <c r="X31" s="278">
        <f t="shared" si="6"/>
        <v>0</v>
      </c>
      <c r="Y31" s="41"/>
      <c r="Z31" s="41"/>
      <c r="AA31" s="41"/>
      <c r="AB31" s="17"/>
      <c r="AC31" s="15"/>
      <c r="AD31" s="1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/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158</v>
      </c>
      <c r="N32" s="43">
        <v>429.5715</v>
      </c>
      <c r="O32" s="3">
        <v>137239.396</v>
      </c>
      <c r="P32" s="42">
        <v>232</v>
      </c>
      <c r="Q32" s="43">
        <v>781.634</v>
      </c>
      <c r="R32" s="43">
        <v>125199.801</v>
      </c>
      <c r="S32" s="43"/>
      <c r="T32" s="43"/>
      <c r="U32" s="90"/>
      <c r="V32" s="133">
        <f t="shared" si="6"/>
        <v>232</v>
      </c>
      <c r="W32" s="279">
        <f t="shared" si="6"/>
        <v>781.634</v>
      </c>
      <c r="X32" s="133">
        <f t="shared" si="6"/>
        <v>125199.801</v>
      </c>
      <c r="Y32" s="43">
        <v>306</v>
      </c>
      <c r="Z32" s="43">
        <v>872.4126</v>
      </c>
      <c r="AA32" s="43">
        <v>85025.159</v>
      </c>
      <c r="AB32" s="10"/>
      <c r="AC32" s="3"/>
      <c r="AD32" s="3"/>
      <c r="AE32" s="2"/>
      <c r="AF32" s="2"/>
      <c r="AG32" s="3"/>
      <c r="AH32" s="1"/>
      <c r="AI32" s="2"/>
      <c r="AJ32" s="3"/>
      <c r="AK32" s="1">
        <v>5</v>
      </c>
      <c r="AL32" s="2">
        <v>3.067</v>
      </c>
      <c r="AM32" s="3">
        <v>1657.522</v>
      </c>
      <c r="AN32" s="1"/>
      <c r="AO32" s="2"/>
      <c r="AP32" s="2"/>
      <c r="AQ32" s="92">
        <f t="shared" si="2"/>
        <v>701</v>
      </c>
      <c r="AR32" s="92">
        <f t="shared" si="3"/>
        <v>2086.6851</v>
      </c>
      <c r="AS32" s="92">
        <f t="shared" si="4"/>
        <v>349121.878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/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278">
        <f t="shared" si="6"/>
        <v>0</v>
      </c>
      <c r="W33" s="277">
        <f t="shared" si="6"/>
        <v>0</v>
      </c>
      <c r="X33" s="278">
        <f t="shared" si="6"/>
        <v>0</v>
      </c>
      <c r="Y33" s="41"/>
      <c r="Z33" s="41"/>
      <c r="AA33" s="41"/>
      <c r="AB33" s="17"/>
      <c r="AC33" s="15"/>
      <c r="AD33" s="1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/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>
        <v>112</v>
      </c>
      <c r="N34" s="43">
        <v>30.0217</v>
      </c>
      <c r="O34" s="3">
        <v>7987.149</v>
      </c>
      <c r="P34" s="42"/>
      <c r="Q34" s="43"/>
      <c r="R34" s="43"/>
      <c r="S34" s="43"/>
      <c r="T34" s="43"/>
      <c r="U34" s="90"/>
      <c r="V34" s="133">
        <f t="shared" si="6"/>
        <v>0</v>
      </c>
      <c r="W34" s="279">
        <f t="shared" si="6"/>
        <v>0</v>
      </c>
      <c r="X34" s="133">
        <f t="shared" si="6"/>
        <v>0</v>
      </c>
      <c r="Y34" s="43"/>
      <c r="Z34" s="43"/>
      <c r="AA34" s="43"/>
      <c r="AB34" s="10">
        <v>411</v>
      </c>
      <c r="AC34" s="3">
        <v>386.11</v>
      </c>
      <c r="AD34" s="3">
        <v>158563.943</v>
      </c>
      <c r="AE34" s="2">
        <v>17</v>
      </c>
      <c r="AF34" s="2">
        <v>0.239</v>
      </c>
      <c r="AG34" s="3">
        <v>58.959</v>
      </c>
      <c r="AH34" s="1">
        <v>96</v>
      </c>
      <c r="AI34" s="2">
        <v>58.559</v>
      </c>
      <c r="AJ34" s="3">
        <v>22587.551</v>
      </c>
      <c r="AK34" s="1">
        <v>33</v>
      </c>
      <c r="AL34" s="2">
        <v>0.472</v>
      </c>
      <c r="AM34" s="3">
        <v>409.536</v>
      </c>
      <c r="AN34" s="1">
        <v>14</v>
      </c>
      <c r="AO34" s="2">
        <v>0.1377</v>
      </c>
      <c r="AP34" s="2">
        <v>59.7</v>
      </c>
      <c r="AQ34" s="92">
        <f t="shared" si="2"/>
        <v>683</v>
      </c>
      <c r="AR34" s="92">
        <f t="shared" si="3"/>
        <v>475.5394</v>
      </c>
      <c r="AS34" s="92">
        <f t="shared" si="4"/>
        <v>189666.83800000002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/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278">
        <f t="shared" si="6"/>
        <v>0</v>
      </c>
      <c r="W35" s="277">
        <f t="shared" si="6"/>
        <v>0</v>
      </c>
      <c r="X35" s="278">
        <f t="shared" si="6"/>
        <v>0</v>
      </c>
      <c r="Y35" s="41"/>
      <c r="Z35" s="41"/>
      <c r="AA35" s="41"/>
      <c r="AB35" s="17"/>
      <c r="AC35" s="15"/>
      <c r="AD35" s="1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/>
      <c r="E36" s="43"/>
      <c r="F36" s="43"/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133">
        <f t="shared" si="6"/>
        <v>0</v>
      </c>
      <c r="W36" s="279">
        <f t="shared" si="6"/>
        <v>0</v>
      </c>
      <c r="X36" s="133">
        <f t="shared" si="6"/>
        <v>0</v>
      </c>
      <c r="Y36" s="43"/>
      <c r="Z36" s="43"/>
      <c r="AA36" s="43"/>
      <c r="AB36" s="10"/>
      <c r="AC36" s="3"/>
      <c r="AD36" s="3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/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278">
        <f t="shared" si="6"/>
        <v>0</v>
      </c>
      <c r="W37" s="277">
        <f t="shared" si="6"/>
        <v>0</v>
      </c>
      <c r="X37" s="278">
        <f t="shared" si="6"/>
        <v>0</v>
      </c>
      <c r="Y37" s="41"/>
      <c r="Z37" s="41"/>
      <c r="AA37" s="41"/>
      <c r="AB37" s="17"/>
      <c r="AC37" s="15"/>
      <c r="AD37" s="1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19</v>
      </c>
      <c r="E38" s="43">
        <v>3.1673</v>
      </c>
      <c r="F38" s="43">
        <v>1176.1</v>
      </c>
      <c r="G38" s="43"/>
      <c r="H38" s="43"/>
      <c r="I38" s="90"/>
      <c r="J38" s="279">
        <f t="shared" si="7"/>
        <v>19</v>
      </c>
      <c r="K38" s="279">
        <f t="shared" si="7"/>
        <v>3.1673</v>
      </c>
      <c r="L38" s="133">
        <f t="shared" si="7"/>
        <v>1176.1</v>
      </c>
      <c r="M38" s="42"/>
      <c r="N38" s="43"/>
      <c r="O38" s="3"/>
      <c r="P38" s="42"/>
      <c r="Q38" s="43"/>
      <c r="R38" s="43"/>
      <c r="S38" s="43"/>
      <c r="T38" s="43"/>
      <c r="U38" s="90"/>
      <c r="V38" s="133">
        <f t="shared" si="6"/>
        <v>0</v>
      </c>
      <c r="W38" s="279">
        <f t="shared" si="6"/>
        <v>0</v>
      </c>
      <c r="X38" s="133">
        <f t="shared" si="6"/>
        <v>0</v>
      </c>
      <c r="Y38" s="43"/>
      <c r="Z38" s="43"/>
      <c r="AA38" s="43"/>
      <c r="AB38" s="10">
        <v>1009</v>
      </c>
      <c r="AC38" s="3">
        <v>183.1677</v>
      </c>
      <c r="AD38" s="3">
        <v>74879.933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2"/>
        <v>1028</v>
      </c>
      <c r="AR38" s="92">
        <f t="shared" si="3"/>
        <v>186.335</v>
      </c>
      <c r="AS38" s="92">
        <f t="shared" si="4"/>
        <v>76056.03300000001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/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278">
        <f t="shared" si="6"/>
        <v>0</v>
      </c>
      <c r="W39" s="277">
        <f t="shared" si="6"/>
        <v>0</v>
      </c>
      <c r="X39" s="278">
        <f t="shared" si="6"/>
        <v>0</v>
      </c>
      <c r="Y39" s="41"/>
      <c r="Z39" s="41"/>
      <c r="AA39" s="41"/>
      <c r="AB39" s="17"/>
      <c r="AC39" s="15"/>
      <c r="AD39" s="1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/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>
        <v>1</v>
      </c>
      <c r="N40" s="43">
        <v>10.4124</v>
      </c>
      <c r="O40" s="3">
        <v>6880.187</v>
      </c>
      <c r="P40" s="42"/>
      <c r="Q40" s="43"/>
      <c r="R40" s="43"/>
      <c r="S40" s="43"/>
      <c r="T40" s="43"/>
      <c r="U40" s="90"/>
      <c r="V40" s="133">
        <f t="shared" si="6"/>
        <v>0</v>
      </c>
      <c r="W40" s="279">
        <f t="shared" si="6"/>
        <v>0</v>
      </c>
      <c r="X40" s="133">
        <f t="shared" si="6"/>
        <v>0</v>
      </c>
      <c r="Y40" s="43"/>
      <c r="Z40" s="43"/>
      <c r="AA40" s="43"/>
      <c r="AB40" s="10"/>
      <c r="AC40" s="3"/>
      <c r="AD40" s="3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2"/>
        <v>1</v>
      </c>
      <c r="AR40" s="92">
        <f t="shared" si="3"/>
        <v>10.4124</v>
      </c>
      <c r="AS40" s="92">
        <f t="shared" si="4"/>
        <v>6880.187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/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>
        <v>1</v>
      </c>
      <c r="N41" s="41">
        <v>7.0499</v>
      </c>
      <c r="O41" s="15">
        <v>409.295</v>
      </c>
      <c r="P41" s="40"/>
      <c r="Q41" s="41"/>
      <c r="R41" s="41"/>
      <c r="S41" s="41"/>
      <c r="T41" s="41"/>
      <c r="U41" s="96"/>
      <c r="V41" s="278">
        <f t="shared" si="6"/>
        <v>0</v>
      </c>
      <c r="W41" s="277">
        <f t="shared" si="6"/>
        <v>0</v>
      </c>
      <c r="X41" s="278">
        <f t="shared" si="6"/>
        <v>0</v>
      </c>
      <c r="Y41" s="41"/>
      <c r="Z41" s="41"/>
      <c r="AA41" s="41"/>
      <c r="AB41" s="17"/>
      <c r="AC41" s="15"/>
      <c r="AD41" s="1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2"/>
        <v>1</v>
      </c>
      <c r="AR41" s="97">
        <f t="shared" si="3"/>
        <v>7.0499</v>
      </c>
      <c r="AS41" s="97">
        <f t="shared" si="4"/>
        <v>409.295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>
        <v>1</v>
      </c>
      <c r="E42" s="43">
        <v>10.0582</v>
      </c>
      <c r="F42" s="43">
        <v>12476.818</v>
      </c>
      <c r="G42" s="43">
        <v>1</v>
      </c>
      <c r="H42" s="43">
        <v>10.4848</v>
      </c>
      <c r="I42" s="90">
        <v>14118.01</v>
      </c>
      <c r="J42" s="279">
        <f t="shared" si="7"/>
        <v>2</v>
      </c>
      <c r="K42" s="279">
        <f t="shared" si="7"/>
        <v>20.543</v>
      </c>
      <c r="L42" s="133">
        <f t="shared" si="7"/>
        <v>26594.828</v>
      </c>
      <c r="M42" s="42">
        <v>19</v>
      </c>
      <c r="N42" s="43">
        <v>963.2801</v>
      </c>
      <c r="O42" s="3">
        <v>347674.553</v>
      </c>
      <c r="P42" s="42"/>
      <c r="Q42" s="43"/>
      <c r="R42" s="43"/>
      <c r="S42" s="43"/>
      <c r="T42" s="43"/>
      <c r="U42" s="90"/>
      <c r="V42" s="133">
        <f t="shared" si="6"/>
        <v>0</v>
      </c>
      <c r="W42" s="279">
        <f t="shared" si="6"/>
        <v>0</v>
      </c>
      <c r="X42" s="133">
        <f t="shared" si="6"/>
        <v>0</v>
      </c>
      <c r="Y42" s="43"/>
      <c r="Z42" s="43"/>
      <c r="AA42" s="43"/>
      <c r="AB42" s="10"/>
      <c r="AC42" s="3"/>
      <c r="AD42" s="3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2"/>
        <v>21</v>
      </c>
      <c r="AR42" s="92">
        <f t="shared" si="3"/>
        <v>983.8231</v>
      </c>
      <c r="AS42" s="92">
        <f t="shared" si="4"/>
        <v>374269.381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41</v>
      </c>
      <c r="E43" s="41">
        <v>404.8572</v>
      </c>
      <c r="F43" s="41">
        <v>439475.067</v>
      </c>
      <c r="G43" s="41">
        <v>39</v>
      </c>
      <c r="H43" s="41">
        <v>433.8392</v>
      </c>
      <c r="I43" s="96">
        <v>411617.56</v>
      </c>
      <c r="J43" s="277">
        <f t="shared" si="7"/>
        <v>80</v>
      </c>
      <c r="K43" s="277">
        <f t="shared" si="7"/>
        <v>838.6964</v>
      </c>
      <c r="L43" s="278">
        <f t="shared" si="7"/>
        <v>851092.627</v>
      </c>
      <c r="M43" s="40">
        <v>19</v>
      </c>
      <c r="N43" s="41">
        <v>238.8633</v>
      </c>
      <c r="O43" s="15">
        <v>127617.073</v>
      </c>
      <c r="P43" s="40"/>
      <c r="Q43" s="41"/>
      <c r="R43" s="41"/>
      <c r="S43" s="41"/>
      <c r="T43" s="41"/>
      <c r="U43" s="96"/>
      <c r="V43" s="278">
        <f t="shared" si="6"/>
        <v>0</v>
      </c>
      <c r="W43" s="277">
        <f t="shared" si="6"/>
        <v>0</v>
      </c>
      <c r="X43" s="278">
        <f t="shared" si="6"/>
        <v>0</v>
      </c>
      <c r="Y43" s="41"/>
      <c r="Z43" s="41"/>
      <c r="AA43" s="41"/>
      <c r="AB43" s="17"/>
      <c r="AC43" s="15"/>
      <c r="AD43" s="1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2"/>
        <v>99</v>
      </c>
      <c r="AR43" s="97">
        <f t="shared" si="3"/>
        <v>1077.5597</v>
      </c>
      <c r="AS43" s="97">
        <f t="shared" si="4"/>
        <v>978709.7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/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>
        <v>89</v>
      </c>
      <c r="N44" s="43">
        <v>4.4463</v>
      </c>
      <c r="O44" s="3">
        <v>3096.497</v>
      </c>
      <c r="P44" s="42"/>
      <c r="Q44" s="43"/>
      <c r="R44" s="43"/>
      <c r="S44" s="43"/>
      <c r="T44" s="43"/>
      <c r="U44" s="90"/>
      <c r="V44" s="133">
        <f t="shared" si="6"/>
        <v>0</v>
      </c>
      <c r="W44" s="279">
        <f t="shared" si="6"/>
        <v>0</v>
      </c>
      <c r="X44" s="133">
        <f t="shared" si="6"/>
        <v>0</v>
      </c>
      <c r="Y44" s="43"/>
      <c r="Z44" s="43"/>
      <c r="AA44" s="43"/>
      <c r="AB44" s="10"/>
      <c r="AC44" s="3"/>
      <c r="AD44" s="3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2"/>
        <v>89</v>
      </c>
      <c r="AR44" s="92">
        <f t="shared" si="3"/>
        <v>4.4463</v>
      </c>
      <c r="AS44" s="92">
        <f t="shared" si="4"/>
        <v>3096.497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/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>
        <v>10</v>
      </c>
      <c r="N45" s="41">
        <v>0.39</v>
      </c>
      <c r="O45" s="15">
        <v>243.312</v>
      </c>
      <c r="P45" s="40"/>
      <c r="Q45" s="41"/>
      <c r="R45" s="41"/>
      <c r="S45" s="41"/>
      <c r="T45" s="41"/>
      <c r="U45" s="96"/>
      <c r="V45" s="278">
        <f t="shared" si="6"/>
        <v>0</v>
      </c>
      <c r="W45" s="277">
        <f t="shared" si="6"/>
        <v>0</v>
      </c>
      <c r="X45" s="278">
        <f t="shared" si="6"/>
        <v>0</v>
      </c>
      <c r="Y45" s="41"/>
      <c r="Z45" s="41"/>
      <c r="AA45" s="41"/>
      <c r="AB45" s="17"/>
      <c r="AC45" s="15"/>
      <c r="AD45" s="1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2"/>
        <v>10</v>
      </c>
      <c r="AR45" s="97">
        <f t="shared" si="3"/>
        <v>0.39</v>
      </c>
      <c r="AS45" s="97">
        <f t="shared" si="4"/>
        <v>243.312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/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133">
        <f t="shared" si="6"/>
        <v>0</v>
      </c>
      <c r="W46" s="279">
        <f t="shared" si="6"/>
        <v>0</v>
      </c>
      <c r="X46" s="133">
        <f t="shared" si="6"/>
        <v>0</v>
      </c>
      <c r="Y46" s="43"/>
      <c r="Z46" s="43"/>
      <c r="AA46" s="43"/>
      <c r="AB46" s="10"/>
      <c r="AC46" s="3"/>
      <c r="AD46" s="3"/>
      <c r="AE46" s="2"/>
      <c r="AF46" s="2"/>
      <c r="AG46" s="3"/>
      <c r="AH46" s="1"/>
      <c r="AI46" s="2"/>
      <c r="AJ46" s="3"/>
      <c r="AK46" s="1"/>
      <c r="AL46" s="2"/>
      <c r="AM46" s="3"/>
      <c r="AN46" s="1">
        <v>4</v>
      </c>
      <c r="AO46" s="2">
        <v>0.0703</v>
      </c>
      <c r="AP46" s="2">
        <v>37.908</v>
      </c>
      <c r="AQ46" s="92">
        <f t="shared" si="2"/>
        <v>4</v>
      </c>
      <c r="AR46" s="92">
        <f t="shared" si="3"/>
        <v>0.0703</v>
      </c>
      <c r="AS46" s="92">
        <f t="shared" si="4"/>
        <v>37.908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/>
      <c r="G47" s="41"/>
      <c r="H47" s="41"/>
      <c r="I47" s="96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278">
        <f t="shared" si="6"/>
        <v>0</v>
      </c>
      <c r="W47" s="277">
        <f t="shared" si="6"/>
        <v>0</v>
      </c>
      <c r="X47" s="278">
        <f t="shared" si="6"/>
        <v>0</v>
      </c>
      <c r="Y47" s="41"/>
      <c r="Z47" s="41"/>
      <c r="AA47" s="41"/>
      <c r="AB47" s="17"/>
      <c r="AC47" s="15"/>
      <c r="AD47" s="1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/>
      <c r="G48" s="43"/>
      <c r="H48" s="43"/>
      <c r="I48" s="9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42">
        <v>32</v>
      </c>
      <c r="N48" s="43">
        <v>4.653</v>
      </c>
      <c r="O48" s="3">
        <v>2587.823</v>
      </c>
      <c r="P48" s="42">
        <v>8</v>
      </c>
      <c r="Q48" s="43">
        <v>2.185</v>
      </c>
      <c r="R48" s="43">
        <v>1197.315</v>
      </c>
      <c r="S48" s="43"/>
      <c r="T48" s="43"/>
      <c r="U48" s="90"/>
      <c r="V48" s="133">
        <f t="shared" si="6"/>
        <v>8</v>
      </c>
      <c r="W48" s="279">
        <f t="shared" si="6"/>
        <v>2.185</v>
      </c>
      <c r="X48" s="133">
        <f t="shared" si="6"/>
        <v>1197.315</v>
      </c>
      <c r="Y48" s="43">
        <v>4</v>
      </c>
      <c r="Z48" s="43">
        <v>0.245</v>
      </c>
      <c r="AA48" s="43">
        <v>133.875</v>
      </c>
      <c r="AB48" s="10">
        <v>4</v>
      </c>
      <c r="AC48" s="3">
        <v>0.26</v>
      </c>
      <c r="AD48" s="3">
        <v>166.597</v>
      </c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2"/>
        <v>48</v>
      </c>
      <c r="AR48" s="92">
        <f t="shared" si="3"/>
        <v>7.342999999999999</v>
      </c>
      <c r="AS48" s="92">
        <f t="shared" si="4"/>
        <v>4085.61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/>
      <c r="G49" s="41"/>
      <c r="H49" s="41"/>
      <c r="I49" s="96"/>
      <c r="J49" s="277">
        <f t="shared" si="8"/>
        <v>0</v>
      </c>
      <c r="K49" s="277">
        <f t="shared" si="8"/>
        <v>0</v>
      </c>
      <c r="L49" s="278">
        <f t="shared" si="8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278">
        <f t="shared" si="6"/>
        <v>0</v>
      </c>
      <c r="W49" s="277">
        <f t="shared" si="6"/>
        <v>0</v>
      </c>
      <c r="X49" s="278">
        <f t="shared" si="6"/>
        <v>0</v>
      </c>
      <c r="Y49" s="41"/>
      <c r="Z49" s="41"/>
      <c r="AA49" s="41"/>
      <c r="AB49" s="17"/>
      <c r="AC49" s="15"/>
      <c r="AD49" s="1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2"/>
        <v>0</v>
      </c>
      <c r="AR49" s="97">
        <f t="shared" si="3"/>
        <v>0</v>
      </c>
      <c r="AS49" s="97">
        <f t="shared" si="4"/>
        <v>0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/>
      <c r="G50" s="43"/>
      <c r="H50" s="43"/>
      <c r="I50" s="9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42">
        <v>2</v>
      </c>
      <c r="N50" s="43">
        <v>385.0922</v>
      </c>
      <c r="O50" s="3">
        <v>89335.712</v>
      </c>
      <c r="P50" s="42"/>
      <c r="Q50" s="43"/>
      <c r="R50" s="43"/>
      <c r="S50" s="43"/>
      <c r="T50" s="43"/>
      <c r="U50" s="90"/>
      <c r="V50" s="133">
        <f t="shared" si="6"/>
        <v>0</v>
      </c>
      <c r="W50" s="279">
        <f t="shared" si="6"/>
        <v>0</v>
      </c>
      <c r="X50" s="133">
        <f t="shared" si="6"/>
        <v>0</v>
      </c>
      <c r="Y50" s="43"/>
      <c r="Z50" s="43"/>
      <c r="AA50" s="43"/>
      <c r="AB50" s="10"/>
      <c r="AC50" s="3"/>
      <c r="AD50" s="3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2"/>
        <v>2</v>
      </c>
      <c r="AR50" s="92">
        <f t="shared" si="3"/>
        <v>385.0922</v>
      </c>
      <c r="AS50" s="92">
        <f t="shared" si="4"/>
        <v>89335.712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/>
      <c r="G51" s="41"/>
      <c r="H51" s="41"/>
      <c r="I51" s="96"/>
      <c r="J51" s="277">
        <f t="shared" si="8"/>
        <v>0</v>
      </c>
      <c r="K51" s="277">
        <f t="shared" si="8"/>
        <v>0</v>
      </c>
      <c r="L51" s="278">
        <f t="shared" si="8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278">
        <f t="shared" si="6"/>
        <v>0</v>
      </c>
      <c r="W51" s="277">
        <f t="shared" si="6"/>
        <v>0</v>
      </c>
      <c r="X51" s="278">
        <f t="shared" si="6"/>
        <v>0</v>
      </c>
      <c r="Y51" s="41"/>
      <c r="Z51" s="41"/>
      <c r="AA51" s="41"/>
      <c r="AB51" s="17"/>
      <c r="AC51" s="15"/>
      <c r="AD51" s="1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/>
      <c r="G52" s="43"/>
      <c r="H52" s="43"/>
      <c r="I52" s="9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133">
        <f t="shared" si="6"/>
        <v>0</v>
      </c>
      <c r="W52" s="279">
        <f t="shared" si="6"/>
        <v>0</v>
      </c>
      <c r="X52" s="133">
        <f t="shared" si="6"/>
        <v>0</v>
      </c>
      <c r="Y52" s="43"/>
      <c r="Z52" s="43"/>
      <c r="AA52" s="43"/>
      <c r="AB52" s="10"/>
      <c r="AC52" s="3"/>
      <c r="AD52" s="3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/>
      <c r="G53" s="41"/>
      <c r="H53" s="41"/>
      <c r="I53" s="96"/>
      <c r="J53" s="277">
        <f t="shared" si="8"/>
        <v>0</v>
      </c>
      <c r="K53" s="277">
        <f t="shared" si="8"/>
        <v>0</v>
      </c>
      <c r="L53" s="278">
        <f t="shared" si="8"/>
        <v>0</v>
      </c>
      <c r="M53" s="40">
        <v>181</v>
      </c>
      <c r="N53" s="41">
        <v>3132.0888</v>
      </c>
      <c r="O53" s="15">
        <v>1001045.221</v>
      </c>
      <c r="P53" s="40"/>
      <c r="Q53" s="41"/>
      <c r="R53" s="41"/>
      <c r="S53" s="41"/>
      <c r="T53" s="41"/>
      <c r="U53" s="96"/>
      <c r="V53" s="278">
        <f t="shared" si="6"/>
        <v>0</v>
      </c>
      <c r="W53" s="277">
        <f t="shared" si="6"/>
        <v>0</v>
      </c>
      <c r="X53" s="278">
        <f t="shared" si="6"/>
        <v>0</v>
      </c>
      <c r="Y53" s="41"/>
      <c r="Z53" s="41"/>
      <c r="AA53" s="41"/>
      <c r="AB53" s="17"/>
      <c r="AC53" s="15"/>
      <c r="AD53" s="1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2"/>
        <v>181</v>
      </c>
      <c r="AR53" s="97">
        <f t="shared" si="3"/>
        <v>3132.0888</v>
      </c>
      <c r="AS53" s="97">
        <f t="shared" si="4"/>
        <v>1001045.221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/>
      <c r="G54" s="43"/>
      <c r="H54" s="43"/>
      <c r="I54" s="9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133">
        <f t="shared" si="6"/>
        <v>0</v>
      </c>
      <c r="W54" s="279">
        <f t="shared" si="6"/>
        <v>0</v>
      </c>
      <c r="X54" s="133">
        <f t="shared" si="6"/>
        <v>0</v>
      </c>
      <c r="Y54" s="43"/>
      <c r="Z54" s="43"/>
      <c r="AA54" s="43"/>
      <c r="AB54" s="10"/>
      <c r="AC54" s="3"/>
      <c r="AD54" s="3"/>
      <c r="AE54" s="2"/>
      <c r="AF54" s="2"/>
      <c r="AG54" s="3"/>
      <c r="AH54" s="1"/>
      <c r="AI54" s="2"/>
      <c r="AJ54" s="3"/>
      <c r="AK54" s="1">
        <v>2</v>
      </c>
      <c r="AL54" s="2">
        <v>0.0222</v>
      </c>
      <c r="AM54" s="3">
        <v>12.201</v>
      </c>
      <c r="AN54" s="1">
        <v>115</v>
      </c>
      <c r="AO54" s="2">
        <v>3.1077</v>
      </c>
      <c r="AP54" s="2">
        <v>3828.436</v>
      </c>
      <c r="AQ54" s="92">
        <f t="shared" si="2"/>
        <v>117</v>
      </c>
      <c r="AR54" s="92">
        <f t="shared" si="3"/>
        <v>3.1299</v>
      </c>
      <c r="AS54" s="92">
        <f t="shared" si="4"/>
        <v>3840.637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/>
      <c r="G55" s="41"/>
      <c r="H55" s="41"/>
      <c r="I55" s="96"/>
      <c r="J55" s="277">
        <f t="shared" si="8"/>
        <v>0</v>
      </c>
      <c r="K55" s="277">
        <f t="shared" si="8"/>
        <v>0</v>
      </c>
      <c r="L55" s="278">
        <f t="shared" si="8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278">
        <f t="shared" si="6"/>
        <v>0</v>
      </c>
      <c r="W55" s="277">
        <f t="shared" si="6"/>
        <v>0</v>
      </c>
      <c r="X55" s="278">
        <f t="shared" si="6"/>
        <v>0</v>
      </c>
      <c r="Y55" s="41"/>
      <c r="Z55" s="41"/>
      <c r="AA55" s="41"/>
      <c r="AB55" s="17"/>
      <c r="AC55" s="15"/>
      <c r="AD55" s="1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42"/>
      <c r="E56" s="43"/>
      <c r="F56" s="43"/>
      <c r="G56" s="43"/>
      <c r="H56" s="43"/>
      <c r="I56" s="9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133">
        <f t="shared" si="6"/>
        <v>0</v>
      </c>
      <c r="W56" s="279">
        <f t="shared" si="6"/>
        <v>0</v>
      </c>
      <c r="X56" s="454">
        <f t="shared" si="6"/>
        <v>0</v>
      </c>
      <c r="Y56" s="42"/>
      <c r="Z56" s="43"/>
      <c r="AA56" s="43"/>
      <c r="AB56" s="10"/>
      <c r="AC56" s="3"/>
      <c r="AD56" s="3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2"/>
        <v>0</v>
      </c>
      <c r="AR56" s="92">
        <f t="shared" si="3"/>
        <v>0</v>
      </c>
      <c r="AS56" s="92">
        <f t="shared" si="4"/>
        <v>0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/>
      <c r="G57" s="41"/>
      <c r="H57" s="41"/>
      <c r="I57" s="96"/>
      <c r="J57" s="277">
        <f t="shared" si="8"/>
        <v>0</v>
      </c>
      <c r="K57" s="277">
        <f t="shared" si="8"/>
        <v>0</v>
      </c>
      <c r="L57" s="278">
        <f t="shared" si="8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278">
        <f t="shared" si="6"/>
        <v>0</v>
      </c>
      <c r="W57" s="277">
        <f t="shared" si="6"/>
        <v>0</v>
      </c>
      <c r="X57" s="448">
        <f t="shared" si="6"/>
        <v>0</v>
      </c>
      <c r="Y57" s="40"/>
      <c r="Z57" s="41"/>
      <c r="AA57" s="41"/>
      <c r="AB57" s="17"/>
      <c r="AC57" s="15"/>
      <c r="AD57" s="1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2"/>
        <v>0</v>
      </c>
      <c r="AR57" s="97">
        <f t="shared" si="3"/>
        <v>0</v>
      </c>
      <c r="AS57" s="97">
        <f t="shared" si="4"/>
        <v>0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280">
        <f t="shared" si="8"/>
        <v>0</v>
      </c>
      <c r="K58" s="280">
        <f t="shared" si="8"/>
        <v>0</v>
      </c>
      <c r="L58" s="281">
        <f t="shared" si="8"/>
        <v>0</v>
      </c>
      <c r="M58" s="44">
        <v>1667</v>
      </c>
      <c r="N58" s="45">
        <v>145.0189</v>
      </c>
      <c r="O58" s="19">
        <v>47784.986</v>
      </c>
      <c r="P58" s="44">
        <v>102</v>
      </c>
      <c r="Q58" s="45">
        <v>173.081</v>
      </c>
      <c r="R58" s="45">
        <v>68165.534</v>
      </c>
      <c r="S58" s="45">
        <v>36</v>
      </c>
      <c r="T58" s="45">
        <v>0.576</v>
      </c>
      <c r="U58" s="109">
        <v>530.815</v>
      </c>
      <c r="V58" s="281">
        <f t="shared" si="6"/>
        <v>138</v>
      </c>
      <c r="W58" s="280">
        <f t="shared" si="6"/>
        <v>173.65699999999998</v>
      </c>
      <c r="X58" s="455">
        <f t="shared" si="6"/>
        <v>68696.349</v>
      </c>
      <c r="Y58" s="44">
        <v>144</v>
      </c>
      <c r="Z58" s="45">
        <v>5.934</v>
      </c>
      <c r="AA58" s="45">
        <v>2268.408</v>
      </c>
      <c r="AB58" s="24">
        <v>501</v>
      </c>
      <c r="AC58" s="19">
        <v>10.2573</v>
      </c>
      <c r="AD58" s="19">
        <v>5928.784</v>
      </c>
      <c r="AE58" s="23"/>
      <c r="AF58" s="23"/>
      <c r="AG58" s="19"/>
      <c r="AH58" s="20">
        <v>134</v>
      </c>
      <c r="AI58" s="23">
        <v>11.2357</v>
      </c>
      <c r="AJ58" s="19">
        <v>3160.248</v>
      </c>
      <c r="AK58" s="20">
        <v>143</v>
      </c>
      <c r="AL58" s="23">
        <v>4.8619</v>
      </c>
      <c r="AM58" s="19">
        <v>2759.966</v>
      </c>
      <c r="AN58" s="20">
        <v>2</v>
      </c>
      <c r="AO58" s="23">
        <v>0.0737</v>
      </c>
      <c r="AP58" s="23">
        <v>34.897</v>
      </c>
      <c r="AQ58" s="146">
        <f t="shared" si="2"/>
        <v>2729</v>
      </c>
      <c r="AR58" s="146">
        <f t="shared" si="3"/>
        <v>351.0385</v>
      </c>
      <c r="AS58" s="146">
        <f t="shared" si="4"/>
        <v>130633.63799999999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/>
      <c r="G59" s="43"/>
      <c r="H59" s="43"/>
      <c r="I59" s="9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283">
        <f t="shared" si="6"/>
        <v>0</v>
      </c>
      <c r="W59" s="282">
        <f t="shared" si="6"/>
        <v>0</v>
      </c>
      <c r="X59" s="447">
        <f t="shared" si="6"/>
        <v>0</v>
      </c>
      <c r="Y59" s="42"/>
      <c r="Z59" s="43"/>
      <c r="AA59" s="43"/>
      <c r="AB59" s="10"/>
      <c r="AC59" s="25"/>
      <c r="AD59" s="48"/>
      <c r="AE59" s="2"/>
      <c r="AF59" s="51"/>
      <c r="AG59" s="3"/>
      <c r="AH59" s="1"/>
      <c r="AI59" s="51"/>
      <c r="AJ59" s="3"/>
      <c r="AK59" s="1"/>
      <c r="AL59" s="51"/>
      <c r="AM59" s="3"/>
      <c r="AN59" s="1"/>
      <c r="AO59" s="51"/>
      <c r="AP59" s="3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277">
        <f t="shared" si="8"/>
        <v>0</v>
      </c>
      <c r="K60" s="277">
        <f t="shared" si="8"/>
        <v>0</v>
      </c>
      <c r="L60" s="278">
        <f t="shared" si="8"/>
        <v>0</v>
      </c>
      <c r="M60" s="40">
        <v>30</v>
      </c>
      <c r="N60" s="41">
        <v>0.805</v>
      </c>
      <c r="O60" s="15">
        <v>407.711</v>
      </c>
      <c r="P60" s="40">
        <v>14</v>
      </c>
      <c r="Q60" s="41">
        <v>49.895</v>
      </c>
      <c r="R60" s="41">
        <v>17795.696</v>
      </c>
      <c r="S60" s="41"/>
      <c r="T60" s="41"/>
      <c r="U60" s="96"/>
      <c r="V60" s="278">
        <f t="shared" si="6"/>
        <v>14</v>
      </c>
      <c r="W60" s="277">
        <f t="shared" si="6"/>
        <v>49.895</v>
      </c>
      <c r="X60" s="448">
        <f t="shared" si="6"/>
        <v>17795.696</v>
      </c>
      <c r="Y60" s="40"/>
      <c r="Z60" s="41">
        <v>0.104</v>
      </c>
      <c r="AA60" s="41">
        <v>38.548</v>
      </c>
      <c r="AB60" s="17"/>
      <c r="AC60" s="15"/>
      <c r="AD60" s="49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2"/>
        <v>44</v>
      </c>
      <c r="AR60" s="97">
        <f t="shared" si="3"/>
        <v>50.804</v>
      </c>
      <c r="AS60" s="97">
        <f t="shared" si="4"/>
        <v>18241.954999999998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9" ref="D61:AP61">+D6+D8+D10+D12+D14+D16+D18+D20+D22+D24+D26+D28+D30+D32+D34+D36+D38+D40+D42+D44+D46+D48+D50+D52+D54+D56+D58</f>
        <v>69</v>
      </c>
      <c r="E61" s="45">
        <f t="shared" si="9"/>
        <v>17.5624</v>
      </c>
      <c r="F61" s="45">
        <f t="shared" si="9"/>
        <v>18005.386</v>
      </c>
      <c r="G61" s="44">
        <f t="shared" si="9"/>
        <v>83</v>
      </c>
      <c r="H61" s="45">
        <f t="shared" si="9"/>
        <v>18.6192</v>
      </c>
      <c r="I61" s="45">
        <f t="shared" si="9"/>
        <v>20469.808</v>
      </c>
      <c r="J61" s="23">
        <f t="shared" si="9"/>
        <v>152</v>
      </c>
      <c r="K61" s="23">
        <f t="shared" si="9"/>
        <v>36.1816</v>
      </c>
      <c r="L61" s="19">
        <f t="shared" si="9"/>
        <v>38475.194</v>
      </c>
      <c r="M61" s="44">
        <f t="shared" si="9"/>
        <v>2146</v>
      </c>
      <c r="N61" s="45">
        <f t="shared" si="9"/>
        <v>2787.5415999999996</v>
      </c>
      <c r="O61" s="45">
        <f t="shared" si="9"/>
        <v>730172.588</v>
      </c>
      <c r="P61" s="44">
        <f t="shared" si="9"/>
        <v>1065</v>
      </c>
      <c r="Q61" s="45">
        <f t="shared" si="9"/>
        <v>5104.848</v>
      </c>
      <c r="R61" s="45">
        <f t="shared" si="9"/>
        <v>731516.2949999999</v>
      </c>
      <c r="S61" s="44">
        <f t="shared" si="9"/>
        <v>164</v>
      </c>
      <c r="T61" s="45">
        <f t="shared" si="9"/>
        <v>10.123000000000001</v>
      </c>
      <c r="U61" s="45">
        <f t="shared" si="9"/>
        <v>7607.049000000001</v>
      </c>
      <c r="V61" s="19">
        <f t="shared" si="9"/>
        <v>1229</v>
      </c>
      <c r="W61" s="23">
        <f t="shared" si="9"/>
        <v>5114.9710000000005</v>
      </c>
      <c r="X61" s="437">
        <f t="shared" si="9"/>
        <v>739123.3439999999</v>
      </c>
      <c r="Y61" s="291">
        <f t="shared" si="9"/>
        <v>774</v>
      </c>
      <c r="Z61" s="45">
        <f t="shared" si="9"/>
        <v>4642.3063</v>
      </c>
      <c r="AA61" s="45">
        <f t="shared" si="9"/>
        <v>451275.25499999995</v>
      </c>
      <c r="AB61" s="44">
        <f t="shared" si="9"/>
        <v>5010</v>
      </c>
      <c r="AC61" s="45">
        <f t="shared" si="9"/>
        <v>991.6869999999999</v>
      </c>
      <c r="AD61" s="45">
        <f t="shared" si="9"/>
        <v>403665.255</v>
      </c>
      <c r="AE61" s="44">
        <f t="shared" si="9"/>
        <v>311</v>
      </c>
      <c r="AF61" s="45">
        <f t="shared" si="9"/>
        <v>16.966</v>
      </c>
      <c r="AG61" s="45">
        <f t="shared" si="9"/>
        <v>11375.35</v>
      </c>
      <c r="AH61" s="44">
        <f t="shared" si="9"/>
        <v>370</v>
      </c>
      <c r="AI61" s="45">
        <f t="shared" si="9"/>
        <v>90.15839999999999</v>
      </c>
      <c r="AJ61" s="45">
        <f t="shared" si="9"/>
        <v>37582.617999999995</v>
      </c>
      <c r="AK61" s="44">
        <f t="shared" si="9"/>
        <v>441</v>
      </c>
      <c r="AL61" s="45">
        <f t="shared" si="9"/>
        <v>14.569999999999999</v>
      </c>
      <c r="AM61" s="45">
        <f t="shared" si="9"/>
        <v>8001.182999999999</v>
      </c>
      <c r="AN61" s="44">
        <f t="shared" si="9"/>
        <v>456</v>
      </c>
      <c r="AO61" s="45">
        <f t="shared" si="9"/>
        <v>28.5533</v>
      </c>
      <c r="AP61" s="45">
        <f t="shared" si="9"/>
        <v>20212.253</v>
      </c>
      <c r="AQ61" s="146">
        <f t="shared" si="2"/>
        <v>10889</v>
      </c>
      <c r="AR61" s="146">
        <f t="shared" si="3"/>
        <v>13722.935199999998</v>
      </c>
      <c r="AS61" s="146">
        <f t="shared" si="4"/>
        <v>2439883.04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0" ref="D62:AP62">D59</f>
        <v>0</v>
      </c>
      <c r="E62" s="43">
        <f t="shared" si="10"/>
        <v>0</v>
      </c>
      <c r="F62" s="43">
        <f t="shared" si="10"/>
        <v>0</v>
      </c>
      <c r="G62" s="42">
        <f t="shared" si="10"/>
        <v>0</v>
      </c>
      <c r="H62" s="43">
        <f t="shared" si="10"/>
        <v>0</v>
      </c>
      <c r="I62" s="43">
        <f t="shared" si="10"/>
        <v>0</v>
      </c>
      <c r="J62" s="2">
        <f t="shared" si="10"/>
        <v>0</v>
      </c>
      <c r="K62" s="2">
        <f t="shared" si="10"/>
        <v>0</v>
      </c>
      <c r="L62" s="3">
        <f t="shared" si="10"/>
        <v>0</v>
      </c>
      <c r="M62" s="42">
        <f t="shared" si="10"/>
        <v>0</v>
      </c>
      <c r="N62" s="43">
        <f t="shared" si="10"/>
        <v>0</v>
      </c>
      <c r="O62" s="43">
        <f t="shared" si="10"/>
        <v>0</v>
      </c>
      <c r="P62" s="42">
        <f t="shared" si="10"/>
        <v>0</v>
      </c>
      <c r="Q62" s="43">
        <f t="shared" si="10"/>
        <v>0</v>
      </c>
      <c r="R62" s="43">
        <f t="shared" si="10"/>
        <v>0</v>
      </c>
      <c r="S62" s="42">
        <f t="shared" si="10"/>
        <v>0</v>
      </c>
      <c r="T62" s="43">
        <f t="shared" si="10"/>
        <v>0</v>
      </c>
      <c r="U62" s="43">
        <f t="shared" si="10"/>
        <v>0</v>
      </c>
      <c r="V62" s="3">
        <f t="shared" si="10"/>
        <v>0</v>
      </c>
      <c r="W62" s="2">
        <f t="shared" si="10"/>
        <v>0</v>
      </c>
      <c r="X62" s="48">
        <f t="shared" si="10"/>
        <v>0</v>
      </c>
      <c r="Y62" s="42">
        <f t="shared" si="10"/>
        <v>0</v>
      </c>
      <c r="Z62" s="43">
        <f t="shared" si="10"/>
        <v>0</v>
      </c>
      <c r="AA62" s="43">
        <f t="shared" si="10"/>
        <v>0</v>
      </c>
      <c r="AB62" s="42">
        <f t="shared" si="10"/>
        <v>0</v>
      </c>
      <c r="AC62" s="43">
        <f t="shared" si="10"/>
        <v>0</v>
      </c>
      <c r="AD62" s="43">
        <f t="shared" si="10"/>
        <v>0</v>
      </c>
      <c r="AE62" s="42">
        <f t="shared" si="10"/>
        <v>0</v>
      </c>
      <c r="AF62" s="43">
        <f t="shared" si="10"/>
        <v>0</v>
      </c>
      <c r="AG62" s="43">
        <f t="shared" si="10"/>
        <v>0</v>
      </c>
      <c r="AH62" s="42">
        <f t="shared" si="10"/>
        <v>0</v>
      </c>
      <c r="AI62" s="43">
        <f t="shared" si="10"/>
        <v>0</v>
      </c>
      <c r="AJ62" s="43">
        <f t="shared" si="10"/>
        <v>0</v>
      </c>
      <c r="AK62" s="42">
        <f t="shared" si="10"/>
        <v>0</v>
      </c>
      <c r="AL62" s="43">
        <f t="shared" si="10"/>
        <v>0</v>
      </c>
      <c r="AM62" s="43">
        <f t="shared" si="10"/>
        <v>0</v>
      </c>
      <c r="AN62" s="42">
        <f t="shared" si="10"/>
        <v>0</v>
      </c>
      <c r="AO62" s="43">
        <f t="shared" si="10"/>
        <v>0</v>
      </c>
      <c r="AP62" s="43">
        <f t="shared" si="10"/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1" ref="D63:U63">+D7+D9+D11+D13+D15+D17+D19+D21+D23+D25+D27+D29+D31+D33+D35+D37+D39+D41+D43+D45+D47+D49+D51+D53+D55+D57+D60</f>
        <v>41</v>
      </c>
      <c r="E63" s="41">
        <f t="shared" si="11"/>
        <v>404.8572</v>
      </c>
      <c r="F63" s="41">
        <f t="shared" si="11"/>
        <v>439475.067</v>
      </c>
      <c r="G63" s="40">
        <f t="shared" si="11"/>
        <v>39</v>
      </c>
      <c r="H63" s="41">
        <f t="shared" si="11"/>
        <v>433.8392</v>
      </c>
      <c r="I63" s="41">
        <f t="shared" si="11"/>
        <v>411617.56</v>
      </c>
      <c r="J63" s="5">
        <f t="shared" si="11"/>
        <v>80</v>
      </c>
      <c r="K63" s="5">
        <f t="shared" si="11"/>
        <v>838.6964</v>
      </c>
      <c r="L63" s="6">
        <f t="shared" si="11"/>
        <v>851092.627</v>
      </c>
      <c r="M63" s="40">
        <f t="shared" si="11"/>
        <v>553</v>
      </c>
      <c r="N63" s="41">
        <f t="shared" si="11"/>
        <v>12075.7073</v>
      </c>
      <c r="O63" s="41">
        <f t="shared" si="11"/>
        <v>2042057.47</v>
      </c>
      <c r="P63" s="40">
        <f t="shared" si="11"/>
        <v>61</v>
      </c>
      <c r="Q63" s="41">
        <f t="shared" si="11"/>
        <v>6592.868</v>
      </c>
      <c r="R63" s="41">
        <f t="shared" si="11"/>
        <v>624524.622</v>
      </c>
      <c r="S63" s="40">
        <f t="shared" si="11"/>
        <v>0</v>
      </c>
      <c r="T63" s="41">
        <f t="shared" si="11"/>
        <v>0</v>
      </c>
      <c r="U63" s="41">
        <f t="shared" si="11"/>
        <v>0</v>
      </c>
      <c r="V63" s="6">
        <f>+V7+V9+V11+V13+V15+V17+V19+V21+V23+V25+V27+V29+V31+V33+V35+V37+V39+V41+V43+V45+V47+V49+V51+V53+V55+V57+V60</f>
        <v>61</v>
      </c>
      <c r="W63" s="5">
        <f>+W7+W9+W11+W13+W15+W17+W19+W21+W23+W25+W27+W29+W31+W33+W35+W37+W39+W41+W43+W45+W47+W49+W51+W53+W55+W57+W60</f>
        <v>6592.868</v>
      </c>
      <c r="X63" s="47">
        <f>+X7+X9+X11+X13+X15+X17+X19+X21+X23+X25+X27+X29+X31+X33+X35+X37+X39+X41+X43+X45+X47+X49+X51+X53+X55+X57+X60</f>
        <v>624524.622</v>
      </c>
      <c r="Y63" s="40">
        <f>+Y7+Y9+Y11+Y13+Y15+Y17+Y19+Y21+Y23+Y25+Y27+Y29+Y31+Y33+Y35+Y37+Y39+Y41+Y43+Y45+Y47+Y49+Y51+Y53+Y55+Y57+Y60</f>
        <v>92</v>
      </c>
      <c r="Z63" s="41">
        <f>+Z7+Z9+Z11+Z13+Z15+Z17+Z19+Z21+Z23+Z25+Z27+Z29+Z31+Z33+Z35+Z37+Z39+Z41+Z43+Z45+Z47+Z49+Z51+Z53+Z55+Z57+Z60</f>
        <v>4549.377</v>
      </c>
      <c r="AA63" s="41">
        <f aca="true" t="shared" si="12" ref="AA63:AP63">+AA7+AA9+AA11+AA13+AA15+AA17+AA19+AA21+AA23+AA25+AA27+AA29+AA31+AA33+AA35+AA37+AA39+AA41+AA43+AA45+AA47+AA49+AA51+AA53+AA55+AA57+AA60</f>
        <v>519548.418</v>
      </c>
      <c r="AB63" s="40">
        <f t="shared" si="12"/>
        <v>0</v>
      </c>
      <c r="AC63" s="41">
        <f t="shared" si="12"/>
        <v>0</v>
      </c>
      <c r="AD63" s="41">
        <f t="shared" si="12"/>
        <v>0</v>
      </c>
      <c r="AE63" s="40">
        <f t="shared" si="12"/>
        <v>0</v>
      </c>
      <c r="AF63" s="41">
        <f t="shared" si="12"/>
        <v>0</v>
      </c>
      <c r="AG63" s="41">
        <f t="shared" si="12"/>
        <v>0</v>
      </c>
      <c r="AH63" s="40">
        <f t="shared" si="12"/>
        <v>0</v>
      </c>
      <c r="AI63" s="41">
        <f t="shared" si="12"/>
        <v>0</v>
      </c>
      <c r="AJ63" s="41">
        <f t="shared" si="12"/>
        <v>0</v>
      </c>
      <c r="AK63" s="40">
        <f t="shared" si="12"/>
        <v>0</v>
      </c>
      <c r="AL63" s="41">
        <f t="shared" si="12"/>
        <v>0</v>
      </c>
      <c r="AM63" s="41">
        <f t="shared" si="12"/>
        <v>0</v>
      </c>
      <c r="AN63" s="40">
        <f t="shared" si="12"/>
        <v>0</v>
      </c>
      <c r="AO63" s="41">
        <f t="shared" si="12"/>
        <v>0</v>
      </c>
      <c r="AP63" s="41">
        <f t="shared" si="12"/>
        <v>0</v>
      </c>
      <c r="AQ63" s="97">
        <f t="shared" si="2"/>
        <v>786</v>
      </c>
      <c r="AR63" s="97">
        <f t="shared" si="3"/>
        <v>24056.6487</v>
      </c>
      <c r="AS63" s="97">
        <f t="shared" si="4"/>
        <v>4037223.137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/>
      <c r="G64" s="43">
        <v>306</v>
      </c>
      <c r="H64" s="43">
        <v>468.0798</v>
      </c>
      <c r="I64" s="90">
        <v>206229.393</v>
      </c>
      <c r="J64" s="279">
        <f aca="true" t="shared" si="13" ref="J64:L70">+D64+G64</f>
        <v>306</v>
      </c>
      <c r="K64" s="279">
        <f t="shared" si="13"/>
        <v>468.0798</v>
      </c>
      <c r="L64" s="133">
        <f t="shared" si="13"/>
        <v>206229.393</v>
      </c>
      <c r="M64" s="42">
        <v>960</v>
      </c>
      <c r="N64" s="43">
        <v>196.0293</v>
      </c>
      <c r="O64" s="3">
        <v>124755.82</v>
      </c>
      <c r="P64" s="42">
        <v>3437</v>
      </c>
      <c r="Q64" s="43">
        <v>646.329</v>
      </c>
      <c r="R64" s="43">
        <v>232557.055</v>
      </c>
      <c r="S64" s="43">
        <v>31</v>
      </c>
      <c r="T64" s="43">
        <v>0.77</v>
      </c>
      <c r="U64" s="90">
        <v>684.606</v>
      </c>
      <c r="V64" s="133">
        <f t="shared" si="6"/>
        <v>3468</v>
      </c>
      <c r="W64" s="279">
        <f t="shared" si="6"/>
        <v>647.0989999999999</v>
      </c>
      <c r="X64" s="449">
        <f t="shared" si="6"/>
        <v>233241.661</v>
      </c>
      <c r="Y64" s="42">
        <v>82</v>
      </c>
      <c r="Z64" s="43">
        <v>1119.4145</v>
      </c>
      <c r="AA64" s="43">
        <v>74334.322</v>
      </c>
      <c r="AB64" s="10">
        <v>66</v>
      </c>
      <c r="AC64" s="3">
        <v>5.77645</v>
      </c>
      <c r="AD64" s="3">
        <v>3441.122</v>
      </c>
      <c r="AE64" s="2">
        <v>19</v>
      </c>
      <c r="AF64" s="2">
        <v>3.484</v>
      </c>
      <c r="AG64" s="3">
        <v>743.465</v>
      </c>
      <c r="AH64" s="1">
        <v>4</v>
      </c>
      <c r="AI64" s="2">
        <v>0.0779</v>
      </c>
      <c r="AJ64" s="3">
        <v>23.289</v>
      </c>
      <c r="AK64" s="1"/>
      <c r="AL64" s="2"/>
      <c r="AM64" s="3"/>
      <c r="AN64" s="1"/>
      <c r="AO64" s="2"/>
      <c r="AP64" s="2"/>
      <c r="AQ64" s="92">
        <f t="shared" si="2"/>
        <v>4905</v>
      </c>
      <c r="AR64" s="92">
        <f t="shared" si="3"/>
        <v>2439.9609499999997</v>
      </c>
      <c r="AS64" s="92">
        <f t="shared" si="4"/>
        <v>642769.0719999999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432</v>
      </c>
      <c r="E65" s="41">
        <v>54.3378</v>
      </c>
      <c r="F65" s="41">
        <v>41192.322</v>
      </c>
      <c r="G65" s="41">
        <v>81</v>
      </c>
      <c r="H65" s="41">
        <v>6.7933</v>
      </c>
      <c r="I65" s="96">
        <v>8505.699</v>
      </c>
      <c r="J65" s="277">
        <f t="shared" si="13"/>
        <v>513</v>
      </c>
      <c r="K65" s="277">
        <f t="shared" si="13"/>
        <v>61.1311</v>
      </c>
      <c r="L65" s="278">
        <f t="shared" si="13"/>
        <v>49698.021</v>
      </c>
      <c r="M65" s="40">
        <v>68</v>
      </c>
      <c r="N65" s="41">
        <v>14.9543</v>
      </c>
      <c r="O65" s="15">
        <v>4714.759</v>
      </c>
      <c r="P65" s="40">
        <v>95</v>
      </c>
      <c r="Q65" s="41">
        <v>207.562</v>
      </c>
      <c r="R65" s="41">
        <v>26322.396</v>
      </c>
      <c r="S65" s="41"/>
      <c r="T65" s="41"/>
      <c r="U65" s="96"/>
      <c r="V65" s="278">
        <f t="shared" si="6"/>
        <v>95</v>
      </c>
      <c r="W65" s="277">
        <f t="shared" si="6"/>
        <v>207.562</v>
      </c>
      <c r="X65" s="448">
        <f t="shared" si="6"/>
        <v>26322.396</v>
      </c>
      <c r="Y65" s="40"/>
      <c r="Z65" s="41"/>
      <c r="AA65" s="41"/>
      <c r="AB65" s="40"/>
      <c r="AC65" s="41"/>
      <c r="AD65" s="41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2"/>
        <v>676</v>
      </c>
      <c r="AR65" s="97">
        <f t="shared" si="3"/>
        <v>283.6474</v>
      </c>
      <c r="AS65" s="97">
        <f t="shared" si="4"/>
        <v>80735.176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/>
      <c r="G66" s="43"/>
      <c r="H66" s="43"/>
      <c r="I66" s="90"/>
      <c r="J66" s="279">
        <f t="shared" si="13"/>
        <v>0</v>
      </c>
      <c r="K66" s="279">
        <f t="shared" si="13"/>
        <v>0</v>
      </c>
      <c r="L66" s="133">
        <f t="shared" si="13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133">
        <f t="shared" si="6"/>
        <v>0</v>
      </c>
      <c r="W66" s="279">
        <f t="shared" si="6"/>
        <v>0</v>
      </c>
      <c r="X66" s="449">
        <f t="shared" si="6"/>
        <v>0</v>
      </c>
      <c r="Y66" s="42"/>
      <c r="Z66" s="43"/>
      <c r="AA66" s="43"/>
      <c r="AB66" s="42"/>
      <c r="AC66" s="43"/>
      <c r="AD66" s="43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277">
        <f t="shared" si="13"/>
        <v>0</v>
      </c>
      <c r="K67" s="277">
        <f t="shared" si="13"/>
        <v>0</v>
      </c>
      <c r="L67" s="278">
        <f t="shared" si="13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278">
        <f t="shared" si="6"/>
        <v>0</v>
      </c>
      <c r="W67" s="277">
        <f t="shared" si="6"/>
        <v>0</v>
      </c>
      <c r="X67" s="448">
        <f t="shared" si="6"/>
        <v>0</v>
      </c>
      <c r="Y67" s="40"/>
      <c r="Z67" s="41"/>
      <c r="AA67" s="41"/>
      <c r="AB67" s="40"/>
      <c r="AC67" s="41"/>
      <c r="AD67" s="41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v>69</v>
      </c>
      <c r="E68" s="43">
        <v>17.5624</v>
      </c>
      <c r="F68" s="43">
        <v>18005.386</v>
      </c>
      <c r="G68" s="43">
        <v>389</v>
      </c>
      <c r="H68" s="43">
        <v>486.69899999999996</v>
      </c>
      <c r="I68" s="90">
        <v>226699.201</v>
      </c>
      <c r="J68" s="279">
        <f t="shared" si="13"/>
        <v>458</v>
      </c>
      <c r="K68" s="279">
        <f t="shared" si="13"/>
        <v>504.2614</v>
      </c>
      <c r="L68" s="133">
        <f t="shared" si="13"/>
        <v>244704.587</v>
      </c>
      <c r="M68" s="42">
        <v>3106</v>
      </c>
      <c r="N68" s="43">
        <v>2983.5708999999997</v>
      </c>
      <c r="O68" s="43">
        <v>854928.408</v>
      </c>
      <c r="P68" s="42">
        <v>4502</v>
      </c>
      <c r="Q68" s="43">
        <v>5751.177</v>
      </c>
      <c r="R68" s="43">
        <v>964073.3499999999</v>
      </c>
      <c r="S68" s="43">
        <v>195</v>
      </c>
      <c r="T68" s="43">
        <v>10.893</v>
      </c>
      <c r="U68" s="90">
        <v>8291.655</v>
      </c>
      <c r="V68" s="133">
        <f t="shared" si="6"/>
        <v>4697</v>
      </c>
      <c r="W68" s="279">
        <f t="shared" si="6"/>
        <v>5762.07</v>
      </c>
      <c r="X68" s="449">
        <f t="shared" si="6"/>
        <v>972365.0049999999</v>
      </c>
      <c r="Y68" s="42">
        <v>856</v>
      </c>
      <c r="Z68" s="43">
        <v>5761.7208</v>
      </c>
      <c r="AA68" s="43">
        <v>525609.5769999999</v>
      </c>
      <c r="AB68" s="42">
        <v>5076</v>
      </c>
      <c r="AC68" s="43">
        <v>997.4634499999999</v>
      </c>
      <c r="AD68" s="43">
        <v>407106.377</v>
      </c>
      <c r="AE68" s="2">
        <v>330</v>
      </c>
      <c r="AF68" s="2">
        <v>20.450000000000003</v>
      </c>
      <c r="AG68" s="3">
        <v>12118.815</v>
      </c>
      <c r="AH68" s="1">
        <v>374</v>
      </c>
      <c r="AI68" s="2">
        <v>90.23629999999999</v>
      </c>
      <c r="AJ68" s="3">
        <v>37605.90699999999</v>
      </c>
      <c r="AK68" s="1">
        <v>441</v>
      </c>
      <c r="AL68" s="2">
        <v>14.569999999999999</v>
      </c>
      <c r="AM68" s="3">
        <v>8001.182999999999</v>
      </c>
      <c r="AN68" s="1">
        <v>456</v>
      </c>
      <c r="AO68" s="2">
        <v>28.5533</v>
      </c>
      <c r="AP68" s="2">
        <v>20212.253</v>
      </c>
      <c r="AQ68" s="92">
        <f t="shared" si="2"/>
        <v>15794</v>
      </c>
      <c r="AR68" s="92">
        <f t="shared" si="3"/>
        <v>16162.89615</v>
      </c>
      <c r="AS68" s="92">
        <f t="shared" si="4"/>
        <v>3082652.112</v>
      </c>
      <c r="AT68" s="107" t="s">
        <v>10</v>
      </c>
      <c r="AU68" s="342" t="s">
        <v>98</v>
      </c>
      <c r="AV68" s="343"/>
      <c r="AW68" s="71"/>
    </row>
    <row r="69" spans="1:49" ht="18.75">
      <c r="A69" s="348"/>
      <c r="B69" s="349"/>
      <c r="C69" s="95" t="s">
        <v>11</v>
      </c>
      <c r="D69" s="40">
        <v>473</v>
      </c>
      <c r="E69" s="41">
        <v>459.195</v>
      </c>
      <c r="F69" s="41">
        <v>480667.38899999997</v>
      </c>
      <c r="G69" s="41">
        <v>120</v>
      </c>
      <c r="H69" s="41">
        <v>440.6325</v>
      </c>
      <c r="I69" s="96">
        <v>420123.259</v>
      </c>
      <c r="J69" s="277">
        <f t="shared" si="13"/>
        <v>593</v>
      </c>
      <c r="K69" s="277">
        <f t="shared" si="13"/>
        <v>899.8275</v>
      </c>
      <c r="L69" s="278">
        <f t="shared" si="13"/>
        <v>900790.648</v>
      </c>
      <c r="M69" s="40">
        <v>621</v>
      </c>
      <c r="N69" s="41">
        <v>12090.6616</v>
      </c>
      <c r="O69" s="41">
        <v>2046772.229</v>
      </c>
      <c r="P69" s="40">
        <v>156</v>
      </c>
      <c r="Q69" s="41">
        <v>6800.43</v>
      </c>
      <c r="R69" s="41">
        <v>650847.0179999999</v>
      </c>
      <c r="S69" s="41">
        <v>0</v>
      </c>
      <c r="T69" s="41">
        <v>0</v>
      </c>
      <c r="U69" s="96">
        <v>0</v>
      </c>
      <c r="V69" s="278">
        <f t="shared" si="6"/>
        <v>156</v>
      </c>
      <c r="W69" s="277">
        <f t="shared" si="6"/>
        <v>6800.43</v>
      </c>
      <c r="X69" s="278">
        <f t="shared" si="6"/>
        <v>650847.0179999999</v>
      </c>
      <c r="Y69" s="41">
        <v>92</v>
      </c>
      <c r="Z69" s="41">
        <v>4549.377</v>
      </c>
      <c r="AA69" s="41">
        <v>519548.418</v>
      </c>
      <c r="AB69" s="40">
        <v>0</v>
      </c>
      <c r="AC69" s="41">
        <v>0</v>
      </c>
      <c r="AD69" s="41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 t="shared" si="2"/>
        <v>1462</v>
      </c>
      <c r="AR69" s="97">
        <f t="shared" si="3"/>
        <v>24340.2961</v>
      </c>
      <c r="AS69" s="97">
        <f t="shared" si="4"/>
        <v>4117958.3130000005</v>
      </c>
      <c r="AT69" s="95" t="s">
        <v>11</v>
      </c>
      <c r="AU69" s="344"/>
      <c r="AV69" s="345"/>
      <c r="AW69" s="71"/>
    </row>
    <row r="70" spans="1:49" ht="19.5" thickBot="1">
      <c r="A70" s="350" t="s">
        <v>99</v>
      </c>
      <c r="B70" s="351" t="s">
        <v>56</v>
      </c>
      <c r="C70" s="352"/>
      <c r="D70" s="44"/>
      <c r="E70" s="45"/>
      <c r="F70" s="45"/>
      <c r="G70" s="45"/>
      <c r="H70" s="45"/>
      <c r="I70" s="109"/>
      <c r="J70" s="289">
        <f t="shared" si="13"/>
        <v>0</v>
      </c>
      <c r="K70" s="289">
        <f t="shared" si="13"/>
        <v>0</v>
      </c>
      <c r="L70" s="290">
        <f t="shared" si="13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290">
        <f t="shared" si="6"/>
        <v>0</v>
      </c>
      <c r="W70" s="289">
        <f t="shared" si="6"/>
        <v>0</v>
      </c>
      <c r="X70" s="290">
        <f t="shared" si="6"/>
        <v>0</v>
      </c>
      <c r="Y70" s="45"/>
      <c r="Z70" s="45"/>
      <c r="AA70" s="45"/>
      <c r="AB70" s="44"/>
      <c r="AC70" s="45"/>
      <c r="AD70" s="45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>
        <f t="shared" si="2"/>
        <v>0</v>
      </c>
      <c r="AR70" s="53">
        <f t="shared" si="3"/>
        <v>0</v>
      </c>
      <c r="AS70" s="53">
        <f t="shared" si="4"/>
        <v>0</v>
      </c>
      <c r="AT70" s="353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9"/>
      <c r="D71" s="118">
        <f aca="true" t="shared" si="14" ref="D71:I71">+D68+D69+D70</f>
        <v>542</v>
      </c>
      <c r="E71" s="119">
        <f t="shared" si="14"/>
        <v>476.7574</v>
      </c>
      <c r="F71" s="119">
        <f t="shared" si="14"/>
        <v>498672.77499999997</v>
      </c>
      <c r="G71" s="119">
        <f t="shared" si="14"/>
        <v>509</v>
      </c>
      <c r="H71" s="119">
        <f t="shared" si="14"/>
        <v>927.3315</v>
      </c>
      <c r="I71" s="119">
        <f t="shared" si="14"/>
        <v>646822.46</v>
      </c>
      <c r="J71" s="121">
        <f>J68+J69</f>
        <v>1051</v>
      </c>
      <c r="K71" s="121">
        <f>K68+K69</f>
        <v>1404.0889</v>
      </c>
      <c r="L71" s="121">
        <f>L68+L69</f>
        <v>1145495.235</v>
      </c>
      <c r="M71" s="119">
        <f aca="true" t="shared" si="15" ref="M71:U71">+M68+M69+M70</f>
        <v>3727</v>
      </c>
      <c r="N71" s="119">
        <f t="shared" si="15"/>
        <v>15074.232499999998</v>
      </c>
      <c r="O71" s="119">
        <f t="shared" si="15"/>
        <v>2901700.637</v>
      </c>
      <c r="P71" s="119">
        <f t="shared" si="15"/>
        <v>4658</v>
      </c>
      <c r="Q71" s="119">
        <f t="shared" si="15"/>
        <v>12551.607</v>
      </c>
      <c r="R71" s="119">
        <f t="shared" si="15"/>
        <v>1614920.3679999998</v>
      </c>
      <c r="S71" s="119">
        <f t="shared" si="15"/>
        <v>195</v>
      </c>
      <c r="T71" s="119">
        <f t="shared" si="15"/>
        <v>10.893</v>
      </c>
      <c r="U71" s="119">
        <f t="shared" si="15"/>
        <v>8291.655</v>
      </c>
      <c r="V71" s="121">
        <f>V68+V69+V70</f>
        <v>4853</v>
      </c>
      <c r="W71" s="121">
        <f>W68+W69+W70</f>
        <v>12562.5</v>
      </c>
      <c r="X71" s="121">
        <f>X68+X69+X70</f>
        <v>1623212.0229999998</v>
      </c>
      <c r="Y71" s="119">
        <f aca="true" t="shared" si="16" ref="Y71:AP71">+Y68+Y69+Y70</f>
        <v>948</v>
      </c>
      <c r="Z71" s="119">
        <f t="shared" si="16"/>
        <v>10311.0978</v>
      </c>
      <c r="AA71" s="119">
        <f t="shared" si="16"/>
        <v>1045157.9949999999</v>
      </c>
      <c r="AB71" s="119">
        <f t="shared" si="16"/>
        <v>5076</v>
      </c>
      <c r="AC71" s="119">
        <f t="shared" si="16"/>
        <v>997.4634499999999</v>
      </c>
      <c r="AD71" s="119">
        <f t="shared" si="16"/>
        <v>407106.377</v>
      </c>
      <c r="AE71" s="119">
        <f t="shared" si="16"/>
        <v>330</v>
      </c>
      <c r="AF71" s="119">
        <f t="shared" si="16"/>
        <v>20.450000000000003</v>
      </c>
      <c r="AG71" s="119">
        <f t="shared" si="16"/>
        <v>12118.815</v>
      </c>
      <c r="AH71" s="119">
        <f t="shared" si="16"/>
        <v>374</v>
      </c>
      <c r="AI71" s="119">
        <f t="shared" si="16"/>
        <v>90.23629999999999</v>
      </c>
      <c r="AJ71" s="119">
        <f t="shared" si="16"/>
        <v>37605.90699999999</v>
      </c>
      <c r="AK71" s="119">
        <f t="shared" si="16"/>
        <v>441</v>
      </c>
      <c r="AL71" s="119">
        <f t="shared" si="16"/>
        <v>14.569999999999999</v>
      </c>
      <c r="AM71" s="119">
        <f t="shared" si="16"/>
        <v>8001.182999999999</v>
      </c>
      <c r="AN71" s="119">
        <f t="shared" si="16"/>
        <v>456</v>
      </c>
      <c r="AO71" s="119">
        <f t="shared" si="16"/>
        <v>28.5533</v>
      </c>
      <c r="AP71" s="119">
        <f t="shared" si="16"/>
        <v>20212.253</v>
      </c>
      <c r="AQ71" s="311">
        <f>AN71+AK71+AH71+AE71+AB71+Y71+S71+P71+M71+G71+D71</f>
        <v>17256</v>
      </c>
      <c r="AR71" s="311">
        <f>AO71+AL71+AI71+AF71+AC71+Z71+T71+Q71+N71+H71+E71</f>
        <v>40503.19225</v>
      </c>
      <c r="AS71" s="121">
        <f>AP71+AM71+AJ71+AG71+AD71+AA71+U71+R71+O71+I71+F71</f>
        <v>7200610.425</v>
      </c>
      <c r="AT71" s="340" t="s">
        <v>100</v>
      </c>
      <c r="AU71" s="338" t="s">
        <v>57</v>
      </c>
      <c r="AV71" s="341" t="s">
        <v>0</v>
      </c>
      <c r="AW71" s="7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69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AU59:AV59"/>
    <mergeCell ref="B66:B67"/>
    <mergeCell ref="AU66:AU67"/>
    <mergeCell ref="A71:C71"/>
    <mergeCell ref="AT71:AV71"/>
    <mergeCell ref="A68:B69"/>
    <mergeCell ref="AU68:AV69"/>
    <mergeCell ref="A70:C70"/>
    <mergeCell ref="AT70:AV70"/>
    <mergeCell ref="A1:X1"/>
    <mergeCell ref="S3:U3"/>
    <mergeCell ref="B6:B7"/>
    <mergeCell ref="AU6:AU7"/>
    <mergeCell ref="AB3:AD3"/>
    <mergeCell ref="B64:B65"/>
    <mergeCell ref="AU64:AU65"/>
    <mergeCell ref="A56:B57"/>
    <mergeCell ref="AU56:AV57"/>
    <mergeCell ref="A59:B5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8:AS7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82"/>
  <sheetViews>
    <sheetView zoomScale="55" zoomScaleNormal="55" zoomScaleSheetLayoutView="70" zoomScalePageLayoutView="0" workbookViewId="0" topLeftCell="A1">
      <pane xSplit="3" ySplit="5" topLeftCell="N54" activePane="bottomRight" state="frozen"/>
      <selection pane="topLeft" activeCell="X8" sqref="X8"/>
      <selection pane="topRight" activeCell="X8" sqref="X8"/>
      <selection pane="bottomLeft" activeCell="X8" sqref="X8"/>
      <selection pane="bottomRight" activeCell="X55" sqref="X55:X69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7.875" style="55" customWidth="1"/>
    <col min="13" max="13" width="12.625" style="55" customWidth="1"/>
    <col min="14" max="14" width="16.625" style="55" customWidth="1"/>
    <col min="15" max="15" width="17.875" style="55" customWidth="1"/>
    <col min="16" max="16" width="12.625" style="55" customWidth="1"/>
    <col min="17" max="17" width="16.625" style="55" customWidth="1"/>
    <col min="18" max="18" width="17.6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69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69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58</v>
      </c>
      <c r="E3" s="67"/>
      <c r="F3" s="67"/>
      <c r="G3" s="66" t="s">
        <v>59</v>
      </c>
      <c r="H3" s="67"/>
      <c r="I3" s="67"/>
      <c r="J3" s="66" t="s">
        <v>60</v>
      </c>
      <c r="K3" s="67"/>
      <c r="L3" s="67"/>
      <c r="M3" s="66" t="s">
        <v>67</v>
      </c>
      <c r="N3" s="67"/>
      <c r="O3" s="67"/>
      <c r="P3" s="66" t="s">
        <v>61</v>
      </c>
      <c r="Q3" s="67"/>
      <c r="R3" s="67"/>
      <c r="S3" s="330" t="s">
        <v>62</v>
      </c>
      <c r="T3" s="331"/>
      <c r="U3" s="355"/>
      <c r="V3" s="66" t="s">
        <v>88</v>
      </c>
      <c r="W3" s="67"/>
      <c r="X3" s="125"/>
      <c r="Y3" s="126" t="s">
        <v>63</v>
      </c>
      <c r="Z3" s="67"/>
      <c r="AA3" s="125"/>
      <c r="AB3" s="330" t="s">
        <v>80</v>
      </c>
      <c r="AC3" s="331"/>
      <c r="AD3" s="332"/>
      <c r="AE3" s="66" t="s">
        <v>64</v>
      </c>
      <c r="AF3" s="67"/>
      <c r="AG3" s="67"/>
      <c r="AH3" s="66" t="s">
        <v>65</v>
      </c>
      <c r="AI3" s="67"/>
      <c r="AJ3" s="67"/>
      <c r="AK3" s="66" t="s">
        <v>66</v>
      </c>
      <c r="AL3" s="67"/>
      <c r="AM3" s="67"/>
      <c r="AN3" s="66" t="s">
        <v>75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/>
      <c r="N6" s="43"/>
      <c r="O6" s="11"/>
      <c r="P6" s="42"/>
      <c r="Q6" s="43"/>
      <c r="R6" s="43"/>
      <c r="S6" s="43"/>
      <c r="T6" s="43"/>
      <c r="U6" s="90"/>
      <c r="V6" s="275">
        <f aca="true" t="shared" si="1" ref="V6:X21">+P6+S6</f>
        <v>0</v>
      </c>
      <c r="W6" s="275">
        <f t="shared" si="1"/>
        <v>0</v>
      </c>
      <c r="X6" s="276">
        <f t="shared" si="1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+D6+G6+M6+P6+S6+Y6+AB6+AE6+AH6+AK6+AN6</f>
        <v>0</v>
      </c>
      <c r="AR6" s="92">
        <f>+E6+H6+N6+Q6+T6+Z6+AC6+AF6+AI6+AL6+AO6</f>
        <v>0</v>
      </c>
      <c r="AS6" s="92">
        <f>+F6+I6+O6+R6+U6+AA6+AD6+AG6+AJ6+AM6+AP6</f>
        <v>0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/>
      <c r="E7" s="41"/>
      <c r="F7" s="41"/>
      <c r="G7" s="41"/>
      <c r="H7" s="41"/>
      <c r="I7" s="96"/>
      <c r="J7" s="277">
        <f t="shared" si="0"/>
        <v>0</v>
      </c>
      <c r="K7" s="277">
        <f t="shared" si="0"/>
        <v>0</v>
      </c>
      <c r="L7" s="278">
        <f t="shared" si="0"/>
        <v>0</v>
      </c>
      <c r="M7" s="40"/>
      <c r="N7" s="41"/>
      <c r="O7" s="15"/>
      <c r="P7" s="40"/>
      <c r="Q7" s="41"/>
      <c r="R7" s="41"/>
      <c r="S7" s="41"/>
      <c r="T7" s="41"/>
      <c r="U7" s="96"/>
      <c r="V7" s="277">
        <f t="shared" si="1"/>
        <v>0</v>
      </c>
      <c r="W7" s="277">
        <f t="shared" si="1"/>
        <v>0</v>
      </c>
      <c r="X7" s="278">
        <f t="shared" si="1"/>
        <v>0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2" ref="AQ7:AQ70">+D7+G7+M7+P7+S7+Y7+AB7+AE7+AH7+AK7+AN7</f>
        <v>0</v>
      </c>
      <c r="AR7" s="97">
        <f aca="true" t="shared" si="3" ref="AR7:AR70">+E7+H7+N7+Q7+T7+Z7+AC7+AF7+AI7+AL7+AO7</f>
        <v>0</v>
      </c>
      <c r="AS7" s="97">
        <f aca="true" t="shared" si="4" ref="AS7:AS70">+F7+I7+O7+R7+U7+AA7+AD7+AG7+AJ7+AM7+AP7</f>
        <v>0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/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>
        <v>10</v>
      </c>
      <c r="Q8" s="43">
        <v>1326.167</v>
      </c>
      <c r="R8" s="43">
        <v>77406.597</v>
      </c>
      <c r="S8" s="43"/>
      <c r="T8" s="43"/>
      <c r="U8" s="90"/>
      <c r="V8" s="279">
        <f t="shared" si="1"/>
        <v>10</v>
      </c>
      <c r="W8" s="279">
        <f t="shared" si="1"/>
        <v>1326.167</v>
      </c>
      <c r="X8" s="133">
        <f t="shared" si="1"/>
        <v>77406.597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10</v>
      </c>
      <c r="AR8" s="92">
        <f t="shared" si="3"/>
        <v>1326.167</v>
      </c>
      <c r="AS8" s="92">
        <f t="shared" si="4"/>
        <v>77406.597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/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>
        <v>3</v>
      </c>
      <c r="N9" s="41">
        <v>768.987</v>
      </c>
      <c r="O9" s="15">
        <v>49664.856</v>
      </c>
      <c r="P9" s="40">
        <v>49</v>
      </c>
      <c r="Q9" s="41">
        <v>7728.994</v>
      </c>
      <c r="R9" s="41">
        <v>589220.991</v>
      </c>
      <c r="S9" s="41"/>
      <c r="T9" s="41"/>
      <c r="U9" s="96"/>
      <c r="V9" s="277">
        <f t="shared" si="1"/>
        <v>49</v>
      </c>
      <c r="W9" s="277">
        <f t="shared" si="1"/>
        <v>7728.994</v>
      </c>
      <c r="X9" s="278">
        <f t="shared" si="1"/>
        <v>589220.991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52</v>
      </c>
      <c r="AR9" s="97">
        <f t="shared" si="3"/>
        <v>8497.981</v>
      </c>
      <c r="AS9" s="97">
        <f t="shared" si="4"/>
        <v>638885.8470000001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/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279">
        <f t="shared" si="1"/>
        <v>0</v>
      </c>
      <c r="W10" s="279">
        <f t="shared" si="1"/>
        <v>0</v>
      </c>
      <c r="X10" s="133">
        <f t="shared" si="1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/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277">
        <f t="shared" si="1"/>
        <v>0</v>
      </c>
      <c r="W11" s="277">
        <f t="shared" si="1"/>
        <v>0</v>
      </c>
      <c r="X11" s="278">
        <f t="shared" si="1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/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279">
        <f t="shared" si="1"/>
        <v>0</v>
      </c>
      <c r="W12" s="279">
        <f t="shared" si="1"/>
        <v>0</v>
      </c>
      <c r="X12" s="133">
        <f t="shared" si="1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/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277">
        <f t="shared" si="1"/>
        <v>0</v>
      </c>
      <c r="W13" s="277">
        <f t="shared" si="1"/>
        <v>0</v>
      </c>
      <c r="X13" s="278">
        <f t="shared" si="1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/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>
        <v>263</v>
      </c>
      <c r="Q14" s="43">
        <v>3467.684</v>
      </c>
      <c r="R14" s="43">
        <v>563379.989</v>
      </c>
      <c r="S14" s="43"/>
      <c r="T14" s="43"/>
      <c r="U14" s="90"/>
      <c r="V14" s="279">
        <f t="shared" si="1"/>
        <v>263</v>
      </c>
      <c r="W14" s="279">
        <f t="shared" si="1"/>
        <v>3467.684</v>
      </c>
      <c r="X14" s="133">
        <f t="shared" si="1"/>
        <v>563379.989</v>
      </c>
      <c r="Y14" s="43">
        <v>46</v>
      </c>
      <c r="Z14" s="43">
        <v>525.7458</v>
      </c>
      <c r="AA14" s="43">
        <v>56826.209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309</v>
      </c>
      <c r="AR14" s="92">
        <f t="shared" si="3"/>
        <v>3993.4298000000003</v>
      </c>
      <c r="AS14" s="92">
        <f t="shared" si="4"/>
        <v>620206.198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/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277">
        <f t="shared" si="1"/>
        <v>0</v>
      </c>
      <c r="W15" s="277">
        <f t="shared" si="1"/>
        <v>0</v>
      </c>
      <c r="X15" s="278">
        <f t="shared" si="1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/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>
        <v>241</v>
      </c>
      <c r="Q16" s="43">
        <v>310.817</v>
      </c>
      <c r="R16" s="43">
        <v>114603.294</v>
      </c>
      <c r="S16" s="43"/>
      <c r="T16" s="43"/>
      <c r="U16" s="90"/>
      <c r="V16" s="279">
        <f t="shared" si="1"/>
        <v>241</v>
      </c>
      <c r="W16" s="279">
        <f t="shared" si="1"/>
        <v>310.817</v>
      </c>
      <c r="X16" s="133">
        <f t="shared" si="1"/>
        <v>114603.294</v>
      </c>
      <c r="Y16" s="43"/>
      <c r="Z16" s="43"/>
      <c r="AA16" s="43"/>
      <c r="AB16" s="1"/>
      <c r="AC16" s="2"/>
      <c r="AD16" s="2"/>
      <c r="AE16" s="2">
        <v>165</v>
      </c>
      <c r="AF16" s="2">
        <v>14.8</v>
      </c>
      <c r="AG16" s="3">
        <v>12362.492</v>
      </c>
      <c r="AH16" s="1">
        <v>50</v>
      </c>
      <c r="AI16" s="2">
        <v>16.6047</v>
      </c>
      <c r="AJ16" s="3">
        <v>7660.119</v>
      </c>
      <c r="AK16" s="1"/>
      <c r="AL16" s="2"/>
      <c r="AM16" s="3"/>
      <c r="AN16" s="1"/>
      <c r="AO16" s="2"/>
      <c r="AP16" s="2"/>
      <c r="AQ16" s="92">
        <f t="shared" si="2"/>
        <v>456</v>
      </c>
      <c r="AR16" s="92">
        <f t="shared" si="3"/>
        <v>342.2217</v>
      </c>
      <c r="AS16" s="92">
        <f t="shared" si="4"/>
        <v>134625.905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/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277">
        <f t="shared" si="1"/>
        <v>0</v>
      </c>
      <c r="W17" s="277">
        <f t="shared" si="1"/>
        <v>0</v>
      </c>
      <c r="X17" s="278">
        <f t="shared" si="1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/>
      <c r="G18" s="43">
        <v>12</v>
      </c>
      <c r="H18" s="43">
        <v>4.1002</v>
      </c>
      <c r="I18" s="90">
        <v>1544.601</v>
      </c>
      <c r="J18" s="279">
        <f t="shared" si="5"/>
        <v>12</v>
      </c>
      <c r="K18" s="279">
        <f t="shared" si="5"/>
        <v>4.1002</v>
      </c>
      <c r="L18" s="133">
        <f t="shared" si="5"/>
        <v>1544.601</v>
      </c>
      <c r="M18" s="42"/>
      <c r="N18" s="43"/>
      <c r="O18" s="3"/>
      <c r="P18" s="42">
        <v>201</v>
      </c>
      <c r="Q18" s="43">
        <v>184.432</v>
      </c>
      <c r="R18" s="43">
        <v>54646.581</v>
      </c>
      <c r="S18" s="43">
        <v>135</v>
      </c>
      <c r="T18" s="43">
        <v>10.099</v>
      </c>
      <c r="U18" s="90">
        <v>9610.953</v>
      </c>
      <c r="V18" s="279">
        <f t="shared" si="1"/>
        <v>336</v>
      </c>
      <c r="W18" s="279">
        <f t="shared" si="1"/>
        <v>194.53099999999998</v>
      </c>
      <c r="X18" s="133">
        <f t="shared" si="1"/>
        <v>64257.534</v>
      </c>
      <c r="Y18" s="43"/>
      <c r="Z18" s="43"/>
      <c r="AA18" s="43"/>
      <c r="AB18" s="1"/>
      <c r="AC18" s="2"/>
      <c r="AD18" s="2"/>
      <c r="AE18" s="2"/>
      <c r="AF18" s="2"/>
      <c r="AG18" s="3"/>
      <c r="AH18" s="1">
        <v>19</v>
      </c>
      <c r="AI18" s="2">
        <v>0.9429</v>
      </c>
      <c r="AJ18" s="3">
        <v>739.617</v>
      </c>
      <c r="AK18" s="1">
        <v>16</v>
      </c>
      <c r="AL18" s="2">
        <v>0.1321</v>
      </c>
      <c r="AM18" s="3">
        <v>242.737</v>
      </c>
      <c r="AN18" s="1"/>
      <c r="AO18" s="2"/>
      <c r="AP18" s="2"/>
      <c r="AQ18" s="92">
        <f t="shared" si="2"/>
        <v>383</v>
      </c>
      <c r="AR18" s="92">
        <f t="shared" si="3"/>
        <v>199.7062</v>
      </c>
      <c r="AS18" s="92">
        <f t="shared" si="4"/>
        <v>66784.48899999999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/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277">
        <f t="shared" si="1"/>
        <v>0</v>
      </c>
      <c r="W19" s="277">
        <f t="shared" si="1"/>
        <v>0</v>
      </c>
      <c r="X19" s="278">
        <f t="shared" si="1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/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15</v>
      </c>
      <c r="N20" s="43">
        <v>251.516</v>
      </c>
      <c r="O20" s="3">
        <v>20050.256</v>
      </c>
      <c r="P20" s="42">
        <v>17</v>
      </c>
      <c r="Q20" s="43">
        <v>286.819</v>
      </c>
      <c r="R20" s="43">
        <v>19513.73</v>
      </c>
      <c r="S20" s="43"/>
      <c r="T20" s="43"/>
      <c r="U20" s="90"/>
      <c r="V20" s="279">
        <f t="shared" si="1"/>
        <v>17</v>
      </c>
      <c r="W20" s="279">
        <f t="shared" si="1"/>
        <v>286.819</v>
      </c>
      <c r="X20" s="133">
        <f t="shared" si="1"/>
        <v>19513.73</v>
      </c>
      <c r="Y20" s="43">
        <v>65</v>
      </c>
      <c r="Z20" s="43">
        <v>2120.777</v>
      </c>
      <c r="AA20" s="43">
        <v>179718.264</v>
      </c>
      <c r="AB20" s="1">
        <v>8</v>
      </c>
      <c r="AC20" s="2">
        <v>26.864</v>
      </c>
      <c r="AD20" s="2">
        <v>1981.495</v>
      </c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105</v>
      </c>
      <c r="AR20" s="92">
        <f t="shared" si="3"/>
        <v>2685.976</v>
      </c>
      <c r="AS20" s="92">
        <f t="shared" si="4"/>
        <v>221263.745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/>
      <c r="E21" s="41"/>
      <c r="F21" s="41"/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>
        <v>59</v>
      </c>
      <c r="N21" s="41">
        <v>2476.538</v>
      </c>
      <c r="O21" s="15">
        <v>207680.049</v>
      </c>
      <c r="P21" s="40">
        <v>8</v>
      </c>
      <c r="Q21" s="41">
        <v>101.946</v>
      </c>
      <c r="R21" s="41">
        <v>7084.106</v>
      </c>
      <c r="S21" s="41"/>
      <c r="T21" s="41"/>
      <c r="U21" s="96"/>
      <c r="V21" s="277">
        <f t="shared" si="1"/>
        <v>8</v>
      </c>
      <c r="W21" s="277">
        <f t="shared" si="1"/>
        <v>101.946</v>
      </c>
      <c r="X21" s="278">
        <f t="shared" si="1"/>
        <v>7084.106</v>
      </c>
      <c r="Y21" s="41">
        <v>46</v>
      </c>
      <c r="Z21" s="41">
        <v>2331.209</v>
      </c>
      <c r="AA21" s="41">
        <v>204076.812</v>
      </c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113</v>
      </c>
      <c r="AR21" s="97">
        <f t="shared" si="3"/>
        <v>4909.692999999999</v>
      </c>
      <c r="AS21" s="97">
        <f t="shared" si="4"/>
        <v>418840.967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/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279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/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277">
        <f t="shared" si="6"/>
        <v>0</v>
      </c>
      <c r="W23" s="277">
        <f t="shared" si="6"/>
        <v>0</v>
      </c>
      <c r="X23" s="278">
        <f t="shared" si="6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/>
      <c r="G24" s="43"/>
      <c r="H24" s="43"/>
      <c r="I24" s="9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42">
        <v>29</v>
      </c>
      <c r="N24" s="43">
        <v>68.538</v>
      </c>
      <c r="O24" s="3">
        <v>20409.272</v>
      </c>
      <c r="P24" s="42"/>
      <c r="Q24" s="43"/>
      <c r="R24" s="43"/>
      <c r="S24" s="43"/>
      <c r="T24" s="43"/>
      <c r="U24" s="90"/>
      <c r="V24" s="279">
        <f t="shared" si="6"/>
        <v>0</v>
      </c>
      <c r="W24" s="279">
        <f t="shared" si="6"/>
        <v>0</v>
      </c>
      <c r="X24" s="133">
        <f t="shared" si="6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2"/>
        <v>29</v>
      </c>
      <c r="AR24" s="92">
        <f t="shared" si="3"/>
        <v>68.538</v>
      </c>
      <c r="AS24" s="92">
        <f t="shared" si="4"/>
        <v>20409.272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/>
      <c r="G25" s="41"/>
      <c r="H25" s="41"/>
      <c r="I25" s="96"/>
      <c r="J25" s="277">
        <f t="shared" si="5"/>
        <v>0</v>
      </c>
      <c r="K25" s="277">
        <f t="shared" si="5"/>
        <v>0</v>
      </c>
      <c r="L25" s="278">
        <f t="shared" si="5"/>
        <v>0</v>
      </c>
      <c r="M25" s="40">
        <v>28</v>
      </c>
      <c r="N25" s="41">
        <v>168.2363</v>
      </c>
      <c r="O25" s="15">
        <v>65673.551</v>
      </c>
      <c r="P25" s="40"/>
      <c r="Q25" s="41"/>
      <c r="R25" s="41"/>
      <c r="S25" s="41"/>
      <c r="T25" s="41"/>
      <c r="U25" s="96"/>
      <c r="V25" s="277">
        <f t="shared" si="6"/>
        <v>0</v>
      </c>
      <c r="W25" s="277">
        <f t="shared" si="6"/>
        <v>0</v>
      </c>
      <c r="X25" s="278">
        <f t="shared" si="6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28</v>
      </c>
      <c r="AR25" s="97">
        <f t="shared" si="3"/>
        <v>168.2363</v>
      </c>
      <c r="AS25" s="97">
        <f t="shared" si="4"/>
        <v>65673.551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/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279">
        <f t="shared" si="6"/>
        <v>0</v>
      </c>
      <c r="W26" s="279">
        <f t="shared" si="6"/>
        <v>0</v>
      </c>
      <c r="X26" s="133">
        <f t="shared" si="6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/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277">
        <f t="shared" si="6"/>
        <v>0</v>
      </c>
      <c r="W27" s="277">
        <f t="shared" si="6"/>
        <v>0</v>
      </c>
      <c r="X27" s="278">
        <f t="shared" si="6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/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279">
        <f t="shared" si="6"/>
        <v>0</v>
      </c>
      <c r="W28" s="279">
        <f t="shared" si="6"/>
        <v>0</v>
      </c>
      <c r="X28" s="133">
        <f t="shared" si="6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/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277">
        <f t="shared" si="6"/>
        <v>0</v>
      </c>
      <c r="W29" s="277">
        <f t="shared" si="6"/>
        <v>0</v>
      </c>
      <c r="X29" s="278">
        <f t="shared" si="6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72</v>
      </c>
      <c r="E30" s="43">
        <v>9.3315</v>
      </c>
      <c r="F30" s="43">
        <v>7822.545</v>
      </c>
      <c r="G30" s="43">
        <v>61</v>
      </c>
      <c r="H30" s="43">
        <v>8.009</v>
      </c>
      <c r="I30" s="90">
        <v>7173.844</v>
      </c>
      <c r="J30" s="279">
        <f>+D30+G30</f>
        <v>133</v>
      </c>
      <c r="K30" s="279">
        <f>+E30+H30</f>
        <v>17.3405</v>
      </c>
      <c r="L30" s="133">
        <f>+F30+I30</f>
        <v>14996.389</v>
      </c>
      <c r="M30" s="42"/>
      <c r="N30" s="43"/>
      <c r="O30" s="3"/>
      <c r="P30" s="42"/>
      <c r="Q30" s="43"/>
      <c r="R30" s="43"/>
      <c r="S30" s="43"/>
      <c r="T30" s="43"/>
      <c r="U30" s="90"/>
      <c r="V30" s="279">
        <f t="shared" si="6"/>
        <v>0</v>
      </c>
      <c r="W30" s="279">
        <f t="shared" si="6"/>
        <v>0</v>
      </c>
      <c r="X30" s="133">
        <f t="shared" si="6"/>
        <v>0</v>
      </c>
      <c r="Y30" s="43">
        <v>152</v>
      </c>
      <c r="Z30" s="43">
        <v>4.5324</v>
      </c>
      <c r="AA30" s="43">
        <v>2149.143</v>
      </c>
      <c r="AB30" s="1">
        <v>773</v>
      </c>
      <c r="AC30" s="2">
        <v>36.4487</v>
      </c>
      <c r="AD30" s="2">
        <v>13336.834</v>
      </c>
      <c r="AE30" s="2"/>
      <c r="AF30" s="2"/>
      <c r="AG30" s="3"/>
      <c r="AH30" s="1">
        <v>113</v>
      </c>
      <c r="AI30" s="2">
        <v>8.2301</v>
      </c>
      <c r="AJ30" s="3">
        <v>7570.756</v>
      </c>
      <c r="AK30" s="1">
        <v>167</v>
      </c>
      <c r="AL30" s="2">
        <v>4.0844</v>
      </c>
      <c r="AM30" s="3">
        <v>3216.315</v>
      </c>
      <c r="AN30" s="1">
        <v>236</v>
      </c>
      <c r="AO30" s="2">
        <v>17.2294</v>
      </c>
      <c r="AP30" s="2">
        <v>12903.868</v>
      </c>
      <c r="AQ30" s="92">
        <f t="shared" si="2"/>
        <v>1574</v>
      </c>
      <c r="AR30" s="92">
        <f t="shared" si="3"/>
        <v>87.86550000000001</v>
      </c>
      <c r="AS30" s="92">
        <f t="shared" si="4"/>
        <v>54173.30500000001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/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277">
        <f t="shared" si="6"/>
        <v>0</v>
      </c>
      <c r="W31" s="277">
        <f t="shared" si="6"/>
        <v>0</v>
      </c>
      <c r="X31" s="278">
        <f t="shared" si="6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/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122</v>
      </c>
      <c r="N32" s="43">
        <v>349.2899</v>
      </c>
      <c r="O32" s="3">
        <v>119841.853</v>
      </c>
      <c r="P32" s="42">
        <v>136</v>
      </c>
      <c r="Q32" s="43">
        <v>1717.821</v>
      </c>
      <c r="R32" s="43">
        <v>81557.122</v>
      </c>
      <c r="S32" s="43"/>
      <c r="T32" s="43"/>
      <c r="U32" s="90"/>
      <c r="V32" s="279">
        <f t="shared" si="6"/>
        <v>136</v>
      </c>
      <c r="W32" s="279">
        <f t="shared" si="6"/>
        <v>1717.821</v>
      </c>
      <c r="X32" s="133">
        <f t="shared" si="6"/>
        <v>81557.122</v>
      </c>
      <c r="Y32" s="43">
        <v>231</v>
      </c>
      <c r="Z32" s="43">
        <v>3509.6296</v>
      </c>
      <c r="AA32" s="43">
        <v>152465.732</v>
      </c>
      <c r="AB32" s="1"/>
      <c r="AC32" s="2"/>
      <c r="AD32" s="2"/>
      <c r="AE32" s="2"/>
      <c r="AF32" s="2"/>
      <c r="AG32" s="3"/>
      <c r="AH32" s="1"/>
      <c r="AI32" s="2"/>
      <c r="AJ32" s="3"/>
      <c r="AK32" s="1">
        <v>3</v>
      </c>
      <c r="AL32" s="2">
        <v>2.6741</v>
      </c>
      <c r="AM32" s="3">
        <v>895.204</v>
      </c>
      <c r="AN32" s="1"/>
      <c r="AO32" s="2"/>
      <c r="AP32" s="2"/>
      <c r="AQ32" s="92">
        <f t="shared" si="2"/>
        <v>492</v>
      </c>
      <c r="AR32" s="92">
        <f t="shared" si="3"/>
        <v>5579.4146</v>
      </c>
      <c r="AS32" s="92">
        <f t="shared" si="4"/>
        <v>354759.911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/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277">
        <f t="shared" si="6"/>
        <v>0</v>
      </c>
      <c r="W33" s="277">
        <f t="shared" si="6"/>
        <v>0</v>
      </c>
      <c r="X33" s="278">
        <f t="shared" si="6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/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>
        <v>36</v>
      </c>
      <c r="N34" s="43">
        <v>7.1441</v>
      </c>
      <c r="O34" s="3">
        <v>892.474</v>
      </c>
      <c r="P34" s="42"/>
      <c r="Q34" s="43"/>
      <c r="R34" s="43"/>
      <c r="S34" s="43"/>
      <c r="T34" s="43"/>
      <c r="U34" s="90"/>
      <c r="V34" s="279">
        <f t="shared" si="6"/>
        <v>0</v>
      </c>
      <c r="W34" s="279">
        <f t="shared" si="6"/>
        <v>0</v>
      </c>
      <c r="X34" s="133">
        <f t="shared" si="6"/>
        <v>0</v>
      </c>
      <c r="Y34" s="43"/>
      <c r="Z34" s="43"/>
      <c r="AA34" s="43"/>
      <c r="AB34" s="1">
        <v>243</v>
      </c>
      <c r="AC34" s="2">
        <v>157.8331</v>
      </c>
      <c r="AD34" s="2">
        <v>63961.859</v>
      </c>
      <c r="AE34" s="2">
        <v>1</v>
      </c>
      <c r="AF34" s="2">
        <v>0.017</v>
      </c>
      <c r="AG34" s="3">
        <v>3.045</v>
      </c>
      <c r="AH34" s="1">
        <v>21</v>
      </c>
      <c r="AI34" s="2">
        <v>1.7357</v>
      </c>
      <c r="AJ34" s="3">
        <v>670.064</v>
      </c>
      <c r="AK34" s="1">
        <v>30</v>
      </c>
      <c r="AL34" s="2">
        <v>0.3598</v>
      </c>
      <c r="AM34" s="3">
        <v>350.436</v>
      </c>
      <c r="AN34" s="1"/>
      <c r="AO34" s="2"/>
      <c r="AP34" s="2"/>
      <c r="AQ34" s="92">
        <f t="shared" si="2"/>
        <v>331</v>
      </c>
      <c r="AR34" s="92">
        <f t="shared" si="3"/>
        <v>167.08970000000002</v>
      </c>
      <c r="AS34" s="92">
        <f t="shared" si="4"/>
        <v>65877.878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/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277">
        <f t="shared" si="6"/>
        <v>0</v>
      </c>
      <c r="W35" s="277">
        <f t="shared" si="6"/>
        <v>0</v>
      </c>
      <c r="X35" s="278">
        <f t="shared" si="6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/>
      <c r="E36" s="43"/>
      <c r="F36" s="43"/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279">
        <f t="shared" si="6"/>
        <v>0</v>
      </c>
      <c r="W36" s="279">
        <f t="shared" si="6"/>
        <v>0</v>
      </c>
      <c r="X36" s="133">
        <f t="shared" si="6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/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277">
        <f t="shared" si="6"/>
        <v>0</v>
      </c>
      <c r="W37" s="277">
        <f t="shared" si="6"/>
        <v>0</v>
      </c>
      <c r="X37" s="278">
        <f t="shared" si="6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23</v>
      </c>
      <c r="E38" s="43">
        <v>4.0783</v>
      </c>
      <c r="F38" s="43">
        <v>1193.74</v>
      </c>
      <c r="G38" s="43"/>
      <c r="H38" s="43"/>
      <c r="I38" s="90"/>
      <c r="J38" s="279">
        <f t="shared" si="7"/>
        <v>23</v>
      </c>
      <c r="K38" s="279">
        <f t="shared" si="7"/>
        <v>4.0783</v>
      </c>
      <c r="L38" s="133">
        <f t="shared" si="7"/>
        <v>1193.74</v>
      </c>
      <c r="M38" s="42"/>
      <c r="N38" s="43"/>
      <c r="O38" s="3"/>
      <c r="P38" s="42"/>
      <c r="Q38" s="43"/>
      <c r="R38" s="43"/>
      <c r="S38" s="43"/>
      <c r="T38" s="43"/>
      <c r="U38" s="90"/>
      <c r="V38" s="279">
        <f t="shared" si="6"/>
        <v>0</v>
      </c>
      <c r="W38" s="279">
        <f t="shared" si="6"/>
        <v>0</v>
      </c>
      <c r="X38" s="133">
        <f t="shared" si="6"/>
        <v>0</v>
      </c>
      <c r="Y38" s="43"/>
      <c r="Z38" s="43"/>
      <c r="AA38" s="43"/>
      <c r="AB38" s="1">
        <v>525</v>
      </c>
      <c r="AC38" s="2">
        <v>63.3018</v>
      </c>
      <c r="AD38" s="2">
        <v>23893.54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2"/>
        <v>548</v>
      </c>
      <c r="AR38" s="92">
        <f t="shared" si="3"/>
        <v>67.3801</v>
      </c>
      <c r="AS38" s="92">
        <f t="shared" si="4"/>
        <v>25087.280000000002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/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277">
        <f t="shared" si="6"/>
        <v>0</v>
      </c>
      <c r="W39" s="277">
        <f t="shared" si="6"/>
        <v>0</v>
      </c>
      <c r="X39" s="278">
        <f t="shared" si="6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/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279">
        <f t="shared" si="6"/>
        <v>0</v>
      </c>
      <c r="W40" s="279">
        <f t="shared" si="6"/>
        <v>0</v>
      </c>
      <c r="X40" s="133">
        <f t="shared" si="6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2"/>
        <v>0</v>
      </c>
      <c r="AR40" s="92">
        <f t="shared" si="3"/>
        <v>0</v>
      </c>
      <c r="AS40" s="92">
        <f t="shared" si="4"/>
        <v>0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/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277">
        <f t="shared" si="6"/>
        <v>0</v>
      </c>
      <c r="W41" s="277">
        <f t="shared" si="6"/>
        <v>0</v>
      </c>
      <c r="X41" s="278">
        <f t="shared" si="6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2"/>
        <v>0</v>
      </c>
      <c r="AR41" s="97">
        <f t="shared" si="3"/>
        <v>0</v>
      </c>
      <c r="AS41" s="97">
        <f t="shared" si="4"/>
        <v>0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/>
      <c r="E42" s="43"/>
      <c r="F42" s="43"/>
      <c r="G42" s="43">
        <v>3</v>
      </c>
      <c r="H42" s="43">
        <v>53.9478</v>
      </c>
      <c r="I42" s="90">
        <v>26360.235</v>
      </c>
      <c r="J42" s="279">
        <f t="shared" si="7"/>
        <v>3</v>
      </c>
      <c r="K42" s="279">
        <f t="shared" si="7"/>
        <v>53.9478</v>
      </c>
      <c r="L42" s="133">
        <f t="shared" si="7"/>
        <v>26360.235</v>
      </c>
      <c r="M42" s="42">
        <v>19</v>
      </c>
      <c r="N42" s="43">
        <v>912.6366</v>
      </c>
      <c r="O42" s="3">
        <v>376685.534</v>
      </c>
      <c r="P42" s="42"/>
      <c r="Q42" s="43"/>
      <c r="R42" s="43"/>
      <c r="S42" s="43"/>
      <c r="T42" s="43"/>
      <c r="U42" s="90"/>
      <c r="V42" s="279">
        <f t="shared" si="6"/>
        <v>0</v>
      </c>
      <c r="W42" s="279">
        <f t="shared" si="6"/>
        <v>0</v>
      </c>
      <c r="X42" s="133">
        <f t="shared" si="6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2"/>
        <v>22</v>
      </c>
      <c r="AR42" s="92">
        <f t="shared" si="3"/>
        <v>966.5844000000001</v>
      </c>
      <c r="AS42" s="92">
        <f t="shared" si="4"/>
        <v>403045.769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34</v>
      </c>
      <c r="E43" s="41">
        <v>474.1914</v>
      </c>
      <c r="F43" s="41">
        <v>327199.428</v>
      </c>
      <c r="G43" s="41">
        <v>23</v>
      </c>
      <c r="H43" s="41">
        <v>516.927</v>
      </c>
      <c r="I43" s="96">
        <v>323374.787</v>
      </c>
      <c r="J43" s="277">
        <f t="shared" si="7"/>
        <v>57</v>
      </c>
      <c r="K43" s="277">
        <f t="shared" si="7"/>
        <v>991.1184000000001</v>
      </c>
      <c r="L43" s="278">
        <f t="shared" si="7"/>
        <v>650574.2150000001</v>
      </c>
      <c r="M43" s="40">
        <v>12</v>
      </c>
      <c r="N43" s="41">
        <v>176.4974</v>
      </c>
      <c r="O43" s="15">
        <v>91973.715</v>
      </c>
      <c r="P43" s="40"/>
      <c r="Q43" s="41"/>
      <c r="R43" s="41"/>
      <c r="S43" s="41"/>
      <c r="T43" s="41"/>
      <c r="U43" s="96"/>
      <c r="V43" s="277">
        <f t="shared" si="6"/>
        <v>0</v>
      </c>
      <c r="W43" s="277">
        <f t="shared" si="6"/>
        <v>0</v>
      </c>
      <c r="X43" s="278">
        <f t="shared" si="6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2"/>
        <v>69</v>
      </c>
      <c r="AR43" s="97">
        <f t="shared" si="3"/>
        <v>1167.6158</v>
      </c>
      <c r="AS43" s="97">
        <f t="shared" si="4"/>
        <v>742547.93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/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>
        <v>179</v>
      </c>
      <c r="N44" s="43">
        <v>7.2234</v>
      </c>
      <c r="O44" s="3">
        <v>5458.616</v>
      </c>
      <c r="P44" s="42"/>
      <c r="Q44" s="43"/>
      <c r="R44" s="43"/>
      <c r="S44" s="43"/>
      <c r="T44" s="43"/>
      <c r="U44" s="90"/>
      <c r="V44" s="279">
        <f t="shared" si="6"/>
        <v>0</v>
      </c>
      <c r="W44" s="279">
        <f t="shared" si="6"/>
        <v>0</v>
      </c>
      <c r="X44" s="133">
        <f t="shared" si="6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2"/>
        <v>179</v>
      </c>
      <c r="AR44" s="92">
        <f t="shared" si="3"/>
        <v>7.2234</v>
      </c>
      <c r="AS44" s="92">
        <f t="shared" si="4"/>
        <v>5458.616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/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277">
        <f t="shared" si="6"/>
        <v>0</v>
      </c>
      <c r="W45" s="277">
        <f t="shared" si="6"/>
        <v>0</v>
      </c>
      <c r="X45" s="278">
        <f t="shared" si="6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/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279">
        <f t="shared" si="6"/>
        <v>0</v>
      </c>
      <c r="W46" s="279">
        <f t="shared" si="6"/>
        <v>0</v>
      </c>
      <c r="X46" s="133">
        <f t="shared" si="6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2"/>
        <v>0</v>
      </c>
      <c r="AR46" s="92">
        <f t="shared" si="3"/>
        <v>0</v>
      </c>
      <c r="AS46" s="92">
        <f t="shared" si="4"/>
        <v>0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/>
      <c r="G47" s="41"/>
      <c r="H47" s="41"/>
      <c r="I47" s="96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277">
        <f t="shared" si="6"/>
        <v>0</v>
      </c>
      <c r="W47" s="277">
        <f t="shared" si="6"/>
        <v>0</v>
      </c>
      <c r="X47" s="278">
        <f t="shared" si="6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/>
      <c r="G48" s="43"/>
      <c r="H48" s="43"/>
      <c r="I48" s="9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42">
        <v>109</v>
      </c>
      <c r="N48" s="43">
        <v>18.799</v>
      </c>
      <c r="O48" s="3">
        <v>8782.385</v>
      </c>
      <c r="P48" s="42">
        <v>44</v>
      </c>
      <c r="Q48" s="43">
        <v>4.615</v>
      </c>
      <c r="R48" s="43">
        <v>4554.06</v>
      </c>
      <c r="S48" s="43"/>
      <c r="T48" s="43"/>
      <c r="U48" s="90"/>
      <c r="V48" s="279">
        <f t="shared" si="6"/>
        <v>44</v>
      </c>
      <c r="W48" s="279">
        <f t="shared" si="6"/>
        <v>4.615</v>
      </c>
      <c r="X48" s="133">
        <f t="shared" si="6"/>
        <v>4554.06</v>
      </c>
      <c r="Y48" s="43">
        <v>12</v>
      </c>
      <c r="Z48" s="43">
        <v>2.5145</v>
      </c>
      <c r="AA48" s="43">
        <v>982.382</v>
      </c>
      <c r="AB48" s="1">
        <v>2</v>
      </c>
      <c r="AC48" s="2">
        <v>0.061</v>
      </c>
      <c r="AD48" s="2">
        <v>44.205</v>
      </c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2"/>
        <v>167</v>
      </c>
      <c r="AR48" s="92">
        <f t="shared" si="3"/>
        <v>25.9895</v>
      </c>
      <c r="AS48" s="92">
        <f t="shared" si="4"/>
        <v>14363.032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/>
      <c r="G49" s="41"/>
      <c r="H49" s="41"/>
      <c r="I49" s="96"/>
      <c r="J49" s="277">
        <f t="shared" si="8"/>
        <v>0</v>
      </c>
      <c r="K49" s="277">
        <f t="shared" si="8"/>
        <v>0</v>
      </c>
      <c r="L49" s="278">
        <f t="shared" si="8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277">
        <f t="shared" si="6"/>
        <v>0</v>
      </c>
      <c r="W49" s="277">
        <f t="shared" si="6"/>
        <v>0</v>
      </c>
      <c r="X49" s="278">
        <f t="shared" si="6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2"/>
        <v>0</v>
      </c>
      <c r="AR49" s="97">
        <f t="shared" si="3"/>
        <v>0</v>
      </c>
      <c r="AS49" s="97">
        <f t="shared" si="4"/>
        <v>0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/>
      <c r="G50" s="43"/>
      <c r="H50" s="43"/>
      <c r="I50" s="9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42">
        <v>1</v>
      </c>
      <c r="N50" s="43">
        <v>69.5548</v>
      </c>
      <c r="O50" s="3">
        <v>19275.568</v>
      </c>
      <c r="P50" s="42"/>
      <c r="Q50" s="43"/>
      <c r="R50" s="43"/>
      <c r="S50" s="43"/>
      <c r="T50" s="43"/>
      <c r="U50" s="90"/>
      <c r="V50" s="279">
        <f t="shared" si="6"/>
        <v>0</v>
      </c>
      <c r="W50" s="279">
        <f t="shared" si="6"/>
        <v>0</v>
      </c>
      <c r="X50" s="133">
        <f t="shared" si="6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2"/>
        <v>1</v>
      </c>
      <c r="AR50" s="92">
        <f t="shared" si="3"/>
        <v>69.5548</v>
      </c>
      <c r="AS50" s="92">
        <f t="shared" si="4"/>
        <v>19275.568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/>
      <c r="G51" s="41"/>
      <c r="H51" s="41"/>
      <c r="I51" s="96"/>
      <c r="J51" s="277">
        <f t="shared" si="8"/>
        <v>0</v>
      </c>
      <c r="K51" s="277">
        <f t="shared" si="8"/>
        <v>0</v>
      </c>
      <c r="L51" s="278">
        <f t="shared" si="8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277">
        <f t="shared" si="6"/>
        <v>0</v>
      </c>
      <c r="W51" s="277">
        <f t="shared" si="6"/>
        <v>0</v>
      </c>
      <c r="X51" s="278">
        <f t="shared" si="6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/>
      <c r="G52" s="43"/>
      <c r="H52" s="43"/>
      <c r="I52" s="9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279">
        <f t="shared" si="6"/>
        <v>0</v>
      </c>
      <c r="W52" s="279">
        <f t="shared" si="6"/>
        <v>0</v>
      </c>
      <c r="X52" s="133">
        <f t="shared" si="6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/>
      <c r="G53" s="41"/>
      <c r="H53" s="41"/>
      <c r="I53" s="96"/>
      <c r="J53" s="277">
        <f t="shared" si="8"/>
        <v>0</v>
      </c>
      <c r="K53" s="277">
        <f t="shared" si="8"/>
        <v>0</v>
      </c>
      <c r="L53" s="278">
        <f t="shared" si="8"/>
        <v>0</v>
      </c>
      <c r="M53" s="40">
        <v>16</v>
      </c>
      <c r="N53" s="41">
        <v>163.88</v>
      </c>
      <c r="O53" s="15">
        <v>117062.847</v>
      </c>
      <c r="P53" s="40"/>
      <c r="Q53" s="41"/>
      <c r="R53" s="41"/>
      <c r="S53" s="41"/>
      <c r="T53" s="41"/>
      <c r="U53" s="96"/>
      <c r="V53" s="277">
        <f t="shared" si="6"/>
        <v>0</v>
      </c>
      <c r="W53" s="277">
        <f t="shared" si="6"/>
        <v>0</v>
      </c>
      <c r="X53" s="278">
        <f t="shared" si="6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2"/>
        <v>16</v>
      </c>
      <c r="AR53" s="97">
        <f t="shared" si="3"/>
        <v>163.88</v>
      </c>
      <c r="AS53" s="97">
        <f t="shared" si="4"/>
        <v>117062.847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/>
      <c r="G54" s="43"/>
      <c r="H54" s="43"/>
      <c r="I54" s="9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279">
        <f t="shared" si="6"/>
        <v>0</v>
      </c>
      <c r="W54" s="279">
        <f t="shared" si="6"/>
        <v>0</v>
      </c>
      <c r="X54" s="133">
        <f t="shared" si="6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/>
      <c r="AI54" s="2"/>
      <c r="AJ54" s="3"/>
      <c r="AK54" s="1">
        <v>5</v>
      </c>
      <c r="AL54" s="2">
        <v>0.0702</v>
      </c>
      <c r="AM54" s="3">
        <v>20.671</v>
      </c>
      <c r="AN54" s="1">
        <v>31</v>
      </c>
      <c r="AO54" s="2">
        <v>0.6735</v>
      </c>
      <c r="AP54" s="2">
        <v>1057.084</v>
      </c>
      <c r="AQ54" s="92">
        <f t="shared" si="2"/>
        <v>36</v>
      </c>
      <c r="AR54" s="92">
        <f t="shared" si="3"/>
        <v>0.7437</v>
      </c>
      <c r="AS54" s="92">
        <f t="shared" si="4"/>
        <v>1077.755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/>
      <c r="G55" s="41"/>
      <c r="H55" s="41"/>
      <c r="I55" s="96"/>
      <c r="J55" s="277">
        <f t="shared" si="8"/>
        <v>0</v>
      </c>
      <c r="K55" s="277">
        <f t="shared" si="8"/>
        <v>0</v>
      </c>
      <c r="L55" s="278">
        <f t="shared" si="8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277">
        <f t="shared" si="6"/>
        <v>0</v>
      </c>
      <c r="W55" s="277">
        <f t="shared" si="6"/>
        <v>0</v>
      </c>
      <c r="X55" s="456">
        <f t="shared" si="6"/>
        <v>0</v>
      </c>
      <c r="Y55" s="40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15"/>
      <c r="AV55" s="102"/>
      <c r="AW55" s="71"/>
    </row>
    <row r="56" spans="1:49" ht="18.75">
      <c r="A56" s="316" t="s">
        <v>115</v>
      </c>
      <c r="B56" s="317" t="s">
        <v>48</v>
      </c>
      <c r="C56" s="99" t="s">
        <v>10</v>
      </c>
      <c r="D56" s="42"/>
      <c r="E56" s="43"/>
      <c r="F56" s="43"/>
      <c r="G56" s="43"/>
      <c r="H56" s="43"/>
      <c r="I56" s="9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279">
        <f t="shared" si="6"/>
        <v>0</v>
      </c>
      <c r="W56" s="279">
        <f t="shared" si="6"/>
        <v>0</v>
      </c>
      <c r="X56" s="449">
        <f t="shared" si="6"/>
        <v>0</v>
      </c>
      <c r="Y56" s="42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2"/>
        <v>0</v>
      </c>
      <c r="AR56" s="92">
        <f t="shared" si="3"/>
        <v>0</v>
      </c>
      <c r="AS56" s="92">
        <f t="shared" si="4"/>
        <v>0</v>
      </c>
      <c r="AT56" s="107" t="s">
        <v>10</v>
      </c>
      <c r="AU56" s="320" t="s">
        <v>116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/>
      <c r="G57" s="41"/>
      <c r="H57" s="41"/>
      <c r="I57" s="96"/>
      <c r="J57" s="277">
        <f t="shared" si="8"/>
        <v>0</v>
      </c>
      <c r="K57" s="277">
        <f t="shared" si="8"/>
        <v>0</v>
      </c>
      <c r="L57" s="278">
        <f t="shared" si="8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277">
        <f t="shared" si="6"/>
        <v>0</v>
      </c>
      <c r="W57" s="277">
        <f t="shared" si="6"/>
        <v>0</v>
      </c>
      <c r="X57" s="448">
        <f t="shared" si="6"/>
        <v>0</v>
      </c>
      <c r="Y57" s="40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2"/>
        <v>0</v>
      </c>
      <c r="AR57" s="97">
        <f t="shared" si="3"/>
        <v>0</v>
      </c>
      <c r="AS57" s="97">
        <f t="shared" si="4"/>
        <v>0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280">
        <f t="shared" si="8"/>
        <v>0</v>
      </c>
      <c r="K58" s="280">
        <f t="shared" si="8"/>
        <v>0</v>
      </c>
      <c r="L58" s="281">
        <f t="shared" si="8"/>
        <v>0</v>
      </c>
      <c r="M58" s="44">
        <v>1218</v>
      </c>
      <c r="N58" s="45">
        <v>54.2218</v>
      </c>
      <c r="O58" s="19">
        <v>24042.933</v>
      </c>
      <c r="P58" s="44">
        <v>88</v>
      </c>
      <c r="Q58" s="45">
        <v>123.82</v>
      </c>
      <c r="R58" s="45">
        <v>53895.019</v>
      </c>
      <c r="S58" s="45">
        <v>39</v>
      </c>
      <c r="T58" s="45">
        <v>0.845</v>
      </c>
      <c r="U58" s="109">
        <v>788.87</v>
      </c>
      <c r="V58" s="280">
        <f t="shared" si="6"/>
        <v>127</v>
      </c>
      <c r="W58" s="280">
        <f t="shared" si="6"/>
        <v>124.66499999999999</v>
      </c>
      <c r="X58" s="455">
        <f t="shared" si="6"/>
        <v>54683.889</v>
      </c>
      <c r="Y58" s="44">
        <v>126</v>
      </c>
      <c r="Z58" s="45">
        <v>4.3156</v>
      </c>
      <c r="AA58" s="45">
        <v>1692.229</v>
      </c>
      <c r="AB58" s="20">
        <v>756</v>
      </c>
      <c r="AC58" s="23">
        <v>20.9313</v>
      </c>
      <c r="AD58" s="23">
        <v>14269.141</v>
      </c>
      <c r="AE58" s="23"/>
      <c r="AF58" s="23"/>
      <c r="AG58" s="19"/>
      <c r="AH58" s="20">
        <v>11</v>
      </c>
      <c r="AI58" s="23">
        <v>0.7575</v>
      </c>
      <c r="AJ58" s="19">
        <v>213.893</v>
      </c>
      <c r="AK58" s="20">
        <v>108</v>
      </c>
      <c r="AL58" s="23">
        <v>4.3064</v>
      </c>
      <c r="AM58" s="19">
        <v>2554.312</v>
      </c>
      <c r="AN58" s="20">
        <v>4</v>
      </c>
      <c r="AO58" s="23">
        <v>0.1055</v>
      </c>
      <c r="AP58" s="23">
        <v>27.48</v>
      </c>
      <c r="AQ58" s="146">
        <f t="shared" si="2"/>
        <v>2350</v>
      </c>
      <c r="AR58" s="146">
        <f t="shared" si="3"/>
        <v>209.30309999999997</v>
      </c>
      <c r="AS58" s="146">
        <f t="shared" si="4"/>
        <v>97483.87700000001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/>
      <c r="G59" s="43"/>
      <c r="H59" s="43"/>
      <c r="I59" s="9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282">
        <f t="shared" si="6"/>
        <v>0</v>
      </c>
      <c r="W59" s="282">
        <f t="shared" si="6"/>
        <v>0</v>
      </c>
      <c r="X59" s="447">
        <f t="shared" si="6"/>
        <v>0</v>
      </c>
      <c r="Y59" s="42"/>
      <c r="Z59" s="43"/>
      <c r="AA59" s="43"/>
      <c r="AB59" s="1"/>
      <c r="AC59" s="51"/>
      <c r="AD59" s="2"/>
      <c r="AE59" s="2">
        <v>2</v>
      </c>
      <c r="AF59" s="51">
        <v>0.418</v>
      </c>
      <c r="AG59" s="3">
        <v>548.336</v>
      </c>
      <c r="AH59" s="1"/>
      <c r="AI59" s="51"/>
      <c r="AJ59" s="3"/>
      <c r="AK59" s="1"/>
      <c r="AL59" s="51"/>
      <c r="AM59" s="3"/>
      <c r="AN59" s="10"/>
      <c r="AO59" s="51"/>
      <c r="AP59" s="3"/>
      <c r="AQ59" s="114">
        <f t="shared" si="2"/>
        <v>2</v>
      </c>
      <c r="AR59" s="114">
        <f t="shared" si="3"/>
        <v>0.418</v>
      </c>
      <c r="AS59" s="114">
        <f t="shared" si="4"/>
        <v>548.336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277">
        <f t="shared" si="8"/>
        <v>0</v>
      </c>
      <c r="K60" s="277">
        <f t="shared" si="8"/>
        <v>0</v>
      </c>
      <c r="L60" s="278">
        <f t="shared" si="8"/>
        <v>0</v>
      </c>
      <c r="M60" s="40">
        <v>29</v>
      </c>
      <c r="N60" s="41">
        <v>1.1572</v>
      </c>
      <c r="O60" s="15">
        <v>1042.518</v>
      </c>
      <c r="P60" s="40">
        <v>7</v>
      </c>
      <c r="Q60" s="41">
        <v>33.635</v>
      </c>
      <c r="R60" s="41">
        <v>16313.851</v>
      </c>
      <c r="S60" s="41"/>
      <c r="T60" s="41"/>
      <c r="U60" s="96"/>
      <c r="V60" s="277">
        <f t="shared" si="6"/>
        <v>7</v>
      </c>
      <c r="W60" s="277">
        <f t="shared" si="6"/>
        <v>33.635</v>
      </c>
      <c r="X60" s="448">
        <f t="shared" si="6"/>
        <v>16313.851</v>
      </c>
      <c r="Y60" s="40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2"/>
        <v>36</v>
      </c>
      <c r="AR60" s="97">
        <f t="shared" si="3"/>
        <v>34.7922</v>
      </c>
      <c r="AS60" s="97">
        <f t="shared" si="4"/>
        <v>17356.369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9" ref="D61:AP61">+D6+D8+D10+D12+D14+D16+D18+D20+D22+D24+D26+D28+D30+D32+D34+D36+D38+D40+D42+D44+D46+D48+D50+D52+D54+D56+D58</f>
        <v>95</v>
      </c>
      <c r="E61" s="45">
        <f t="shared" si="9"/>
        <v>13.4098</v>
      </c>
      <c r="F61" s="45">
        <f t="shared" si="9"/>
        <v>9016.285</v>
      </c>
      <c r="G61" s="44">
        <f t="shared" si="9"/>
        <v>76</v>
      </c>
      <c r="H61" s="45">
        <f t="shared" si="9"/>
        <v>66.057</v>
      </c>
      <c r="I61" s="45">
        <f t="shared" si="9"/>
        <v>35078.68</v>
      </c>
      <c r="J61" s="23">
        <f t="shared" si="9"/>
        <v>171</v>
      </c>
      <c r="K61" s="23">
        <f t="shared" si="9"/>
        <v>79.4668</v>
      </c>
      <c r="L61" s="19">
        <f t="shared" si="9"/>
        <v>44094.965</v>
      </c>
      <c r="M61" s="44">
        <f t="shared" si="9"/>
        <v>1728</v>
      </c>
      <c r="N61" s="45">
        <f t="shared" si="9"/>
        <v>1738.9236000000003</v>
      </c>
      <c r="O61" s="45">
        <f t="shared" si="9"/>
        <v>595438.891</v>
      </c>
      <c r="P61" s="44">
        <f t="shared" si="9"/>
        <v>1000</v>
      </c>
      <c r="Q61" s="45">
        <f t="shared" si="9"/>
        <v>7422.175</v>
      </c>
      <c r="R61" s="45">
        <f t="shared" si="9"/>
        <v>969556.3919999999</v>
      </c>
      <c r="S61" s="44">
        <f t="shared" si="9"/>
        <v>174</v>
      </c>
      <c r="T61" s="45">
        <f t="shared" si="9"/>
        <v>10.944</v>
      </c>
      <c r="U61" s="45">
        <f t="shared" si="9"/>
        <v>10399.823</v>
      </c>
      <c r="V61" s="19">
        <f t="shared" si="9"/>
        <v>1174</v>
      </c>
      <c r="W61" s="23">
        <f t="shared" si="9"/>
        <v>7433.119000000001</v>
      </c>
      <c r="X61" s="437">
        <f t="shared" si="9"/>
        <v>979956.2149999999</v>
      </c>
      <c r="Y61" s="44">
        <f t="shared" si="9"/>
        <v>632</v>
      </c>
      <c r="Z61" s="45">
        <f t="shared" si="9"/>
        <v>6167.514900000001</v>
      </c>
      <c r="AA61" s="45">
        <f t="shared" si="9"/>
        <v>393833.959</v>
      </c>
      <c r="AB61" s="44">
        <f t="shared" si="9"/>
        <v>2307</v>
      </c>
      <c r="AC61" s="45">
        <f t="shared" si="9"/>
        <v>305.4399</v>
      </c>
      <c r="AD61" s="45">
        <f t="shared" si="9"/>
        <v>117487.07400000001</v>
      </c>
      <c r="AE61" s="44">
        <f t="shared" si="9"/>
        <v>166</v>
      </c>
      <c r="AF61" s="45">
        <f t="shared" si="9"/>
        <v>14.817</v>
      </c>
      <c r="AG61" s="45">
        <f t="shared" si="9"/>
        <v>12365.537</v>
      </c>
      <c r="AH61" s="44">
        <f t="shared" si="9"/>
        <v>214</v>
      </c>
      <c r="AI61" s="45">
        <f t="shared" si="9"/>
        <v>28.270900000000005</v>
      </c>
      <c r="AJ61" s="45">
        <f t="shared" si="9"/>
        <v>16854.448999999997</v>
      </c>
      <c r="AK61" s="44">
        <f t="shared" si="9"/>
        <v>329</v>
      </c>
      <c r="AL61" s="45">
        <f t="shared" si="9"/>
        <v>11.626999999999999</v>
      </c>
      <c r="AM61" s="45">
        <f t="shared" si="9"/>
        <v>7279.675</v>
      </c>
      <c r="AN61" s="44">
        <f t="shared" si="9"/>
        <v>271</v>
      </c>
      <c r="AO61" s="45">
        <f t="shared" si="9"/>
        <v>18.008399999999998</v>
      </c>
      <c r="AP61" s="45">
        <f t="shared" si="9"/>
        <v>13988.432</v>
      </c>
      <c r="AQ61" s="146">
        <f t="shared" si="2"/>
        <v>6992</v>
      </c>
      <c r="AR61" s="146">
        <f t="shared" si="3"/>
        <v>15797.1875</v>
      </c>
      <c r="AS61" s="146">
        <f t="shared" si="4"/>
        <v>2181299.1969999997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117</v>
      </c>
      <c r="B62" s="329" t="s">
        <v>51</v>
      </c>
      <c r="C62" s="99" t="s">
        <v>50</v>
      </c>
      <c r="D62" s="42">
        <f aca="true" t="shared" si="10" ref="D62:AP62">D59</f>
        <v>0</v>
      </c>
      <c r="E62" s="43">
        <f t="shared" si="10"/>
        <v>0</v>
      </c>
      <c r="F62" s="43">
        <f t="shared" si="10"/>
        <v>0</v>
      </c>
      <c r="G62" s="42">
        <f t="shared" si="10"/>
        <v>0</v>
      </c>
      <c r="H62" s="43">
        <f t="shared" si="10"/>
        <v>0</v>
      </c>
      <c r="I62" s="43">
        <f t="shared" si="10"/>
        <v>0</v>
      </c>
      <c r="J62" s="2">
        <f t="shared" si="10"/>
        <v>0</v>
      </c>
      <c r="K62" s="2">
        <f t="shared" si="10"/>
        <v>0</v>
      </c>
      <c r="L62" s="3">
        <f t="shared" si="10"/>
        <v>0</v>
      </c>
      <c r="M62" s="42">
        <f t="shared" si="10"/>
        <v>0</v>
      </c>
      <c r="N62" s="43">
        <f t="shared" si="10"/>
        <v>0</v>
      </c>
      <c r="O62" s="43">
        <f t="shared" si="10"/>
        <v>0</v>
      </c>
      <c r="P62" s="42">
        <f t="shared" si="10"/>
        <v>0</v>
      </c>
      <c r="Q62" s="43">
        <f t="shared" si="10"/>
        <v>0</v>
      </c>
      <c r="R62" s="43">
        <f t="shared" si="10"/>
        <v>0</v>
      </c>
      <c r="S62" s="42">
        <f t="shared" si="10"/>
        <v>0</v>
      </c>
      <c r="T62" s="43">
        <f t="shared" si="10"/>
        <v>0</v>
      </c>
      <c r="U62" s="43">
        <f t="shared" si="10"/>
        <v>0</v>
      </c>
      <c r="V62" s="3">
        <f t="shared" si="10"/>
        <v>0</v>
      </c>
      <c r="W62" s="2">
        <f t="shared" si="10"/>
        <v>0</v>
      </c>
      <c r="X62" s="48">
        <f t="shared" si="10"/>
        <v>0</v>
      </c>
      <c r="Y62" s="42">
        <f t="shared" si="10"/>
        <v>0</v>
      </c>
      <c r="Z62" s="43">
        <f t="shared" si="10"/>
        <v>0</v>
      </c>
      <c r="AA62" s="43">
        <f t="shared" si="10"/>
        <v>0</v>
      </c>
      <c r="AB62" s="42">
        <f t="shared" si="10"/>
        <v>0</v>
      </c>
      <c r="AC62" s="43">
        <f t="shared" si="10"/>
        <v>0</v>
      </c>
      <c r="AD62" s="43">
        <f t="shared" si="10"/>
        <v>0</v>
      </c>
      <c r="AE62" s="42">
        <f t="shared" si="10"/>
        <v>2</v>
      </c>
      <c r="AF62" s="43">
        <f t="shared" si="10"/>
        <v>0.418</v>
      </c>
      <c r="AG62" s="43">
        <f t="shared" si="10"/>
        <v>548.336</v>
      </c>
      <c r="AH62" s="42">
        <f t="shared" si="10"/>
        <v>0</v>
      </c>
      <c r="AI62" s="43">
        <f t="shared" si="10"/>
        <v>0</v>
      </c>
      <c r="AJ62" s="43">
        <f t="shared" si="10"/>
        <v>0</v>
      </c>
      <c r="AK62" s="42">
        <f t="shared" si="10"/>
        <v>0</v>
      </c>
      <c r="AL62" s="43">
        <f t="shared" si="10"/>
        <v>0</v>
      </c>
      <c r="AM62" s="43">
        <f t="shared" si="10"/>
        <v>0</v>
      </c>
      <c r="AN62" s="42">
        <f t="shared" si="10"/>
        <v>0</v>
      </c>
      <c r="AO62" s="43">
        <f t="shared" si="10"/>
        <v>0</v>
      </c>
      <c r="AP62" s="43">
        <f t="shared" si="10"/>
        <v>0</v>
      </c>
      <c r="AQ62" s="92">
        <f t="shared" si="2"/>
        <v>2</v>
      </c>
      <c r="AR62" s="92">
        <f t="shared" si="3"/>
        <v>0.418</v>
      </c>
      <c r="AS62" s="92">
        <f t="shared" si="4"/>
        <v>548.336</v>
      </c>
      <c r="AT62" s="108" t="s">
        <v>50</v>
      </c>
      <c r="AU62" s="326" t="s">
        <v>118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1" ref="D63:U63">+D7+D9+D11+D13+D15+D17+D19+D21+D23+D25+D27+D29+D31+D33+D35+D37+D39+D41+D43+D45+D47+D49+D51+D53+D55+D57+D60</f>
        <v>34</v>
      </c>
      <c r="E63" s="41">
        <f t="shared" si="11"/>
        <v>474.1914</v>
      </c>
      <c r="F63" s="41">
        <f t="shared" si="11"/>
        <v>327199.428</v>
      </c>
      <c r="G63" s="40">
        <f t="shared" si="11"/>
        <v>23</v>
      </c>
      <c r="H63" s="41">
        <f t="shared" si="11"/>
        <v>516.927</v>
      </c>
      <c r="I63" s="41">
        <f t="shared" si="11"/>
        <v>323374.787</v>
      </c>
      <c r="J63" s="5">
        <f t="shared" si="11"/>
        <v>57</v>
      </c>
      <c r="K63" s="5">
        <f t="shared" si="11"/>
        <v>991.1184000000001</v>
      </c>
      <c r="L63" s="6">
        <f t="shared" si="11"/>
        <v>650574.2150000001</v>
      </c>
      <c r="M63" s="40">
        <f t="shared" si="11"/>
        <v>147</v>
      </c>
      <c r="N63" s="41">
        <f t="shared" si="11"/>
        <v>3755.2959000000005</v>
      </c>
      <c r="O63" s="41">
        <f t="shared" si="11"/>
        <v>533097.536</v>
      </c>
      <c r="P63" s="40">
        <f t="shared" si="11"/>
        <v>64</v>
      </c>
      <c r="Q63" s="41">
        <f t="shared" si="11"/>
        <v>7864.575</v>
      </c>
      <c r="R63" s="41">
        <f t="shared" si="11"/>
        <v>612618.9480000001</v>
      </c>
      <c r="S63" s="40">
        <f t="shared" si="11"/>
        <v>0</v>
      </c>
      <c r="T63" s="41">
        <f t="shared" si="11"/>
        <v>0</v>
      </c>
      <c r="U63" s="41">
        <f t="shared" si="11"/>
        <v>0</v>
      </c>
      <c r="V63" s="6">
        <f>+V7+V9+V11+V13+V15+V17+V19+V21+V23+V25+V27+V29+V31+V33+V35+V37+V39+V41+V43+V45+V47+V49+V51+V53+V55+V57+V60</f>
        <v>64</v>
      </c>
      <c r="W63" s="5">
        <f>+W7+W9+W11+W13+W15+W17+W19+W21+W23+W25+W27+W29+W31+W33+W35+W37+W39+W41+W43+W45+W47+W49+W51+W53+W55+W57+W60</f>
        <v>7864.575</v>
      </c>
      <c r="X63" s="47">
        <f>+X7+X9+X11+X13+X15+X17+X19+X21+X23+X25+X27+X29+X31+X33+X35+X37+X39+X41+X43+X45+X47+X49+X51+X53+X55+X57+X60</f>
        <v>612618.9480000001</v>
      </c>
      <c r="Y63" s="40">
        <f>+Y7+Y9+Y11+Y13+Y15+Y17+Y19+Y21+Y23+Y25+Y27+Y29+Y31+Y33+Y35+Y37+Y39+Y41+Y43+Y45+Y47+Y49+Y51+Y53+Y55+Y57+Y60</f>
        <v>46</v>
      </c>
      <c r="Z63" s="41">
        <f>+Z7+Z9+Z11+Z13+Z15+Z17+Z19+Z21+Z23+Z25+Z27+Z29+Z31+Z33+Z35+Z37+Z39+Z41+Z43+Z45+Z47+Z49+Z51+Z53+Z55+Z57+Z60</f>
        <v>2331.209</v>
      </c>
      <c r="AA63" s="41">
        <f aca="true" t="shared" si="12" ref="AA63:AP63">+AA7+AA9+AA11+AA13+AA15+AA17+AA19+AA21+AA23+AA25+AA27+AA29+AA31+AA33+AA35+AA37+AA39+AA41+AA43+AA45+AA47+AA49+AA51+AA53+AA55+AA57+AA60</f>
        <v>204076.812</v>
      </c>
      <c r="AB63" s="40">
        <f t="shared" si="12"/>
        <v>0</v>
      </c>
      <c r="AC63" s="41">
        <f t="shared" si="12"/>
        <v>0</v>
      </c>
      <c r="AD63" s="41">
        <f t="shared" si="12"/>
        <v>0</v>
      </c>
      <c r="AE63" s="40">
        <f t="shared" si="12"/>
        <v>0</v>
      </c>
      <c r="AF63" s="41">
        <f t="shared" si="12"/>
        <v>0</v>
      </c>
      <c r="AG63" s="41">
        <f t="shared" si="12"/>
        <v>0</v>
      </c>
      <c r="AH63" s="40">
        <f t="shared" si="12"/>
        <v>0</v>
      </c>
      <c r="AI63" s="41">
        <f t="shared" si="12"/>
        <v>0</v>
      </c>
      <c r="AJ63" s="41">
        <f t="shared" si="12"/>
        <v>0</v>
      </c>
      <c r="AK63" s="40">
        <f t="shared" si="12"/>
        <v>0</v>
      </c>
      <c r="AL63" s="41">
        <f t="shared" si="12"/>
        <v>0</v>
      </c>
      <c r="AM63" s="41">
        <f t="shared" si="12"/>
        <v>0</v>
      </c>
      <c r="AN63" s="40">
        <f t="shared" si="12"/>
        <v>0</v>
      </c>
      <c r="AO63" s="41">
        <f t="shared" si="12"/>
        <v>0</v>
      </c>
      <c r="AP63" s="41">
        <f t="shared" si="12"/>
        <v>0</v>
      </c>
      <c r="AQ63" s="97">
        <f t="shared" si="2"/>
        <v>314</v>
      </c>
      <c r="AR63" s="97">
        <f t="shared" si="3"/>
        <v>14942.1983</v>
      </c>
      <c r="AS63" s="97">
        <f t="shared" si="4"/>
        <v>2000367.5110000002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/>
      <c r="G64" s="43">
        <v>322</v>
      </c>
      <c r="H64" s="43">
        <v>160.03226</v>
      </c>
      <c r="I64" s="90">
        <v>83053.599</v>
      </c>
      <c r="J64" s="279">
        <f aca="true" t="shared" si="13" ref="J64:L70">+D64+G64</f>
        <v>322</v>
      </c>
      <c r="K64" s="279">
        <f t="shared" si="13"/>
        <v>160.03226</v>
      </c>
      <c r="L64" s="133">
        <f t="shared" si="13"/>
        <v>83053.599</v>
      </c>
      <c r="M64" s="42">
        <v>1738</v>
      </c>
      <c r="N64" s="43">
        <v>245.5822</v>
      </c>
      <c r="O64" s="3">
        <v>177166.703</v>
      </c>
      <c r="P64" s="42">
        <v>2317</v>
      </c>
      <c r="Q64" s="43">
        <v>278.407</v>
      </c>
      <c r="R64" s="43">
        <v>124533.773</v>
      </c>
      <c r="S64" s="43">
        <v>17</v>
      </c>
      <c r="T64" s="43">
        <v>0.367</v>
      </c>
      <c r="U64" s="90">
        <v>557.528</v>
      </c>
      <c r="V64" s="279">
        <f t="shared" si="6"/>
        <v>2334</v>
      </c>
      <c r="W64" s="279">
        <f t="shared" si="6"/>
        <v>278.774</v>
      </c>
      <c r="X64" s="449">
        <f t="shared" si="6"/>
        <v>125091.301</v>
      </c>
      <c r="Y64" s="42">
        <v>54</v>
      </c>
      <c r="Z64" s="43">
        <v>2588.4669</v>
      </c>
      <c r="AA64" s="43">
        <v>151459.642</v>
      </c>
      <c r="AB64" s="1">
        <v>70</v>
      </c>
      <c r="AC64" s="2">
        <v>7.83655</v>
      </c>
      <c r="AD64" s="2">
        <v>7775.176</v>
      </c>
      <c r="AE64" s="2">
        <v>21</v>
      </c>
      <c r="AF64" s="2">
        <v>4.548</v>
      </c>
      <c r="AG64" s="3">
        <v>1496.892</v>
      </c>
      <c r="AH64" s="1">
        <v>2</v>
      </c>
      <c r="AI64" s="2">
        <v>0.0483</v>
      </c>
      <c r="AJ64" s="3">
        <v>14.075</v>
      </c>
      <c r="AK64" s="1"/>
      <c r="AL64" s="2"/>
      <c r="AM64" s="3"/>
      <c r="AN64" s="1"/>
      <c r="AO64" s="2"/>
      <c r="AP64" s="2"/>
      <c r="AQ64" s="92">
        <f t="shared" si="2"/>
        <v>4541</v>
      </c>
      <c r="AR64" s="92">
        <f t="shared" si="3"/>
        <v>3285.2882099999993</v>
      </c>
      <c r="AS64" s="92">
        <f t="shared" si="4"/>
        <v>546057.3879999999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567</v>
      </c>
      <c r="E65" s="41">
        <v>78.333</v>
      </c>
      <c r="F65" s="41">
        <v>93584.344</v>
      </c>
      <c r="G65" s="41">
        <v>122</v>
      </c>
      <c r="H65" s="41">
        <v>248.1845</v>
      </c>
      <c r="I65" s="96">
        <v>113245.101</v>
      </c>
      <c r="J65" s="277">
        <f t="shared" si="13"/>
        <v>689</v>
      </c>
      <c r="K65" s="277">
        <f t="shared" si="13"/>
        <v>326.51750000000004</v>
      </c>
      <c r="L65" s="278">
        <f t="shared" si="13"/>
        <v>206829.445</v>
      </c>
      <c r="M65" s="40">
        <v>36</v>
      </c>
      <c r="N65" s="41">
        <v>12.0387</v>
      </c>
      <c r="O65" s="15">
        <v>2459.468</v>
      </c>
      <c r="P65" s="40">
        <v>70</v>
      </c>
      <c r="Q65" s="41">
        <v>128.459</v>
      </c>
      <c r="R65" s="41">
        <v>24789.959</v>
      </c>
      <c r="S65" s="41"/>
      <c r="T65" s="41"/>
      <c r="U65" s="96"/>
      <c r="V65" s="277">
        <f t="shared" si="6"/>
        <v>70</v>
      </c>
      <c r="W65" s="277">
        <f t="shared" si="6"/>
        <v>128.459</v>
      </c>
      <c r="X65" s="448">
        <f t="shared" si="6"/>
        <v>24789.959</v>
      </c>
      <c r="Y65" s="40"/>
      <c r="Z65" s="41"/>
      <c r="AA65" s="41"/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2"/>
        <v>795</v>
      </c>
      <c r="AR65" s="97">
        <f t="shared" si="3"/>
        <v>467.01520000000005</v>
      </c>
      <c r="AS65" s="97">
        <f t="shared" si="4"/>
        <v>234078.872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/>
      <c r="G66" s="43"/>
      <c r="H66" s="43"/>
      <c r="I66" s="90"/>
      <c r="J66" s="279">
        <f t="shared" si="13"/>
        <v>0</v>
      </c>
      <c r="K66" s="279">
        <f t="shared" si="13"/>
        <v>0</v>
      </c>
      <c r="L66" s="133">
        <f t="shared" si="13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279">
        <f t="shared" si="6"/>
        <v>0</v>
      </c>
      <c r="W66" s="279">
        <f t="shared" si="6"/>
        <v>0</v>
      </c>
      <c r="X66" s="449">
        <f t="shared" si="6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277">
        <f t="shared" si="13"/>
        <v>0</v>
      </c>
      <c r="K67" s="277">
        <f t="shared" si="13"/>
        <v>0</v>
      </c>
      <c r="L67" s="278">
        <f t="shared" si="13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277">
        <f t="shared" si="6"/>
        <v>0</v>
      </c>
      <c r="W67" s="277">
        <f t="shared" si="6"/>
        <v>0</v>
      </c>
      <c r="X67" s="448">
        <f t="shared" si="6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119</v>
      </c>
      <c r="B68" s="347"/>
      <c r="C68" s="99" t="s">
        <v>10</v>
      </c>
      <c r="D68" s="42">
        <v>95</v>
      </c>
      <c r="E68" s="43">
        <v>13.4098</v>
      </c>
      <c r="F68" s="43">
        <v>9016.285</v>
      </c>
      <c r="G68" s="43">
        <v>398</v>
      </c>
      <c r="H68" s="43">
        <v>226.08926000000002</v>
      </c>
      <c r="I68" s="90">
        <v>118132.27900000001</v>
      </c>
      <c r="J68" s="279">
        <f t="shared" si="13"/>
        <v>493</v>
      </c>
      <c r="K68" s="279">
        <f t="shared" si="13"/>
        <v>239.49906000000001</v>
      </c>
      <c r="L68" s="133">
        <f t="shared" si="13"/>
        <v>127148.56400000001</v>
      </c>
      <c r="M68" s="42">
        <v>3466</v>
      </c>
      <c r="N68" s="43">
        <v>1984.5058000000004</v>
      </c>
      <c r="O68" s="43">
        <v>772605.5939999999</v>
      </c>
      <c r="P68" s="42">
        <v>3317</v>
      </c>
      <c r="Q68" s="43">
        <v>7700.582</v>
      </c>
      <c r="R68" s="43">
        <v>1094090.1649999998</v>
      </c>
      <c r="S68" s="43">
        <v>191</v>
      </c>
      <c r="T68" s="43">
        <v>11.311</v>
      </c>
      <c r="U68" s="90">
        <v>10957.351</v>
      </c>
      <c r="V68" s="279">
        <f t="shared" si="6"/>
        <v>3508</v>
      </c>
      <c r="W68" s="279">
        <f t="shared" si="6"/>
        <v>7711.893</v>
      </c>
      <c r="X68" s="449">
        <f t="shared" si="6"/>
        <v>1105047.5159999998</v>
      </c>
      <c r="Y68" s="42">
        <v>686</v>
      </c>
      <c r="Z68" s="43">
        <v>8755.981800000001</v>
      </c>
      <c r="AA68" s="43">
        <v>545293.601</v>
      </c>
      <c r="AB68" s="1">
        <v>2377</v>
      </c>
      <c r="AC68" s="2">
        <v>313.27645</v>
      </c>
      <c r="AD68" s="2">
        <v>125262.25000000001</v>
      </c>
      <c r="AE68" s="2">
        <v>189</v>
      </c>
      <c r="AF68" s="2">
        <v>19.365000000000002</v>
      </c>
      <c r="AG68" s="3">
        <v>14410.765</v>
      </c>
      <c r="AH68" s="1">
        <v>216</v>
      </c>
      <c r="AI68" s="2">
        <v>28.319200000000006</v>
      </c>
      <c r="AJ68" s="3">
        <v>16868.523999999998</v>
      </c>
      <c r="AK68" s="1">
        <v>329</v>
      </c>
      <c r="AL68" s="2">
        <v>11.626999999999999</v>
      </c>
      <c r="AM68" s="3">
        <v>7279.675</v>
      </c>
      <c r="AN68" s="1">
        <v>271</v>
      </c>
      <c r="AO68" s="2">
        <v>18.008399999999998</v>
      </c>
      <c r="AP68" s="2">
        <v>13988.432</v>
      </c>
      <c r="AQ68" s="92">
        <f t="shared" si="2"/>
        <v>11535</v>
      </c>
      <c r="AR68" s="92">
        <f t="shared" si="3"/>
        <v>19082.475710000006</v>
      </c>
      <c r="AS68" s="92">
        <f t="shared" si="4"/>
        <v>2727904.921</v>
      </c>
      <c r="AT68" s="107" t="s">
        <v>10</v>
      </c>
      <c r="AU68" s="342" t="s">
        <v>120</v>
      </c>
      <c r="AV68" s="343"/>
      <c r="AW68" s="71"/>
    </row>
    <row r="69" spans="1:49" ht="18.75">
      <c r="A69" s="348"/>
      <c r="B69" s="349"/>
      <c r="C69" s="95" t="s">
        <v>11</v>
      </c>
      <c r="D69" s="40">
        <v>601</v>
      </c>
      <c r="E69" s="41">
        <v>552.5244</v>
      </c>
      <c r="F69" s="41">
        <v>420783.772</v>
      </c>
      <c r="G69" s="41">
        <v>145</v>
      </c>
      <c r="H69" s="41">
        <v>765.1115</v>
      </c>
      <c r="I69" s="96">
        <v>436619.88800000004</v>
      </c>
      <c r="J69" s="277">
        <f t="shared" si="13"/>
        <v>746</v>
      </c>
      <c r="K69" s="277">
        <f t="shared" si="13"/>
        <v>1317.6359</v>
      </c>
      <c r="L69" s="278">
        <f t="shared" si="13"/>
        <v>857403.66</v>
      </c>
      <c r="M69" s="40">
        <v>183</v>
      </c>
      <c r="N69" s="41">
        <v>3767.3346000000006</v>
      </c>
      <c r="O69" s="41">
        <v>535557.004</v>
      </c>
      <c r="P69" s="40">
        <v>134</v>
      </c>
      <c r="Q69" s="41">
        <v>7993.034</v>
      </c>
      <c r="R69" s="41">
        <v>637408.9070000001</v>
      </c>
      <c r="S69" s="41">
        <v>0</v>
      </c>
      <c r="T69" s="41">
        <v>0</v>
      </c>
      <c r="U69" s="96">
        <v>0</v>
      </c>
      <c r="V69" s="277">
        <f t="shared" si="6"/>
        <v>134</v>
      </c>
      <c r="W69" s="277">
        <f t="shared" si="6"/>
        <v>7993.034</v>
      </c>
      <c r="X69" s="448">
        <f t="shared" si="6"/>
        <v>637408.9070000001</v>
      </c>
      <c r="Y69" s="40">
        <v>46</v>
      </c>
      <c r="Z69" s="41">
        <v>2331.209</v>
      </c>
      <c r="AA69" s="41">
        <v>204076.812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 t="shared" si="2"/>
        <v>1109</v>
      </c>
      <c r="AR69" s="97">
        <f t="shared" si="3"/>
        <v>15409.213499999998</v>
      </c>
      <c r="AS69" s="97">
        <f t="shared" si="4"/>
        <v>2234446.383</v>
      </c>
      <c r="AT69" s="95" t="s">
        <v>11</v>
      </c>
      <c r="AU69" s="344"/>
      <c r="AV69" s="345"/>
      <c r="AW69" s="71"/>
    </row>
    <row r="70" spans="1:49" ht="19.5" thickBot="1">
      <c r="A70" s="350" t="s">
        <v>121</v>
      </c>
      <c r="B70" s="351"/>
      <c r="C70" s="352"/>
      <c r="D70" s="44"/>
      <c r="E70" s="45"/>
      <c r="F70" s="45"/>
      <c r="G70" s="45"/>
      <c r="H70" s="45"/>
      <c r="I70" s="109"/>
      <c r="J70" s="289">
        <f t="shared" si="13"/>
        <v>0</v>
      </c>
      <c r="K70" s="289">
        <f t="shared" si="13"/>
        <v>0</v>
      </c>
      <c r="L70" s="290">
        <f t="shared" si="13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289">
        <f t="shared" si="6"/>
        <v>0</v>
      </c>
      <c r="W70" s="289">
        <f t="shared" si="6"/>
        <v>0</v>
      </c>
      <c r="X70" s="290">
        <f t="shared" si="6"/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>
        <f t="shared" si="2"/>
        <v>0</v>
      </c>
      <c r="AR70" s="53">
        <f t="shared" si="3"/>
        <v>0</v>
      </c>
      <c r="AS70" s="53">
        <f t="shared" si="4"/>
        <v>0</v>
      </c>
      <c r="AT70" s="353" t="s">
        <v>121</v>
      </c>
      <c r="AU70" s="351"/>
      <c r="AV70" s="354"/>
      <c r="AW70" s="71"/>
    </row>
    <row r="71" spans="1:49" ht="19.5" thickBot="1">
      <c r="A71" s="337" t="s">
        <v>122</v>
      </c>
      <c r="B71" s="338" t="s">
        <v>122</v>
      </c>
      <c r="C71" s="339"/>
      <c r="D71" s="119">
        <f aca="true" t="shared" si="14" ref="D71:I71">+D68+D69+D70</f>
        <v>696</v>
      </c>
      <c r="E71" s="119">
        <f t="shared" si="14"/>
        <v>565.9342</v>
      </c>
      <c r="F71" s="119">
        <f t="shared" si="14"/>
        <v>429800.057</v>
      </c>
      <c r="G71" s="119">
        <f t="shared" si="14"/>
        <v>543</v>
      </c>
      <c r="H71" s="119">
        <f t="shared" si="14"/>
        <v>991.20076</v>
      </c>
      <c r="I71" s="119">
        <f t="shared" si="14"/>
        <v>554752.167</v>
      </c>
      <c r="J71" s="121">
        <f>J68+J69</f>
        <v>1239</v>
      </c>
      <c r="K71" s="121">
        <f>K68+K69</f>
        <v>1557.13496</v>
      </c>
      <c r="L71" s="121">
        <f>L68+L69</f>
        <v>984552.224</v>
      </c>
      <c r="M71" s="119">
        <f aca="true" t="shared" si="15" ref="M71:U71">+M68+M69+M70</f>
        <v>3649</v>
      </c>
      <c r="N71" s="119">
        <f t="shared" si="15"/>
        <v>5751.840400000001</v>
      </c>
      <c r="O71" s="119">
        <f t="shared" si="15"/>
        <v>1308162.5979999998</v>
      </c>
      <c r="P71" s="119">
        <f t="shared" si="15"/>
        <v>3451</v>
      </c>
      <c r="Q71" s="119">
        <f t="shared" si="15"/>
        <v>15693.616</v>
      </c>
      <c r="R71" s="119">
        <f t="shared" si="15"/>
        <v>1731499.072</v>
      </c>
      <c r="S71" s="119">
        <f t="shared" si="15"/>
        <v>191</v>
      </c>
      <c r="T71" s="119">
        <f t="shared" si="15"/>
        <v>11.311</v>
      </c>
      <c r="U71" s="119">
        <f t="shared" si="15"/>
        <v>10957.351</v>
      </c>
      <c r="V71" s="121">
        <f>V68+V69+V70</f>
        <v>3642</v>
      </c>
      <c r="W71" s="121">
        <f>W68+W69+W70</f>
        <v>15704.927</v>
      </c>
      <c r="X71" s="121">
        <f>X68+X69+X70</f>
        <v>1742456.423</v>
      </c>
      <c r="Y71" s="119">
        <f aca="true" t="shared" si="16" ref="Y71:AP71">+Y68+Y69+Y70</f>
        <v>732</v>
      </c>
      <c r="Z71" s="119">
        <f t="shared" si="16"/>
        <v>11087.1908</v>
      </c>
      <c r="AA71" s="119">
        <f t="shared" si="16"/>
        <v>749370.4130000001</v>
      </c>
      <c r="AB71" s="119">
        <f t="shared" si="16"/>
        <v>2377</v>
      </c>
      <c r="AC71" s="119">
        <f t="shared" si="16"/>
        <v>313.27645</v>
      </c>
      <c r="AD71" s="119">
        <f t="shared" si="16"/>
        <v>125262.25000000001</v>
      </c>
      <c r="AE71" s="119">
        <f t="shared" si="16"/>
        <v>189</v>
      </c>
      <c r="AF71" s="119">
        <f t="shared" si="16"/>
        <v>19.365000000000002</v>
      </c>
      <c r="AG71" s="119">
        <f t="shared" si="16"/>
        <v>14410.765</v>
      </c>
      <c r="AH71" s="119">
        <f t="shared" si="16"/>
        <v>216</v>
      </c>
      <c r="AI71" s="119">
        <f t="shared" si="16"/>
        <v>28.319200000000006</v>
      </c>
      <c r="AJ71" s="119">
        <f t="shared" si="16"/>
        <v>16868.523999999998</v>
      </c>
      <c r="AK71" s="119">
        <f t="shared" si="16"/>
        <v>329</v>
      </c>
      <c r="AL71" s="119">
        <f t="shared" si="16"/>
        <v>11.626999999999999</v>
      </c>
      <c r="AM71" s="119">
        <f t="shared" si="16"/>
        <v>7279.675</v>
      </c>
      <c r="AN71" s="119">
        <f t="shared" si="16"/>
        <v>271</v>
      </c>
      <c r="AO71" s="119">
        <f t="shared" si="16"/>
        <v>18.008399999999998</v>
      </c>
      <c r="AP71" s="118">
        <f t="shared" si="16"/>
        <v>13988.432</v>
      </c>
      <c r="AQ71" s="158">
        <f>AN71+AK71+AH71+AE71+AB71+Y71+S71+P71+M71+G71+D71</f>
        <v>12644</v>
      </c>
      <c r="AR71" s="158">
        <f>AO71+AL71+AI71+AF71+AC71+Z71+T71+Q71+N71+H71+E71</f>
        <v>34491.689210000004</v>
      </c>
      <c r="AS71" s="53">
        <f>AP71+AM71+AJ71+AG71+AD71+AA71+U71+R71+O71+I71+F71</f>
        <v>4962351.304</v>
      </c>
      <c r="AT71" s="340" t="s">
        <v>122</v>
      </c>
      <c r="AU71" s="338" t="s">
        <v>57</v>
      </c>
      <c r="AV71" s="341" t="s">
        <v>0</v>
      </c>
      <c r="AW71" s="71"/>
    </row>
    <row r="72" spans="24:47" ht="18.75">
      <c r="X72" s="142" t="s">
        <v>123</v>
      </c>
      <c r="AU72" s="142" t="s">
        <v>123</v>
      </c>
    </row>
    <row r="73" spans="1:51" ht="18.75">
      <c r="A73" s="60"/>
      <c r="B73" s="60"/>
      <c r="C73" s="60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60"/>
      <c r="AU73" s="60"/>
      <c r="AV73" s="60"/>
      <c r="AW73" s="141"/>
      <c r="AX73" s="141"/>
      <c r="AY73" s="141"/>
    </row>
    <row r="74" spans="1:51" ht="18.75">
      <c r="A74" s="60"/>
      <c r="B74" s="60"/>
      <c r="C74" s="60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60"/>
      <c r="AU74" s="60"/>
      <c r="AV74" s="60"/>
      <c r="AW74" s="141"/>
      <c r="AX74" s="141"/>
      <c r="AY74" s="141"/>
    </row>
    <row r="75" spans="1:51" ht="18.75">
      <c r="A75" s="60"/>
      <c r="B75" s="60"/>
      <c r="C75" s="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60"/>
      <c r="AU75" s="60"/>
      <c r="AV75" s="60"/>
      <c r="AW75" s="141"/>
      <c r="AX75" s="141"/>
      <c r="AY75" s="141"/>
    </row>
    <row r="76" spans="1:51" ht="18.75">
      <c r="A76" s="60"/>
      <c r="B76" s="60"/>
      <c r="C76" s="60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60"/>
      <c r="AU76" s="60"/>
      <c r="AV76" s="60"/>
      <c r="AW76" s="141"/>
      <c r="AX76" s="141"/>
      <c r="AY76" s="141"/>
    </row>
    <row r="77" spans="1:51" ht="18.75">
      <c r="A77" s="60"/>
      <c r="B77" s="60"/>
      <c r="C77" s="60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60"/>
      <c r="AU77" s="60"/>
      <c r="AV77" s="60"/>
      <c r="AW77" s="141"/>
      <c r="AX77" s="141"/>
      <c r="AY77" s="141"/>
    </row>
    <row r="78" spans="1:51" ht="18.75">
      <c r="A78" s="60"/>
      <c r="B78" s="60"/>
      <c r="C78" s="60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60"/>
      <c r="AU78" s="60"/>
      <c r="AV78" s="60"/>
      <c r="AW78" s="141"/>
      <c r="AX78" s="141"/>
      <c r="AY78" s="141"/>
    </row>
    <row r="79" spans="1:51" ht="18.75">
      <c r="A79" s="60"/>
      <c r="B79" s="60"/>
      <c r="C79" s="60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60"/>
      <c r="AU79" s="60"/>
      <c r="AV79" s="60"/>
      <c r="AW79" s="141"/>
      <c r="AX79" s="141"/>
      <c r="AY79" s="141"/>
    </row>
    <row r="80" spans="1:51" ht="18.75">
      <c r="A80" s="60"/>
      <c r="B80" s="60"/>
      <c r="C80" s="60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60"/>
      <c r="AU80" s="60"/>
      <c r="AV80" s="60"/>
      <c r="AW80" s="141"/>
      <c r="AX80" s="141"/>
      <c r="AY80" s="141"/>
    </row>
    <row r="81" spans="1:51" ht="18.75">
      <c r="A81" s="60"/>
      <c r="B81" s="60"/>
      <c r="C81" s="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60"/>
      <c r="AU81" s="60"/>
      <c r="AV81" s="60"/>
      <c r="AW81" s="141"/>
      <c r="AX81" s="141"/>
      <c r="AY81" s="141"/>
    </row>
    <row r="82" spans="1:51" ht="18.75">
      <c r="A82" s="60"/>
      <c r="B82" s="60"/>
      <c r="C82" s="60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60"/>
      <c r="AU82" s="60"/>
      <c r="AV82" s="60"/>
      <c r="AW82" s="141"/>
      <c r="AX82" s="141"/>
      <c r="AY82" s="141"/>
    </row>
  </sheetData>
  <sheetProtection/>
  <mergeCells count="69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AU59:AV59"/>
    <mergeCell ref="B66:B67"/>
    <mergeCell ref="AU66:AU67"/>
    <mergeCell ref="A71:C71"/>
    <mergeCell ref="AT71:AV71"/>
    <mergeCell ref="A68:B69"/>
    <mergeCell ref="AU68:AV69"/>
    <mergeCell ref="A70:C70"/>
    <mergeCell ref="AT70:AV70"/>
    <mergeCell ref="A1:X1"/>
    <mergeCell ref="S3:U3"/>
    <mergeCell ref="B6:B7"/>
    <mergeCell ref="AU6:AU7"/>
    <mergeCell ref="AB3:AD3"/>
    <mergeCell ref="B64:B65"/>
    <mergeCell ref="AU64:AU65"/>
    <mergeCell ref="A56:B57"/>
    <mergeCell ref="AU56:AV57"/>
    <mergeCell ref="A59:B5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2" manualBreakCount="2">
    <brk id="24" max="71" man="1"/>
    <brk id="4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W78"/>
  <sheetViews>
    <sheetView tabSelected="1" zoomScale="55" zoomScaleNormal="55" zoomScaleSheetLayoutView="50" zoomScalePageLayoutView="0" workbookViewId="0" topLeftCell="A1">
      <pane xSplit="3" ySplit="5" topLeftCell="K47" activePane="bottomRight" state="frozen"/>
      <selection pane="topLeft" activeCell="X8" sqref="X8"/>
      <selection pane="topRight" activeCell="X8" sqref="X8"/>
      <selection pane="bottomLeft" activeCell="X8" sqref="X8"/>
      <selection pane="bottomRight" activeCell="X8" sqref="X8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5" width="16.625" style="55" customWidth="1"/>
    <col min="6" max="6" width="17.625" style="55" customWidth="1"/>
    <col min="7" max="7" width="12.625" style="55" customWidth="1"/>
    <col min="8" max="8" width="16.625" style="55" customWidth="1"/>
    <col min="9" max="9" width="17.625" style="55" customWidth="1"/>
    <col min="10" max="10" width="14.25390625" style="55" bestFit="1" customWidth="1"/>
    <col min="11" max="11" width="16.625" style="55" customWidth="1"/>
    <col min="12" max="12" width="19.25390625" style="55" bestFit="1" customWidth="1"/>
    <col min="13" max="13" width="14.25390625" style="55" bestFit="1" customWidth="1"/>
    <col min="14" max="14" width="16.625" style="55" customWidth="1"/>
    <col min="15" max="15" width="20.875" style="55" bestFit="1" customWidth="1"/>
    <col min="16" max="16" width="13.875" style="55" customWidth="1"/>
    <col min="17" max="17" width="16.625" style="55" customWidth="1"/>
    <col min="18" max="18" width="20.875" style="55" bestFit="1" customWidth="1"/>
    <col min="19" max="19" width="12.625" style="55" customWidth="1"/>
    <col min="20" max="21" width="16.625" style="55" customWidth="1"/>
    <col min="22" max="22" width="15.75390625" style="55" bestFit="1" customWidth="1"/>
    <col min="23" max="23" width="17.50390625" style="55" bestFit="1" customWidth="1"/>
    <col min="24" max="24" width="23.00390625" style="55" bestFit="1" customWidth="1"/>
    <col min="25" max="25" width="13.375" style="55" customWidth="1"/>
    <col min="26" max="26" width="16.625" style="55" customWidth="1"/>
    <col min="27" max="27" width="22.375" style="55" bestFit="1" customWidth="1"/>
    <col min="28" max="28" width="16.625" style="55" bestFit="1" customWidth="1"/>
    <col min="29" max="29" width="14.625" style="55" bestFit="1" customWidth="1"/>
    <col min="30" max="30" width="21.25390625" style="55" bestFit="1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4" width="18.625" style="55" customWidth="1"/>
    <col min="45" max="45" width="22.875" style="55" bestFit="1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 t="s">
        <v>124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124</v>
      </c>
      <c r="Z2" s="59"/>
      <c r="AA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58</v>
      </c>
      <c r="E3" s="67"/>
      <c r="F3" s="67"/>
      <c r="G3" s="66" t="s">
        <v>59</v>
      </c>
      <c r="H3" s="67"/>
      <c r="I3" s="67"/>
      <c r="J3" s="66" t="s">
        <v>60</v>
      </c>
      <c r="K3" s="67"/>
      <c r="L3" s="67"/>
      <c r="M3" s="66" t="s">
        <v>67</v>
      </c>
      <c r="N3" s="67"/>
      <c r="O3" s="67"/>
      <c r="P3" s="66" t="s">
        <v>61</v>
      </c>
      <c r="Q3" s="67"/>
      <c r="R3" s="67"/>
      <c r="S3" s="330" t="s">
        <v>62</v>
      </c>
      <c r="T3" s="331"/>
      <c r="U3" s="355"/>
      <c r="V3" s="66" t="s">
        <v>88</v>
      </c>
      <c r="W3" s="67"/>
      <c r="X3" s="125"/>
      <c r="Y3" s="126" t="s">
        <v>63</v>
      </c>
      <c r="Z3" s="67"/>
      <c r="AA3" s="125"/>
      <c r="AB3" s="330" t="s">
        <v>81</v>
      </c>
      <c r="AC3" s="331"/>
      <c r="AD3" s="332"/>
      <c r="AE3" s="66" t="s">
        <v>64</v>
      </c>
      <c r="AF3" s="67"/>
      <c r="AG3" s="67"/>
      <c r="AH3" s="66" t="s">
        <v>65</v>
      </c>
      <c r="AI3" s="67"/>
      <c r="AJ3" s="67"/>
      <c r="AK3" s="66" t="s">
        <v>66</v>
      </c>
      <c r="AL3" s="67"/>
      <c r="AM3" s="67"/>
      <c r="AN3" s="66" t="s">
        <v>76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92">
        <f>SUM('１月:12月'!D6)</f>
        <v>1</v>
      </c>
      <c r="E6" s="92">
        <f>SUM('１月:12月'!E6)</f>
        <v>23.35</v>
      </c>
      <c r="F6" s="92">
        <f>SUM('１月:12月'!F6)</f>
        <v>24926.625150000003</v>
      </c>
      <c r="G6" s="92">
        <f>SUM('１月:12月'!G6)</f>
        <v>0</v>
      </c>
      <c r="H6" s="92">
        <f>SUM('１月:12月'!H6)</f>
        <v>0</v>
      </c>
      <c r="I6" s="92">
        <f>SUM('１月:12月'!I6)</f>
        <v>0</v>
      </c>
      <c r="J6" s="92">
        <f>SUM('１月:12月'!J6)</f>
        <v>1</v>
      </c>
      <c r="K6" s="92">
        <f>SUM('１月:12月'!K6)</f>
        <v>23.35</v>
      </c>
      <c r="L6" s="92">
        <f>SUM('１月:12月'!L6)</f>
        <v>24926.625150000003</v>
      </c>
      <c r="M6" s="92">
        <f>SUM('１月:12月'!M6)</f>
        <v>55</v>
      </c>
      <c r="N6" s="92">
        <f>SUM('１月:12月'!N6)</f>
        <v>2334.8565</v>
      </c>
      <c r="O6" s="92">
        <f>SUM('１月:12月'!O6)</f>
        <v>629116.275</v>
      </c>
      <c r="P6" s="92">
        <f>SUM('１月:12月'!P6)</f>
        <v>53</v>
      </c>
      <c r="Q6" s="92">
        <f>SUM('１月:12月'!Q6)</f>
        <v>6176.436000000001</v>
      </c>
      <c r="R6" s="92">
        <f>SUM('１月:12月'!R6)</f>
        <v>1001715.6109999998</v>
      </c>
      <c r="S6" s="92">
        <f>SUM('１月:12月'!S6)</f>
        <v>0</v>
      </c>
      <c r="T6" s="92">
        <f>SUM('１月:12月'!T6)</f>
        <v>0</v>
      </c>
      <c r="U6" s="92">
        <f>SUM('１月:12月'!U6)</f>
        <v>0</v>
      </c>
      <c r="V6" s="92">
        <f>P6+S6</f>
        <v>53</v>
      </c>
      <c r="W6" s="92">
        <f aca="true" t="shared" si="0" ref="W6:X21">Q6+T6</f>
        <v>6176.436000000001</v>
      </c>
      <c r="X6" s="147">
        <f t="shared" si="0"/>
        <v>1001715.6109999998</v>
      </c>
      <c r="Y6" s="92">
        <f>SUM('１月:12月'!Y6)</f>
        <v>3</v>
      </c>
      <c r="Z6" s="92">
        <f>SUM('１月:12月'!Z6)</f>
        <v>967.494</v>
      </c>
      <c r="AA6" s="92">
        <f>SUM('１月:12月'!AA6)</f>
        <v>138241.914</v>
      </c>
      <c r="AB6" s="92">
        <f>SUM('１月:12月'!AB6)</f>
        <v>0</v>
      </c>
      <c r="AC6" s="92">
        <f>SUM('１月:12月'!AC6)</f>
        <v>0</v>
      </c>
      <c r="AD6" s="92">
        <f>SUM('１月:12月'!AD6)</f>
        <v>0</v>
      </c>
      <c r="AE6" s="92">
        <f>SUM('１月:12月'!AE6)</f>
        <v>0</v>
      </c>
      <c r="AF6" s="92">
        <f>SUM('１月:12月'!AF6)</f>
        <v>0</v>
      </c>
      <c r="AG6" s="92">
        <f>SUM('１月:12月'!AG6)</f>
        <v>0</v>
      </c>
      <c r="AH6" s="92">
        <f>SUM('１月:12月'!AH6)</f>
        <v>0</v>
      </c>
      <c r="AI6" s="92">
        <f>SUM('１月:12月'!AI6)</f>
        <v>0</v>
      </c>
      <c r="AJ6" s="92">
        <f>SUM('１月:12月'!AJ6)</f>
        <v>0</v>
      </c>
      <c r="AK6" s="92">
        <f>SUM('１月:12月'!AK6)</f>
        <v>0</v>
      </c>
      <c r="AL6" s="92">
        <f>SUM('１月:12月'!AL6)</f>
        <v>0</v>
      </c>
      <c r="AM6" s="92">
        <f>SUM('１月:12月'!AM6)</f>
        <v>0</v>
      </c>
      <c r="AN6" s="92">
        <f>SUM('１月:12月'!AN6)</f>
        <v>0</v>
      </c>
      <c r="AO6" s="92">
        <f>SUM('１月:12月'!AO6)</f>
        <v>0</v>
      </c>
      <c r="AP6" s="92">
        <f>SUM('１月:12月'!AP6)</f>
        <v>0</v>
      </c>
      <c r="AQ6" s="92">
        <f>AN6+AK6+AH6+AE6+AB6+Y6+S6+P6+M6+G6+D6</f>
        <v>112</v>
      </c>
      <c r="AR6" s="92">
        <f>SUM('１月:12月'!AR6)</f>
        <v>9502.1365</v>
      </c>
      <c r="AS6" s="92">
        <f>SUM('１月:12月'!AS6)</f>
        <v>1794000.42515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97">
        <f>SUM('１月:12月'!D7)</f>
        <v>14</v>
      </c>
      <c r="E7" s="97">
        <f>SUM('１月:12月'!E7)</f>
        <v>609.512</v>
      </c>
      <c r="F7" s="97">
        <f>SUM('１月:12月'!F7)</f>
        <v>283944.77425</v>
      </c>
      <c r="G7" s="97">
        <f>SUM('１月:12月'!G7)</f>
        <v>3</v>
      </c>
      <c r="H7" s="97">
        <f>SUM('１月:12月'!H7)</f>
        <v>170.343</v>
      </c>
      <c r="I7" s="97">
        <f>SUM('１月:12月'!I7)</f>
        <v>58854.989</v>
      </c>
      <c r="J7" s="97">
        <f>SUM('１月:12月'!J7)</f>
        <v>17</v>
      </c>
      <c r="K7" s="97">
        <f>SUM('１月:12月'!K7)</f>
        <v>779.855</v>
      </c>
      <c r="L7" s="97">
        <f>SUM('１月:12月'!L7)</f>
        <v>342799.7632500001</v>
      </c>
      <c r="M7" s="97">
        <f>SUM('１月:12月'!M7)</f>
        <v>163</v>
      </c>
      <c r="N7" s="97">
        <f>SUM('１月:12月'!N7)</f>
        <v>9760.5544</v>
      </c>
      <c r="O7" s="97">
        <f>SUM('１月:12月'!O7)</f>
        <v>2402462.07</v>
      </c>
      <c r="P7" s="97">
        <f>SUM('１月:12月'!P7)</f>
        <v>110</v>
      </c>
      <c r="Q7" s="97">
        <f>SUM('１月:12月'!Q7)</f>
        <v>17655.997000000003</v>
      </c>
      <c r="R7" s="97">
        <f>SUM('１月:12月'!R7)</f>
        <v>2782256.087</v>
      </c>
      <c r="S7" s="97">
        <f>SUM('１月:12月'!S7)</f>
        <v>0</v>
      </c>
      <c r="T7" s="97">
        <f>SUM('１月:12月'!T7)</f>
        <v>0</v>
      </c>
      <c r="U7" s="97">
        <f>SUM('１月:12月'!U7)</f>
        <v>0</v>
      </c>
      <c r="V7" s="97">
        <f aca="true" t="shared" si="1" ref="V7:X60">P7+S7</f>
        <v>110</v>
      </c>
      <c r="W7" s="97">
        <f t="shared" si="0"/>
        <v>17655.997000000003</v>
      </c>
      <c r="X7" s="149">
        <f t="shared" si="0"/>
        <v>2782256.087</v>
      </c>
      <c r="Y7" s="97">
        <f>SUM('１月:12月'!Y7)</f>
        <v>6</v>
      </c>
      <c r="Z7" s="97">
        <f>SUM('１月:12月'!Z7)</f>
        <v>2577.1890000000003</v>
      </c>
      <c r="AA7" s="97">
        <f>SUM('１月:12月'!AA7)</f>
        <v>370041.487</v>
      </c>
      <c r="AB7" s="97">
        <f>SUM('１月:12月'!AB7)</f>
        <v>0</v>
      </c>
      <c r="AC7" s="97">
        <f>SUM('１月:12月'!AC7)</f>
        <v>0</v>
      </c>
      <c r="AD7" s="97">
        <f>SUM('１月:12月'!AD7)</f>
        <v>0</v>
      </c>
      <c r="AE7" s="97">
        <f>SUM('１月:12月'!AE7)</f>
        <v>0</v>
      </c>
      <c r="AF7" s="97">
        <f>SUM('１月:12月'!AF7)</f>
        <v>0</v>
      </c>
      <c r="AG7" s="97">
        <f>SUM('１月:12月'!AG7)</f>
        <v>0</v>
      </c>
      <c r="AH7" s="97">
        <f>SUM('１月:12月'!AH7)</f>
        <v>0</v>
      </c>
      <c r="AI7" s="97">
        <f>SUM('１月:12月'!AI7)</f>
        <v>0</v>
      </c>
      <c r="AJ7" s="97">
        <f>SUM('１月:12月'!AJ7)</f>
        <v>0</v>
      </c>
      <c r="AK7" s="97">
        <f>SUM('１月:12月'!AK7)</f>
        <v>0</v>
      </c>
      <c r="AL7" s="97">
        <f>SUM('１月:12月'!AL7)</f>
        <v>0</v>
      </c>
      <c r="AM7" s="97">
        <f>SUM('１月:12月'!AM7)</f>
        <v>0</v>
      </c>
      <c r="AN7" s="97">
        <f>SUM('１月:12月'!AN7)</f>
        <v>0</v>
      </c>
      <c r="AO7" s="97">
        <f>SUM('１月:12月'!AO7)</f>
        <v>0</v>
      </c>
      <c r="AP7" s="97">
        <f>SUM('１月:12月'!AP7)</f>
        <v>0</v>
      </c>
      <c r="AQ7" s="97">
        <f aca="true" t="shared" si="2" ref="AQ7:AQ67">AN7+AK7+AH7+AE7+AB7+Y7+S7+P7+M7+G7+D7</f>
        <v>296</v>
      </c>
      <c r="AR7" s="97">
        <f>SUM('１月:12月'!AR7)</f>
        <v>30773.5954</v>
      </c>
      <c r="AS7" s="97">
        <f>SUM('１月:12月'!AS7)</f>
        <v>5897559.407249999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92">
        <f>SUM('１月:12月'!D8)</f>
        <v>0</v>
      </c>
      <c r="E8" s="92">
        <f>SUM('１月:12月'!E8)</f>
        <v>0</v>
      </c>
      <c r="F8" s="92">
        <f>SUM('１月:12月'!F8)</f>
        <v>0</v>
      </c>
      <c r="G8" s="92">
        <f>SUM('１月:12月'!G8)</f>
        <v>0</v>
      </c>
      <c r="H8" s="92">
        <f>SUM('１月:12月'!H8)</f>
        <v>0</v>
      </c>
      <c r="I8" s="92">
        <f>SUM('１月:12月'!I8)</f>
        <v>0</v>
      </c>
      <c r="J8" s="92">
        <f>SUM('１月:12月'!J8)</f>
        <v>0</v>
      </c>
      <c r="K8" s="92">
        <f>SUM('１月:12月'!K8)</f>
        <v>0</v>
      </c>
      <c r="L8" s="92">
        <f>SUM('１月:12月'!L8)</f>
        <v>0</v>
      </c>
      <c r="M8" s="92">
        <f>SUM('１月:12月'!M8)</f>
        <v>0</v>
      </c>
      <c r="N8" s="92">
        <f>SUM('１月:12月'!N8)</f>
        <v>0.05</v>
      </c>
      <c r="O8" s="92">
        <f>SUM('１月:12月'!O8)</f>
        <v>0.583</v>
      </c>
      <c r="P8" s="92">
        <f>SUM('１月:12月'!P8)</f>
        <v>26</v>
      </c>
      <c r="Q8" s="92">
        <f>SUM('１月:12月'!Q8)</f>
        <v>3331.352</v>
      </c>
      <c r="R8" s="92">
        <f>SUM('１月:12月'!R8)</f>
        <v>225073.125</v>
      </c>
      <c r="S8" s="92">
        <f>SUM('１月:12月'!S8)</f>
        <v>0</v>
      </c>
      <c r="T8" s="92">
        <f>SUM('１月:12月'!T8)</f>
        <v>0</v>
      </c>
      <c r="U8" s="92">
        <f>SUM('１月:12月'!U8)</f>
        <v>0</v>
      </c>
      <c r="V8" s="92">
        <f t="shared" si="1"/>
        <v>26</v>
      </c>
      <c r="W8" s="92">
        <f t="shared" si="0"/>
        <v>3331.352</v>
      </c>
      <c r="X8" s="147">
        <f t="shared" si="0"/>
        <v>225073.125</v>
      </c>
      <c r="Y8" s="92">
        <f>SUM('１月:12月'!Y8)</f>
        <v>0</v>
      </c>
      <c r="Z8" s="92">
        <f>SUM('１月:12月'!Z8)</f>
        <v>0</v>
      </c>
      <c r="AA8" s="92">
        <f>SUM('１月:12月'!AA8)</f>
        <v>0</v>
      </c>
      <c r="AB8" s="92">
        <f>SUM('１月:12月'!AB8)</f>
        <v>0</v>
      </c>
      <c r="AC8" s="92">
        <f>SUM('１月:12月'!AC8)</f>
        <v>0</v>
      </c>
      <c r="AD8" s="92">
        <f>SUM('１月:12月'!AD8)</f>
        <v>0</v>
      </c>
      <c r="AE8" s="92">
        <f>SUM('１月:12月'!AE8)</f>
        <v>0</v>
      </c>
      <c r="AF8" s="92">
        <f>SUM('１月:12月'!AF8)</f>
        <v>0</v>
      </c>
      <c r="AG8" s="92">
        <f>SUM('１月:12月'!AG8)</f>
        <v>0</v>
      </c>
      <c r="AH8" s="92">
        <f>SUM('１月:12月'!AH8)</f>
        <v>0</v>
      </c>
      <c r="AI8" s="92">
        <f>SUM('１月:12月'!AI8)</f>
        <v>0</v>
      </c>
      <c r="AJ8" s="92">
        <f>SUM('１月:12月'!AJ8)</f>
        <v>0</v>
      </c>
      <c r="AK8" s="92">
        <f>SUM('１月:12月'!AK8)</f>
        <v>0</v>
      </c>
      <c r="AL8" s="92">
        <f>SUM('１月:12月'!AL8)</f>
        <v>0</v>
      </c>
      <c r="AM8" s="92">
        <f>SUM('１月:12月'!AM8)</f>
        <v>0</v>
      </c>
      <c r="AN8" s="92">
        <f>SUM('１月:12月'!AN8)</f>
        <v>0</v>
      </c>
      <c r="AO8" s="92">
        <f>SUM('１月:12月'!AO8)</f>
        <v>0</v>
      </c>
      <c r="AP8" s="92">
        <f>SUM('１月:12月'!AP8)</f>
        <v>0</v>
      </c>
      <c r="AQ8" s="92">
        <f t="shared" si="2"/>
        <v>26</v>
      </c>
      <c r="AR8" s="92">
        <f>SUM('１月:12月'!AR8)</f>
        <v>3331.402</v>
      </c>
      <c r="AS8" s="92">
        <f>SUM('１月:12月'!AS8)</f>
        <v>225073.70799999998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97">
        <f>SUM('１月:12月'!D9)</f>
        <v>0</v>
      </c>
      <c r="E9" s="97">
        <f>SUM('１月:12月'!E9)</f>
        <v>0</v>
      </c>
      <c r="F9" s="97">
        <f>SUM('１月:12月'!F9)</f>
        <v>0</v>
      </c>
      <c r="G9" s="97">
        <f>SUM('１月:12月'!G9)</f>
        <v>0</v>
      </c>
      <c r="H9" s="97">
        <f>SUM('１月:12月'!H9)</f>
        <v>0</v>
      </c>
      <c r="I9" s="97">
        <f>SUM('１月:12月'!I9)</f>
        <v>0</v>
      </c>
      <c r="J9" s="97">
        <f>SUM('１月:12月'!J9)</f>
        <v>0</v>
      </c>
      <c r="K9" s="97">
        <f>SUM('１月:12月'!K9)</f>
        <v>0</v>
      </c>
      <c r="L9" s="97">
        <f>SUM('１月:12月'!L9)</f>
        <v>0</v>
      </c>
      <c r="M9" s="97">
        <f>SUM('１月:12月'!M9)</f>
        <v>18</v>
      </c>
      <c r="N9" s="97">
        <f>SUM('１月:12月'!N9)</f>
        <v>2507.613</v>
      </c>
      <c r="O9" s="97">
        <f>SUM('１月:12月'!O9)</f>
        <v>207468.516</v>
      </c>
      <c r="P9" s="97">
        <f>SUM('１月:12月'!P9)</f>
        <v>246</v>
      </c>
      <c r="Q9" s="97">
        <f>SUM('１月:12月'!Q9)</f>
        <v>29924.92</v>
      </c>
      <c r="R9" s="97">
        <f>SUM('１月:12月'!R9)</f>
        <v>2471782.259</v>
      </c>
      <c r="S9" s="97">
        <f>SUM('１月:12月'!S9)</f>
        <v>0</v>
      </c>
      <c r="T9" s="97">
        <f>SUM('１月:12月'!T9)</f>
        <v>0</v>
      </c>
      <c r="U9" s="97">
        <f>SUM('１月:12月'!U9)</f>
        <v>0</v>
      </c>
      <c r="V9" s="97">
        <f t="shared" si="1"/>
        <v>246</v>
      </c>
      <c r="W9" s="97">
        <f t="shared" si="0"/>
        <v>29924.92</v>
      </c>
      <c r="X9" s="149">
        <f t="shared" si="0"/>
        <v>2471782.259</v>
      </c>
      <c r="Y9" s="97">
        <f>SUM('１月:12月'!Y9)</f>
        <v>0</v>
      </c>
      <c r="Z9" s="97">
        <f>SUM('１月:12月'!Z9)</f>
        <v>0</v>
      </c>
      <c r="AA9" s="97">
        <f>SUM('１月:12月'!AA9)</f>
        <v>0</v>
      </c>
      <c r="AB9" s="97">
        <f>SUM('１月:12月'!AB9)</f>
        <v>0</v>
      </c>
      <c r="AC9" s="97">
        <f>SUM('１月:12月'!AC9)</f>
        <v>0</v>
      </c>
      <c r="AD9" s="97">
        <f>SUM('１月:12月'!AD9)</f>
        <v>0</v>
      </c>
      <c r="AE9" s="97">
        <f>SUM('１月:12月'!AE9)</f>
        <v>0</v>
      </c>
      <c r="AF9" s="97">
        <f>SUM('１月:12月'!AF9)</f>
        <v>0</v>
      </c>
      <c r="AG9" s="97">
        <f>SUM('１月:12月'!AG9)</f>
        <v>0</v>
      </c>
      <c r="AH9" s="97">
        <f>SUM('１月:12月'!AH9)</f>
        <v>0</v>
      </c>
      <c r="AI9" s="97">
        <f>SUM('１月:12月'!AI9)</f>
        <v>0</v>
      </c>
      <c r="AJ9" s="97">
        <f>SUM('１月:12月'!AJ9)</f>
        <v>0</v>
      </c>
      <c r="AK9" s="97">
        <f>SUM('１月:12月'!AK9)</f>
        <v>0</v>
      </c>
      <c r="AL9" s="97">
        <f>SUM('１月:12月'!AL9)</f>
        <v>0</v>
      </c>
      <c r="AM9" s="97">
        <f>SUM('１月:12月'!AM9)</f>
        <v>0</v>
      </c>
      <c r="AN9" s="97">
        <f>SUM('１月:12月'!AN9)</f>
        <v>0</v>
      </c>
      <c r="AO9" s="97">
        <f>SUM('１月:12月'!AO9)</f>
        <v>0</v>
      </c>
      <c r="AP9" s="97">
        <f>SUM('１月:12月'!AP9)</f>
        <v>0</v>
      </c>
      <c r="AQ9" s="97">
        <f t="shared" si="2"/>
        <v>264</v>
      </c>
      <c r="AR9" s="97">
        <f>SUM('１月:12月'!AR9)</f>
        <v>32432.533000000003</v>
      </c>
      <c r="AS9" s="97">
        <f>SUM('１月:12月'!AS9)</f>
        <v>2679250.775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92">
        <f>SUM('１月:12月'!D10)</f>
        <v>0</v>
      </c>
      <c r="E10" s="92">
        <f>SUM('１月:12月'!E10)</f>
        <v>0</v>
      </c>
      <c r="F10" s="92">
        <f>SUM('１月:12月'!F10)</f>
        <v>0</v>
      </c>
      <c r="G10" s="92">
        <f>SUM('１月:12月'!G10)</f>
        <v>0</v>
      </c>
      <c r="H10" s="92">
        <f>SUM('１月:12月'!H10)</f>
        <v>0</v>
      </c>
      <c r="I10" s="92">
        <f>SUM('１月:12月'!I10)</f>
        <v>0</v>
      </c>
      <c r="J10" s="92">
        <f>SUM('１月:12月'!J10)</f>
        <v>0</v>
      </c>
      <c r="K10" s="92">
        <f>SUM('１月:12月'!K10)</f>
        <v>0</v>
      </c>
      <c r="L10" s="92">
        <f>SUM('１月:12月'!L10)</f>
        <v>0</v>
      </c>
      <c r="M10" s="92">
        <f>SUM('１月:12月'!M10)</f>
        <v>0</v>
      </c>
      <c r="N10" s="92">
        <f>SUM('１月:12月'!N10)</f>
        <v>0</v>
      </c>
      <c r="O10" s="92">
        <f>SUM('１月:12月'!O10)</f>
        <v>0</v>
      </c>
      <c r="P10" s="92">
        <f>SUM('１月:12月'!P10)</f>
        <v>0</v>
      </c>
      <c r="Q10" s="92">
        <f>SUM('１月:12月'!Q10)</f>
        <v>0</v>
      </c>
      <c r="R10" s="92">
        <f>SUM('１月:12月'!R10)</f>
        <v>0</v>
      </c>
      <c r="S10" s="92">
        <f>SUM('１月:12月'!S10)</f>
        <v>0</v>
      </c>
      <c r="T10" s="92">
        <f>SUM('１月:12月'!T10)</f>
        <v>0</v>
      </c>
      <c r="U10" s="92">
        <f>SUM('１月:12月'!U10)</f>
        <v>0</v>
      </c>
      <c r="V10" s="92">
        <f t="shared" si="1"/>
        <v>0</v>
      </c>
      <c r="W10" s="92">
        <f t="shared" si="0"/>
        <v>0</v>
      </c>
      <c r="X10" s="147">
        <f t="shared" si="0"/>
        <v>0</v>
      </c>
      <c r="Y10" s="92">
        <f>SUM('１月:12月'!Y10)</f>
        <v>0</v>
      </c>
      <c r="Z10" s="92">
        <f>SUM('１月:12月'!Z10)</f>
        <v>0</v>
      </c>
      <c r="AA10" s="92">
        <f>SUM('１月:12月'!AA10)</f>
        <v>0</v>
      </c>
      <c r="AB10" s="92">
        <f>SUM('１月:12月'!AB10)</f>
        <v>0</v>
      </c>
      <c r="AC10" s="92">
        <f>SUM('１月:12月'!AC10)</f>
        <v>0</v>
      </c>
      <c r="AD10" s="92">
        <f>SUM('１月:12月'!AD10)</f>
        <v>0</v>
      </c>
      <c r="AE10" s="92">
        <f>SUM('１月:12月'!AE10)</f>
        <v>0</v>
      </c>
      <c r="AF10" s="92">
        <f>SUM('１月:12月'!AF10)</f>
        <v>0</v>
      </c>
      <c r="AG10" s="92">
        <f>SUM('１月:12月'!AG10)</f>
        <v>0</v>
      </c>
      <c r="AH10" s="92">
        <f>SUM('１月:12月'!AH10)</f>
        <v>0</v>
      </c>
      <c r="AI10" s="92">
        <f>SUM('１月:12月'!AI10)</f>
        <v>0</v>
      </c>
      <c r="AJ10" s="92">
        <f>SUM('１月:12月'!AJ10)</f>
        <v>0</v>
      </c>
      <c r="AK10" s="92">
        <f>SUM('１月:12月'!AK10)</f>
        <v>0</v>
      </c>
      <c r="AL10" s="92">
        <f>SUM('１月:12月'!AL10)</f>
        <v>0</v>
      </c>
      <c r="AM10" s="92">
        <f>SUM('１月:12月'!AM10)</f>
        <v>0</v>
      </c>
      <c r="AN10" s="92">
        <f>SUM('１月:12月'!AN10)</f>
        <v>0</v>
      </c>
      <c r="AO10" s="92">
        <f>SUM('１月:12月'!AO10)</f>
        <v>0</v>
      </c>
      <c r="AP10" s="92">
        <f>SUM('１月:12月'!AP10)</f>
        <v>0</v>
      </c>
      <c r="AQ10" s="92">
        <f t="shared" si="2"/>
        <v>0</v>
      </c>
      <c r="AR10" s="92">
        <f>SUM('１月:12月'!AR10)</f>
        <v>0</v>
      </c>
      <c r="AS10" s="92">
        <f>SUM('１月:12月'!AS10)</f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97">
        <f>SUM('１月:12月'!D11)</f>
        <v>0</v>
      </c>
      <c r="E11" s="97">
        <f>SUM('１月:12月'!E11)</f>
        <v>0</v>
      </c>
      <c r="F11" s="97">
        <f>SUM('１月:12月'!F11)</f>
        <v>0</v>
      </c>
      <c r="G11" s="97">
        <f>SUM('１月:12月'!G11)</f>
        <v>0</v>
      </c>
      <c r="H11" s="97">
        <f>SUM('１月:12月'!H11)</f>
        <v>0</v>
      </c>
      <c r="I11" s="97">
        <f>SUM('１月:12月'!I11)</f>
        <v>0</v>
      </c>
      <c r="J11" s="97">
        <f>SUM('１月:12月'!J11)</f>
        <v>0</v>
      </c>
      <c r="K11" s="97">
        <f>SUM('１月:12月'!K11)</f>
        <v>0</v>
      </c>
      <c r="L11" s="97">
        <f>SUM('１月:12月'!L11)</f>
        <v>0</v>
      </c>
      <c r="M11" s="97">
        <f>SUM('１月:12月'!M11)</f>
        <v>0</v>
      </c>
      <c r="N11" s="97">
        <f>SUM('１月:12月'!N11)</f>
        <v>0</v>
      </c>
      <c r="O11" s="97">
        <f>SUM('１月:12月'!O11)</f>
        <v>0</v>
      </c>
      <c r="P11" s="97">
        <f>SUM('１月:12月'!P11)</f>
        <v>0</v>
      </c>
      <c r="Q11" s="97">
        <f>SUM('１月:12月'!Q11)</f>
        <v>0</v>
      </c>
      <c r="R11" s="97">
        <f>SUM('１月:12月'!R11)</f>
        <v>0</v>
      </c>
      <c r="S11" s="97">
        <f>SUM('１月:12月'!S11)</f>
        <v>0</v>
      </c>
      <c r="T11" s="97">
        <f>SUM('１月:12月'!T11)</f>
        <v>0</v>
      </c>
      <c r="U11" s="97">
        <f>SUM('１月:12月'!U11)</f>
        <v>0</v>
      </c>
      <c r="V11" s="97">
        <f t="shared" si="1"/>
        <v>0</v>
      </c>
      <c r="W11" s="97">
        <f t="shared" si="0"/>
        <v>0</v>
      </c>
      <c r="X11" s="149">
        <f t="shared" si="0"/>
        <v>0</v>
      </c>
      <c r="Y11" s="97">
        <f>SUM('１月:12月'!Y11)</f>
        <v>0</v>
      </c>
      <c r="Z11" s="97">
        <f>SUM('１月:12月'!Z11)</f>
        <v>0</v>
      </c>
      <c r="AA11" s="97">
        <f>SUM('１月:12月'!AA11)</f>
        <v>0</v>
      </c>
      <c r="AB11" s="97">
        <f>SUM('１月:12月'!AB11)</f>
        <v>0</v>
      </c>
      <c r="AC11" s="97">
        <f>SUM('１月:12月'!AC11)</f>
        <v>0</v>
      </c>
      <c r="AD11" s="97">
        <f>SUM('１月:12月'!AD11)</f>
        <v>0</v>
      </c>
      <c r="AE11" s="97">
        <f>SUM('１月:12月'!AE11)</f>
        <v>0</v>
      </c>
      <c r="AF11" s="97">
        <f>SUM('１月:12月'!AF11)</f>
        <v>0</v>
      </c>
      <c r="AG11" s="97">
        <f>SUM('１月:12月'!AG11)</f>
        <v>0</v>
      </c>
      <c r="AH11" s="97">
        <f>SUM('１月:12月'!AH11)</f>
        <v>0</v>
      </c>
      <c r="AI11" s="97">
        <f>SUM('１月:12月'!AI11)</f>
        <v>0</v>
      </c>
      <c r="AJ11" s="97">
        <f>SUM('１月:12月'!AJ11)</f>
        <v>0</v>
      </c>
      <c r="AK11" s="97">
        <f>SUM('１月:12月'!AK11)</f>
        <v>0</v>
      </c>
      <c r="AL11" s="97">
        <f>SUM('１月:12月'!AL11)</f>
        <v>0</v>
      </c>
      <c r="AM11" s="97">
        <f>SUM('１月:12月'!AM11)</f>
        <v>0</v>
      </c>
      <c r="AN11" s="97">
        <f>SUM('１月:12月'!AN11)</f>
        <v>0</v>
      </c>
      <c r="AO11" s="97">
        <f>SUM('１月:12月'!AO11)</f>
        <v>0</v>
      </c>
      <c r="AP11" s="97">
        <f>SUM('１月:12月'!AP11)</f>
        <v>0</v>
      </c>
      <c r="AQ11" s="97">
        <f t="shared" si="2"/>
        <v>0</v>
      </c>
      <c r="AR11" s="97">
        <f>SUM('１月:12月'!AR11)</f>
        <v>0</v>
      </c>
      <c r="AS11" s="97">
        <f>SUM('１月:12月'!AS11)</f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92">
        <f>SUM('１月:12月'!D12)</f>
        <v>0</v>
      </c>
      <c r="E12" s="92">
        <f>SUM('１月:12月'!E12)</f>
        <v>0</v>
      </c>
      <c r="F12" s="92">
        <f>SUM('１月:12月'!F12)</f>
        <v>0</v>
      </c>
      <c r="G12" s="92">
        <f>SUM('１月:12月'!G12)</f>
        <v>0</v>
      </c>
      <c r="H12" s="92">
        <f>SUM('１月:12月'!H12)</f>
        <v>0</v>
      </c>
      <c r="I12" s="92">
        <f>SUM('１月:12月'!I12)</f>
        <v>0</v>
      </c>
      <c r="J12" s="92">
        <f>SUM('１月:12月'!J12)</f>
        <v>0</v>
      </c>
      <c r="K12" s="92">
        <f>SUM('１月:12月'!K12)</f>
        <v>0</v>
      </c>
      <c r="L12" s="92">
        <f>SUM('１月:12月'!L12)</f>
        <v>0</v>
      </c>
      <c r="M12" s="92">
        <f>SUM('１月:12月'!M12)</f>
        <v>0</v>
      </c>
      <c r="N12" s="92">
        <f>SUM('１月:12月'!N12)</f>
        <v>0</v>
      </c>
      <c r="O12" s="92">
        <f>SUM('１月:12月'!O12)</f>
        <v>0</v>
      </c>
      <c r="P12" s="92">
        <f>SUM('１月:12月'!P12)</f>
        <v>0</v>
      </c>
      <c r="Q12" s="92">
        <f>SUM('１月:12月'!Q12)</f>
        <v>0</v>
      </c>
      <c r="R12" s="92">
        <f>SUM('１月:12月'!R12)</f>
        <v>0</v>
      </c>
      <c r="S12" s="92">
        <f>SUM('１月:12月'!S12)</f>
        <v>0</v>
      </c>
      <c r="T12" s="92">
        <f>SUM('１月:12月'!T12)</f>
        <v>0</v>
      </c>
      <c r="U12" s="92">
        <f>SUM('１月:12月'!U12)</f>
        <v>0</v>
      </c>
      <c r="V12" s="92">
        <f t="shared" si="1"/>
        <v>0</v>
      </c>
      <c r="W12" s="92">
        <f t="shared" si="0"/>
        <v>0</v>
      </c>
      <c r="X12" s="147">
        <f t="shared" si="0"/>
        <v>0</v>
      </c>
      <c r="Y12" s="92">
        <f>SUM('１月:12月'!Y12)</f>
        <v>0</v>
      </c>
      <c r="Z12" s="92">
        <f>SUM('１月:12月'!Z12)</f>
        <v>0</v>
      </c>
      <c r="AA12" s="92">
        <f>SUM('１月:12月'!AA12)</f>
        <v>0</v>
      </c>
      <c r="AB12" s="92">
        <f>SUM('１月:12月'!AB12)</f>
        <v>0</v>
      </c>
      <c r="AC12" s="92">
        <f>SUM('１月:12月'!AC12)</f>
        <v>0</v>
      </c>
      <c r="AD12" s="92">
        <f>SUM('１月:12月'!AD12)</f>
        <v>0</v>
      </c>
      <c r="AE12" s="92">
        <f>SUM('１月:12月'!AE12)</f>
        <v>0</v>
      </c>
      <c r="AF12" s="92">
        <f>SUM('１月:12月'!AF12)</f>
        <v>0</v>
      </c>
      <c r="AG12" s="92">
        <f>SUM('１月:12月'!AG12)</f>
        <v>0</v>
      </c>
      <c r="AH12" s="92">
        <f>SUM('１月:12月'!AH12)</f>
        <v>0</v>
      </c>
      <c r="AI12" s="92">
        <f>SUM('１月:12月'!AI12)</f>
        <v>0</v>
      </c>
      <c r="AJ12" s="92">
        <f>SUM('１月:12月'!AJ12)</f>
        <v>0</v>
      </c>
      <c r="AK12" s="92">
        <f>SUM('１月:12月'!AK12)</f>
        <v>0</v>
      </c>
      <c r="AL12" s="92">
        <f>SUM('１月:12月'!AL12)</f>
        <v>0</v>
      </c>
      <c r="AM12" s="92">
        <f>SUM('１月:12月'!AM12)</f>
        <v>0</v>
      </c>
      <c r="AN12" s="92">
        <f>SUM('１月:12月'!AN12)</f>
        <v>0</v>
      </c>
      <c r="AO12" s="92">
        <f>SUM('１月:12月'!AO12)</f>
        <v>0</v>
      </c>
      <c r="AP12" s="92">
        <f>SUM('１月:12月'!AP12)</f>
        <v>0</v>
      </c>
      <c r="AQ12" s="92">
        <f t="shared" si="2"/>
        <v>0</v>
      </c>
      <c r="AR12" s="92">
        <f>SUM('１月:12月'!AR12)</f>
        <v>0</v>
      </c>
      <c r="AS12" s="92">
        <f>SUM('１月:12月'!AS12)</f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97">
        <f>SUM('１月:12月'!D13)</f>
        <v>0</v>
      </c>
      <c r="E13" s="97">
        <f>SUM('１月:12月'!E13)</f>
        <v>0</v>
      </c>
      <c r="F13" s="97">
        <f>SUM('１月:12月'!F13)</f>
        <v>0</v>
      </c>
      <c r="G13" s="97">
        <f>SUM('１月:12月'!G13)</f>
        <v>0</v>
      </c>
      <c r="H13" s="97">
        <f>SUM('１月:12月'!H13)</f>
        <v>0</v>
      </c>
      <c r="I13" s="97">
        <f>SUM('１月:12月'!I13)</f>
        <v>0</v>
      </c>
      <c r="J13" s="97">
        <f>SUM('１月:12月'!J13)</f>
        <v>0</v>
      </c>
      <c r="K13" s="97">
        <f>SUM('１月:12月'!K13)</f>
        <v>0</v>
      </c>
      <c r="L13" s="97">
        <f>SUM('１月:12月'!L13)</f>
        <v>0</v>
      </c>
      <c r="M13" s="97">
        <f>SUM('１月:12月'!M13)</f>
        <v>0</v>
      </c>
      <c r="N13" s="97">
        <f>SUM('１月:12月'!N13)</f>
        <v>0</v>
      </c>
      <c r="O13" s="97">
        <f>SUM('１月:12月'!O13)</f>
        <v>0</v>
      </c>
      <c r="P13" s="97">
        <f>SUM('１月:12月'!P13)</f>
        <v>0</v>
      </c>
      <c r="Q13" s="97">
        <f>SUM('１月:12月'!Q13)</f>
        <v>0</v>
      </c>
      <c r="R13" s="97">
        <f>SUM('１月:12月'!R13)</f>
        <v>0</v>
      </c>
      <c r="S13" s="97">
        <f>SUM('１月:12月'!S13)</f>
        <v>0</v>
      </c>
      <c r="T13" s="97">
        <f>SUM('１月:12月'!T13)</f>
        <v>0</v>
      </c>
      <c r="U13" s="97">
        <f>SUM('１月:12月'!U13)</f>
        <v>0</v>
      </c>
      <c r="V13" s="97">
        <f t="shared" si="1"/>
        <v>0</v>
      </c>
      <c r="W13" s="97">
        <f t="shared" si="0"/>
        <v>0</v>
      </c>
      <c r="X13" s="149">
        <f t="shared" si="0"/>
        <v>0</v>
      </c>
      <c r="Y13" s="97">
        <f>SUM('１月:12月'!Y13)</f>
        <v>0</v>
      </c>
      <c r="Z13" s="97">
        <f>SUM('１月:12月'!Z13)</f>
        <v>0</v>
      </c>
      <c r="AA13" s="97">
        <f>SUM('１月:12月'!AA13)</f>
        <v>0</v>
      </c>
      <c r="AB13" s="97">
        <f>SUM('１月:12月'!AB13)</f>
        <v>0</v>
      </c>
      <c r="AC13" s="97">
        <f>SUM('１月:12月'!AC13)</f>
        <v>0</v>
      </c>
      <c r="AD13" s="97">
        <f>SUM('１月:12月'!AD13)</f>
        <v>0</v>
      </c>
      <c r="AE13" s="97">
        <f>SUM('１月:12月'!AE13)</f>
        <v>0</v>
      </c>
      <c r="AF13" s="97">
        <f>SUM('１月:12月'!AF13)</f>
        <v>0</v>
      </c>
      <c r="AG13" s="97">
        <f>SUM('１月:12月'!AG13)</f>
        <v>0</v>
      </c>
      <c r="AH13" s="97">
        <f>SUM('１月:12月'!AH13)</f>
        <v>0</v>
      </c>
      <c r="AI13" s="97">
        <f>SUM('１月:12月'!AI13)</f>
        <v>0</v>
      </c>
      <c r="AJ13" s="97">
        <f>SUM('１月:12月'!AJ13)</f>
        <v>0</v>
      </c>
      <c r="AK13" s="97">
        <f>SUM('１月:12月'!AK13)</f>
        <v>0</v>
      </c>
      <c r="AL13" s="97">
        <f>SUM('１月:12月'!AL13)</f>
        <v>0</v>
      </c>
      <c r="AM13" s="97">
        <f>SUM('１月:12月'!AM13)</f>
        <v>0</v>
      </c>
      <c r="AN13" s="97">
        <f>SUM('１月:12月'!AN13)</f>
        <v>0</v>
      </c>
      <c r="AO13" s="97">
        <f>SUM('１月:12月'!AO13)</f>
        <v>0</v>
      </c>
      <c r="AP13" s="97">
        <f>SUM('１月:12月'!AP13)</f>
        <v>0</v>
      </c>
      <c r="AQ13" s="97">
        <f t="shared" si="2"/>
        <v>0</v>
      </c>
      <c r="AR13" s="97">
        <f>SUM('１月:12月'!AR13)</f>
        <v>0</v>
      </c>
      <c r="AS13" s="97">
        <f>SUM('１月:12月'!AS13)</f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92">
        <f>SUM('１月:12月'!D14)</f>
        <v>0</v>
      </c>
      <c r="E14" s="92">
        <f>SUM('１月:12月'!E14)</f>
        <v>0</v>
      </c>
      <c r="F14" s="92">
        <f>SUM('１月:12月'!F14)</f>
        <v>0</v>
      </c>
      <c r="G14" s="92">
        <f>SUM('１月:12月'!G14)</f>
        <v>0</v>
      </c>
      <c r="H14" s="92">
        <f>SUM('１月:12月'!H14)</f>
        <v>0</v>
      </c>
      <c r="I14" s="92">
        <f>SUM('１月:12月'!I14)</f>
        <v>0</v>
      </c>
      <c r="J14" s="92">
        <f>SUM('１月:12月'!J14)</f>
        <v>0</v>
      </c>
      <c r="K14" s="92">
        <f>SUM('１月:12月'!K14)</f>
        <v>0</v>
      </c>
      <c r="L14" s="92">
        <f>SUM('１月:12月'!L14)</f>
        <v>0</v>
      </c>
      <c r="M14" s="92">
        <f>SUM('１月:12月'!M14)</f>
        <v>0</v>
      </c>
      <c r="N14" s="92">
        <f>SUM('１月:12月'!N14)</f>
        <v>0</v>
      </c>
      <c r="O14" s="92">
        <f>SUM('１月:12月'!O14)</f>
        <v>0</v>
      </c>
      <c r="P14" s="92">
        <f>SUM('１月:12月'!P14)</f>
        <v>2193</v>
      </c>
      <c r="Q14" s="92">
        <f>SUM('１月:12月'!Q14)</f>
        <v>24929.21</v>
      </c>
      <c r="R14" s="92">
        <f>SUM('１月:12月'!R14)</f>
        <v>3806345.9729999998</v>
      </c>
      <c r="S14" s="92">
        <f>SUM('１月:12月'!S14)</f>
        <v>0</v>
      </c>
      <c r="T14" s="92">
        <f>SUM('１月:12月'!T14)</f>
        <v>0</v>
      </c>
      <c r="U14" s="92">
        <f>SUM('１月:12月'!U14)</f>
        <v>0</v>
      </c>
      <c r="V14" s="92">
        <f t="shared" si="1"/>
        <v>2193</v>
      </c>
      <c r="W14" s="92">
        <f t="shared" si="0"/>
        <v>24929.21</v>
      </c>
      <c r="X14" s="147">
        <f t="shared" si="0"/>
        <v>3806345.9729999998</v>
      </c>
      <c r="Y14" s="92">
        <f>SUM('１月:12月'!Y14)</f>
        <v>392</v>
      </c>
      <c r="Z14" s="92">
        <f>SUM('１月:12月'!Z14)</f>
        <v>3230.7990999999997</v>
      </c>
      <c r="AA14" s="92">
        <f>SUM('１月:12月'!AA14)</f>
        <v>308614.186</v>
      </c>
      <c r="AB14" s="92">
        <f>SUM('１月:12月'!AB14)</f>
        <v>0</v>
      </c>
      <c r="AC14" s="92">
        <f>SUM('１月:12月'!AC14)</f>
        <v>0</v>
      </c>
      <c r="AD14" s="92">
        <f>SUM('１月:12月'!AD14)</f>
        <v>0</v>
      </c>
      <c r="AE14" s="92">
        <f>SUM('１月:12月'!AE14)</f>
        <v>0</v>
      </c>
      <c r="AF14" s="92">
        <f>SUM('１月:12月'!AF14)</f>
        <v>0</v>
      </c>
      <c r="AG14" s="92">
        <f>SUM('１月:12月'!AG14)</f>
        <v>0</v>
      </c>
      <c r="AH14" s="92">
        <f>SUM('１月:12月'!AH14)</f>
        <v>0</v>
      </c>
      <c r="AI14" s="92">
        <f>SUM('１月:12月'!AI14)</f>
        <v>0</v>
      </c>
      <c r="AJ14" s="92">
        <f>SUM('１月:12月'!AJ14)</f>
        <v>0</v>
      </c>
      <c r="AK14" s="92">
        <f>SUM('１月:12月'!AK14)</f>
        <v>0</v>
      </c>
      <c r="AL14" s="92">
        <f>SUM('１月:12月'!AL14)</f>
        <v>0</v>
      </c>
      <c r="AM14" s="92">
        <f>SUM('１月:12月'!AM14)</f>
        <v>0</v>
      </c>
      <c r="AN14" s="92">
        <f>SUM('１月:12月'!AN14)</f>
        <v>0</v>
      </c>
      <c r="AO14" s="92">
        <f>SUM('１月:12月'!AO14)</f>
        <v>0</v>
      </c>
      <c r="AP14" s="92">
        <f>SUM('１月:12月'!AP14)</f>
        <v>0</v>
      </c>
      <c r="AQ14" s="92">
        <f t="shared" si="2"/>
        <v>2585</v>
      </c>
      <c r="AR14" s="92">
        <f>SUM('１月:12月'!AR14)</f>
        <v>28160.0091</v>
      </c>
      <c r="AS14" s="92">
        <f>SUM('１月:12月'!AS14)</f>
        <v>4114960.1589999995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97">
        <f>SUM('１月:12月'!D15)</f>
        <v>0</v>
      </c>
      <c r="E15" s="97">
        <f>SUM('１月:12月'!E15)</f>
        <v>0</v>
      </c>
      <c r="F15" s="97">
        <f>SUM('１月:12月'!F15)</f>
        <v>0</v>
      </c>
      <c r="G15" s="97">
        <f>SUM('１月:12月'!G15)</f>
        <v>0</v>
      </c>
      <c r="H15" s="97">
        <f>SUM('１月:12月'!H15)</f>
        <v>0</v>
      </c>
      <c r="I15" s="97">
        <f>SUM('１月:12月'!I15)</f>
        <v>0</v>
      </c>
      <c r="J15" s="97">
        <f>SUM('１月:12月'!J15)</f>
        <v>0</v>
      </c>
      <c r="K15" s="97">
        <f>SUM('１月:12月'!K15)</f>
        <v>0</v>
      </c>
      <c r="L15" s="97">
        <f>SUM('１月:12月'!L15)</f>
        <v>0</v>
      </c>
      <c r="M15" s="97">
        <f>SUM('１月:12月'!M15)</f>
        <v>0</v>
      </c>
      <c r="N15" s="97">
        <f>SUM('１月:12月'!N15)</f>
        <v>0</v>
      </c>
      <c r="O15" s="97">
        <f>SUM('１月:12月'!O15)</f>
        <v>0</v>
      </c>
      <c r="P15" s="97">
        <f>SUM('１月:12月'!P15)</f>
        <v>0</v>
      </c>
      <c r="Q15" s="97">
        <f>SUM('１月:12月'!Q15)</f>
        <v>0</v>
      </c>
      <c r="R15" s="97">
        <f>SUM('１月:12月'!R15)</f>
        <v>0</v>
      </c>
      <c r="S15" s="97">
        <f>SUM('１月:12月'!S15)</f>
        <v>0</v>
      </c>
      <c r="T15" s="97">
        <f>SUM('１月:12月'!T15)</f>
        <v>0</v>
      </c>
      <c r="U15" s="97">
        <f>SUM('１月:12月'!U15)</f>
        <v>0</v>
      </c>
      <c r="V15" s="97">
        <f t="shared" si="1"/>
        <v>0</v>
      </c>
      <c r="W15" s="97">
        <f t="shared" si="0"/>
        <v>0</v>
      </c>
      <c r="X15" s="149">
        <f t="shared" si="0"/>
        <v>0</v>
      </c>
      <c r="Y15" s="97">
        <f>SUM('１月:12月'!Y15)</f>
        <v>0</v>
      </c>
      <c r="Z15" s="97">
        <f>SUM('１月:12月'!Z15)</f>
        <v>0</v>
      </c>
      <c r="AA15" s="97">
        <f>SUM('１月:12月'!AA15)</f>
        <v>0</v>
      </c>
      <c r="AB15" s="97">
        <f>SUM('１月:12月'!AB15)</f>
        <v>0</v>
      </c>
      <c r="AC15" s="97">
        <f>SUM('１月:12月'!AC15)</f>
        <v>0</v>
      </c>
      <c r="AD15" s="97">
        <f>SUM('１月:12月'!AD15)</f>
        <v>0</v>
      </c>
      <c r="AE15" s="97">
        <f>SUM('１月:12月'!AE15)</f>
        <v>0</v>
      </c>
      <c r="AF15" s="97">
        <f>SUM('１月:12月'!AF15)</f>
        <v>0</v>
      </c>
      <c r="AG15" s="97">
        <f>SUM('１月:12月'!AG15)</f>
        <v>0</v>
      </c>
      <c r="AH15" s="97">
        <f>SUM('１月:12月'!AH15)</f>
        <v>0</v>
      </c>
      <c r="AI15" s="97">
        <f>SUM('１月:12月'!AI15)</f>
        <v>0</v>
      </c>
      <c r="AJ15" s="97">
        <f>SUM('１月:12月'!AJ15)</f>
        <v>0</v>
      </c>
      <c r="AK15" s="97">
        <f>SUM('１月:12月'!AK15)</f>
        <v>0</v>
      </c>
      <c r="AL15" s="97">
        <f>SUM('１月:12月'!AL15)</f>
        <v>0</v>
      </c>
      <c r="AM15" s="97">
        <f>SUM('１月:12月'!AM15)</f>
        <v>0</v>
      </c>
      <c r="AN15" s="97">
        <f>SUM('１月:12月'!AN15)</f>
        <v>0</v>
      </c>
      <c r="AO15" s="97">
        <f>SUM('１月:12月'!AO15)</f>
        <v>0</v>
      </c>
      <c r="AP15" s="97">
        <f>SUM('１月:12月'!AP15)</f>
        <v>0</v>
      </c>
      <c r="AQ15" s="97">
        <f t="shared" si="2"/>
        <v>0</v>
      </c>
      <c r="AR15" s="97">
        <f>SUM('１月:12月'!AR15)</f>
        <v>0</v>
      </c>
      <c r="AS15" s="97">
        <f>SUM('１月:12月'!AS15)</f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92">
        <f>SUM('１月:12月'!D16)</f>
        <v>0</v>
      </c>
      <c r="E16" s="92">
        <f>SUM('１月:12月'!E16)</f>
        <v>0</v>
      </c>
      <c r="F16" s="92">
        <f>SUM('１月:12月'!F16)</f>
        <v>0</v>
      </c>
      <c r="G16" s="92">
        <f>SUM('１月:12月'!G16)</f>
        <v>0</v>
      </c>
      <c r="H16" s="92">
        <f>SUM('１月:12月'!H16)</f>
        <v>0</v>
      </c>
      <c r="I16" s="92">
        <f>SUM('１月:12月'!I16)</f>
        <v>0</v>
      </c>
      <c r="J16" s="92">
        <f>SUM('１月:12月'!J16)</f>
        <v>0</v>
      </c>
      <c r="K16" s="92">
        <f>SUM('１月:12月'!K16)</f>
        <v>0</v>
      </c>
      <c r="L16" s="92">
        <f>SUM('１月:12月'!L16)</f>
        <v>0</v>
      </c>
      <c r="M16" s="92">
        <f>SUM('１月:12月'!M16)</f>
        <v>0</v>
      </c>
      <c r="N16" s="92">
        <f>SUM('１月:12月'!N16)</f>
        <v>0</v>
      </c>
      <c r="O16" s="92">
        <f>SUM('１月:12月'!O16)</f>
        <v>0</v>
      </c>
      <c r="P16" s="92">
        <f>SUM('１月:12月'!P16)</f>
        <v>2282</v>
      </c>
      <c r="Q16" s="92">
        <f>SUM('１月:12月'!Q16)</f>
        <v>8342.527999999998</v>
      </c>
      <c r="R16" s="92">
        <f>SUM('１月:12月'!R16)</f>
        <v>1157350.881</v>
      </c>
      <c r="S16" s="92">
        <f>SUM('１月:12月'!S16)</f>
        <v>0</v>
      </c>
      <c r="T16" s="92">
        <f>SUM('１月:12月'!T16)</f>
        <v>0</v>
      </c>
      <c r="U16" s="92">
        <f>SUM('１月:12月'!U16)</f>
        <v>0</v>
      </c>
      <c r="V16" s="92">
        <f t="shared" si="1"/>
        <v>2282</v>
      </c>
      <c r="W16" s="92">
        <f t="shared" si="0"/>
        <v>8342.527999999998</v>
      </c>
      <c r="X16" s="147">
        <f t="shared" si="0"/>
        <v>1157350.881</v>
      </c>
      <c r="Y16" s="92">
        <f>SUM('１月:12月'!Y16)</f>
        <v>0</v>
      </c>
      <c r="Z16" s="92">
        <f>SUM('１月:12月'!Z16)</f>
        <v>0</v>
      </c>
      <c r="AA16" s="92">
        <f>SUM('１月:12月'!AA16)</f>
        <v>0</v>
      </c>
      <c r="AB16" s="92">
        <f>SUM('１月:12月'!AB16)</f>
        <v>0</v>
      </c>
      <c r="AC16" s="92">
        <f>SUM('１月:12月'!AC16)</f>
        <v>0</v>
      </c>
      <c r="AD16" s="92">
        <f>SUM('１月:12月'!AD16)</f>
        <v>0</v>
      </c>
      <c r="AE16" s="92">
        <f>SUM('１月:12月'!AE16)</f>
        <v>2458</v>
      </c>
      <c r="AF16" s="92">
        <f>SUM('１月:12月'!AF16)</f>
        <v>177.74</v>
      </c>
      <c r="AG16" s="92">
        <f>SUM('１月:12月'!AG16)</f>
        <v>102078.34000000001</v>
      </c>
      <c r="AH16" s="92">
        <f>SUM('１月:12月'!AH16)</f>
        <v>884</v>
      </c>
      <c r="AI16" s="92">
        <f>SUM('１月:12月'!AI16)</f>
        <v>225.66761</v>
      </c>
      <c r="AJ16" s="92">
        <f>SUM('１月:12月'!AJ16)</f>
        <v>119218.82400000001</v>
      </c>
      <c r="AK16" s="92">
        <f>SUM('１月:12月'!AK16)</f>
        <v>0</v>
      </c>
      <c r="AL16" s="92">
        <f>SUM('１月:12月'!AL16)</f>
        <v>0</v>
      </c>
      <c r="AM16" s="92">
        <f>SUM('１月:12月'!AM16)</f>
        <v>0</v>
      </c>
      <c r="AN16" s="92">
        <f>SUM('１月:12月'!AN16)</f>
        <v>0</v>
      </c>
      <c r="AO16" s="92">
        <f>SUM('１月:12月'!AO16)</f>
        <v>0</v>
      </c>
      <c r="AP16" s="92">
        <f>SUM('１月:12月'!AP16)</f>
        <v>0</v>
      </c>
      <c r="AQ16" s="92">
        <f t="shared" si="2"/>
        <v>5624</v>
      </c>
      <c r="AR16" s="92">
        <f>SUM('１月:12月'!AR16)</f>
        <v>8745.93561</v>
      </c>
      <c r="AS16" s="92">
        <f>SUM('１月:12月'!AS16)</f>
        <v>1378648.045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97">
        <f>SUM('１月:12月'!D17)</f>
        <v>0</v>
      </c>
      <c r="E17" s="97">
        <f>SUM('１月:12月'!E17)</f>
        <v>0</v>
      </c>
      <c r="F17" s="97">
        <f>SUM('１月:12月'!F17)</f>
        <v>0</v>
      </c>
      <c r="G17" s="97">
        <f>SUM('１月:12月'!G17)</f>
        <v>0</v>
      </c>
      <c r="H17" s="97">
        <f>SUM('１月:12月'!H17)</f>
        <v>0</v>
      </c>
      <c r="I17" s="97">
        <f>SUM('１月:12月'!I17)</f>
        <v>0</v>
      </c>
      <c r="J17" s="97">
        <f>SUM('１月:12月'!J17)</f>
        <v>0</v>
      </c>
      <c r="K17" s="97">
        <f>SUM('１月:12月'!K17)</f>
        <v>0</v>
      </c>
      <c r="L17" s="97">
        <f>SUM('１月:12月'!L17)</f>
        <v>0</v>
      </c>
      <c r="M17" s="97">
        <f>SUM('１月:12月'!M17)</f>
        <v>0</v>
      </c>
      <c r="N17" s="97">
        <f>SUM('１月:12月'!N17)</f>
        <v>0</v>
      </c>
      <c r="O17" s="97">
        <f>SUM('１月:12月'!O17)</f>
        <v>0</v>
      </c>
      <c r="P17" s="97">
        <f>SUM('１月:12月'!P17)</f>
        <v>0</v>
      </c>
      <c r="Q17" s="97">
        <f>SUM('１月:12月'!Q17)</f>
        <v>0</v>
      </c>
      <c r="R17" s="97">
        <f>SUM('１月:12月'!R17)</f>
        <v>0</v>
      </c>
      <c r="S17" s="97">
        <f>SUM('１月:12月'!S17)</f>
        <v>0</v>
      </c>
      <c r="T17" s="97">
        <f>SUM('１月:12月'!T17)</f>
        <v>0</v>
      </c>
      <c r="U17" s="97">
        <f>SUM('１月:12月'!U17)</f>
        <v>0</v>
      </c>
      <c r="V17" s="97">
        <f t="shared" si="1"/>
        <v>0</v>
      </c>
      <c r="W17" s="97">
        <f t="shared" si="0"/>
        <v>0</v>
      </c>
      <c r="X17" s="149">
        <f t="shared" si="0"/>
        <v>0</v>
      </c>
      <c r="Y17" s="97">
        <f>SUM('１月:12月'!Y17)</f>
        <v>0</v>
      </c>
      <c r="Z17" s="97">
        <f>SUM('１月:12月'!Z17)</f>
        <v>0</v>
      </c>
      <c r="AA17" s="97">
        <f>SUM('１月:12月'!AA17)</f>
        <v>0</v>
      </c>
      <c r="AB17" s="97">
        <f>SUM('１月:12月'!AB17)</f>
        <v>0</v>
      </c>
      <c r="AC17" s="97">
        <f>SUM('１月:12月'!AC17)</f>
        <v>0</v>
      </c>
      <c r="AD17" s="97">
        <f>SUM('１月:12月'!AD17)</f>
        <v>0</v>
      </c>
      <c r="AE17" s="97">
        <f>SUM('１月:12月'!AE17)</f>
        <v>0</v>
      </c>
      <c r="AF17" s="97">
        <f>SUM('１月:12月'!AF17)</f>
        <v>0</v>
      </c>
      <c r="AG17" s="97">
        <f>SUM('１月:12月'!AG17)</f>
        <v>0</v>
      </c>
      <c r="AH17" s="97">
        <f>SUM('１月:12月'!AH17)</f>
        <v>0</v>
      </c>
      <c r="AI17" s="97">
        <f>SUM('１月:12月'!AI17)</f>
        <v>0</v>
      </c>
      <c r="AJ17" s="97">
        <f>SUM('１月:12月'!AJ17)</f>
        <v>0</v>
      </c>
      <c r="AK17" s="97">
        <f>SUM('１月:12月'!AK17)</f>
        <v>0</v>
      </c>
      <c r="AL17" s="97">
        <f>SUM('１月:12月'!AL17)</f>
        <v>0</v>
      </c>
      <c r="AM17" s="97">
        <f>SUM('１月:12月'!AM17)</f>
        <v>0</v>
      </c>
      <c r="AN17" s="97">
        <f>SUM('１月:12月'!AN17)</f>
        <v>0</v>
      </c>
      <c r="AO17" s="97">
        <f>SUM('１月:12月'!AO17)</f>
        <v>0</v>
      </c>
      <c r="AP17" s="97">
        <f>SUM('１月:12月'!AP17)</f>
        <v>0</v>
      </c>
      <c r="AQ17" s="97">
        <f t="shared" si="2"/>
        <v>0</v>
      </c>
      <c r="AR17" s="97">
        <f>SUM('１月:12月'!AR17)</f>
        <v>0</v>
      </c>
      <c r="AS17" s="97">
        <f>SUM('１月:12月'!AS17)</f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92">
        <f>SUM('１月:12月'!D18)</f>
        <v>0</v>
      </c>
      <c r="E18" s="92">
        <f>SUM('１月:12月'!E18)</f>
        <v>0</v>
      </c>
      <c r="F18" s="92">
        <f>SUM('１月:12月'!F18)</f>
        <v>0</v>
      </c>
      <c r="G18" s="92">
        <f>SUM('１月:12月'!G18)</f>
        <v>138</v>
      </c>
      <c r="H18" s="92">
        <f>SUM('１月:12月'!H18)</f>
        <v>37.763400000000004</v>
      </c>
      <c r="I18" s="92">
        <f>SUM('１月:12月'!I18)</f>
        <v>13435.841</v>
      </c>
      <c r="J18" s="92">
        <f>SUM('１月:12月'!J18)</f>
        <v>138</v>
      </c>
      <c r="K18" s="92">
        <f>SUM('１月:12月'!K18)</f>
        <v>37.763400000000004</v>
      </c>
      <c r="L18" s="92">
        <f>SUM('１月:12月'!L18)</f>
        <v>13435.841</v>
      </c>
      <c r="M18" s="92">
        <f>SUM('１月:12月'!M18)</f>
        <v>0</v>
      </c>
      <c r="N18" s="92">
        <f>SUM('１月:12月'!N18)</f>
        <v>0</v>
      </c>
      <c r="O18" s="92">
        <f>SUM('１月:12月'!O18)</f>
        <v>0</v>
      </c>
      <c r="P18" s="92">
        <f>SUM('１月:12月'!P18)</f>
        <v>2098</v>
      </c>
      <c r="Q18" s="92">
        <f>SUM('１月:12月'!Q18)</f>
        <v>2130.56</v>
      </c>
      <c r="R18" s="92">
        <f>SUM('１月:12月'!R18)</f>
        <v>440220.864</v>
      </c>
      <c r="S18" s="92">
        <f>SUM('１月:12月'!S18)</f>
        <v>963</v>
      </c>
      <c r="T18" s="92">
        <f>SUM('１月:12月'!T18)</f>
        <v>49.77000000000001</v>
      </c>
      <c r="U18" s="92">
        <f>SUM('１月:12月'!U18)</f>
        <v>43854.887</v>
      </c>
      <c r="V18" s="92">
        <f t="shared" si="1"/>
        <v>3061</v>
      </c>
      <c r="W18" s="92">
        <f t="shared" si="0"/>
        <v>2180.33</v>
      </c>
      <c r="X18" s="147">
        <f t="shared" si="0"/>
        <v>484075.751</v>
      </c>
      <c r="Y18" s="92">
        <f>SUM('１月:12月'!Y18)</f>
        <v>0</v>
      </c>
      <c r="Z18" s="92">
        <f>SUM('１月:12月'!Z18)</f>
        <v>0</v>
      </c>
      <c r="AA18" s="92">
        <f>SUM('１月:12月'!AA18)</f>
        <v>0</v>
      </c>
      <c r="AB18" s="92">
        <f>SUM('１月:12月'!AB18)</f>
        <v>0</v>
      </c>
      <c r="AC18" s="92">
        <f>SUM('１月:12月'!AC18)</f>
        <v>0</v>
      </c>
      <c r="AD18" s="92">
        <f>SUM('１月:12月'!AD18)</f>
        <v>0</v>
      </c>
      <c r="AE18" s="92">
        <f>SUM('１月:12月'!AE18)</f>
        <v>0</v>
      </c>
      <c r="AF18" s="92">
        <f>SUM('１月:12月'!AF18)</f>
        <v>0</v>
      </c>
      <c r="AG18" s="92">
        <f>SUM('１月:12月'!AG18)</f>
        <v>0</v>
      </c>
      <c r="AH18" s="92">
        <f>SUM('１月:12月'!AH18)</f>
        <v>332</v>
      </c>
      <c r="AI18" s="92">
        <f>SUM('１月:12月'!AI18)</f>
        <v>24.052000000000003</v>
      </c>
      <c r="AJ18" s="92">
        <f>SUM('１月:12月'!AJ18)</f>
        <v>8863.107</v>
      </c>
      <c r="AK18" s="92">
        <f>SUM('１月:12月'!AK18)</f>
        <v>118</v>
      </c>
      <c r="AL18" s="92">
        <f>SUM('１月:12月'!AL18)</f>
        <v>1.4743</v>
      </c>
      <c r="AM18" s="92">
        <f>SUM('１月:12月'!AM18)</f>
        <v>1983.257</v>
      </c>
      <c r="AN18" s="92">
        <f>SUM('１月:12月'!AN18)</f>
        <v>0</v>
      </c>
      <c r="AO18" s="92">
        <f>SUM('１月:12月'!AO18)</f>
        <v>0</v>
      </c>
      <c r="AP18" s="92">
        <f>SUM('１月:12月'!AP18)</f>
        <v>0</v>
      </c>
      <c r="AQ18" s="92">
        <f t="shared" si="2"/>
        <v>3649</v>
      </c>
      <c r="AR18" s="92">
        <f>SUM('１月:12月'!AR18)</f>
        <v>2243.6197</v>
      </c>
      <c r="AS18" s="92">
        <f>SUM('１月:12月'!AS18)</f>
        <v>508357.95599999995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97">
        <f>SUM('１月:12月'!D19)</f>
        <v>0</v>
      </c>
      <c r="E19" s="97">
        <f>SUM('１月:12月'!E19)</f>
        <v>0</v>
      </c>
      <c r="F19" s="97">
        <f>SUM('１月:12月'!F19)</f>
        <v>0</v>
      </c>
      <c r="G19" s="97">
        <f>SUM('１月:12月'!G19)</f>
        <v>0</v>
      </c>
      <c r="H19" s="97">
        <f>SUM('１月:12月'!H19)</f>
        <v>0</v>
      </c>
      <c r="I19" s="97">
        <f>SUM('１月:12月'!I19)</f>
        <v>0</v>
      </c>
      <c r="J19" s="97">
        <f>SUM('１月:12月'!J19)</f>
        <v>0</v>
      </c>
      <c r="K19" s="97">
        <f>SUM('１月:12月'!K19)</f>
        <v>0</v>
      </c>
      <c r="L19" s="97">
        <f>SUM('１月:12月'!L19)</f>
        <v>0</v>
      </c>
      <c r="M19" s="97">
        <f>SUM('１月:12月'!M19)</f>
        <v>0</v>
      </c>
      <c r="N19" s="97">
        <f>SUM('１月:12月'!N19)</f>
        <v>0</v>
      </c>
      <c r="O19" s="97">
        <f>SUM('１月:12月'!O19)</f>
        <v>0</v>
      </c>
      <c r="P19" s="97">
        <f>SUM('１月:12月'!P19)</f>
        <v>0</v>
      </c>
      <c r="Q19" s="97">
        <f>SUM('１月:12月'!Q19)</f>
        <v>0</v>
      </c>
      <c r="R19" s="97">
        <f>SUM('１月:12月'!R19)</f>
        <v>0</v>
      </c>
      <c r="S19" s="97">
        <f>SUM('１月:12月'!S19)</f>
        <v>0</v>
      </c>
      <c r="T19" s="97">
        <f>SUM('１月:12月'!T19)</f>
        <v>0</v>
      </c>
      <c r="U19" s="97">
        <f>SUM('１月:12月'!U19)</f>
        <v>0</v>
      </c>
      <c r="V19" s="97">
        <f t="shared" si="1"/>
        <v>0</v>
      </c>
      <c r="W19" s="97">
        <f t="shared" si="0"/>
        <v>0</v>
      </c>
      <c r="X19" s="149">
        <f t="shared" si="0"/>
        <v>0</v>
      </c>
      <c r="Y19" s="97">
        <f>SUM('１月:12月'!Y19)</f>
        <v>0</v>
      </c>
      <c r="Z19" s="97">
        <f>SUM('１月:12月'!Z19)</f>
        <v>0</v>
      </c>
      <c r="AA19" s="97">
        <f>SUM('１月:12月'!AA19)</f>
        <v>0</v>
      </c>
      <c r="AB19" s="97">
        <f>SUM('１月:12月'!AB19)</f>
        <v>0</v>
      </c>
      <c r="AC19" s="97">
        <f>SUM('１月:12月'!AC19)</f>
        <v>0</v>
      </c>
      <c r="AD19" s="97">
        <f>SUM('１月:12月'!AD19)</f>
        <v>0</v>
      </c>
      <c r="AE19" s="97">
        <f>SUM('１月:12月'!AE19)</f>
        <v>0</v>
      </c>
      <c r="AF19" s="97">
        <f>SUM('１月:12月'!AF19)</f>
        <v>0</v>
      </c>
      <c r="AG19" s="97">
        <f>SUM('１月:12月'!AG19)</f>
        <v>0</v>
      </c>
      <c r="AH19" s="97">
        <f>SUM('１月:12月'!AH19)</f>
        <v>0</v>
      </c>
      <c r="AI19" s="97">
        <f>SUM('１月:12月'!AI19)</f>
        <v>0</v>
      </c>
      <c r="AJ19" s="97">
        <f>SUM('１月:12月'!AJ19)</f>
        <v>0</v>
      </c>
      <c r="AK19" s="97">
        <f>SUM('１月:12月'!AK19)</f>
        <v>0</v>
      </c>
      <c r="AL19" s="97">
        <f>SUM('１月:12月'!AL19)</f>
        <v>0</v>
      </c>
      <c r="AM19" s="97">
        <f>SUM('１月:12月'!AM19)</f>
        <v>0</v>
      </c>
      <c r="AN19" s="97">
        <f>SUM('１月:12月'!AN19)</f>
        <v>0</v>
      </c>
      <c r="AO19" s="97">
        <f>SUM('１月:12月'!AO19)</f>
        <v>0</v>
      </c>
      <c r="AP19" s="97">
        <f>SUM('１月:12月'!AP19)</f>
        <v>0</v>
      </c>
      <c r="AQ19" s="97">
        <f t="shared" si="2"/>
        <v>0</v>
      </c>
      <c r="AR19" s="97">
        <f>SUM('１月:12月'!AR19)</f>
        <v>0</v>
      </c>
      <c r="AS19" s="97">
        <f>SUM('１月:12月'!AS19)</f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92">
        <f>SUM('１月:12月'!D20)</f>
        <v>0</v>
      </c>
      <c r="E20" s="92">
        <f>SUM('１月:12月'!E20)</f>
        <v>0</v>
      </c>
      <c r="F20" s="92">
        <f>SUM('１月:12月'!F20)</f>
        <v>0</v>
      </c>
      <c r="G20" s="92">
        <f>SUM('１月:12月'!G20)</f>
        <v>0</v>
      </c>
      <c r="H20" s="92">
        <f>SUM('１月:12月'!H20)</f>
        <v>0</v>
      </c>
      <c r="I20" s="92">
        <f>SUM('１月:12月'!I20)</f>
        <v>0</v>
      </c>
      <c r="J20" s="92">
        <f>SUM('１月:12月'!J20)</f>
        <v>0</v>
      </c>
      <c r="K20" s="92">
        <f>SUM('１月:12月'!K20)</f>
        <v>0</v>
      </c>
      <c r="L20" s="92">
        <f>SUM('１月:12月'!L20)</f>
        <v>0</v>
      </c>
      <c r="M20" s="92">
        <f>SUM('１月:12月'!M20)</f>
        <v>115</v>
      </c>
      <c r="N20" s="92">
        <f>SUM('１月:12月'!N20)</f>
        <v>2369.303</v>
      </c>
      <c r="O20" s="92">
        <f>SUM('１月:12月'!O20)</f>
        <v>239923.73699999996</v>
      </c>
      <c r="P20" s="92">
        <f>SUM('１月:12月'!P20)</f>
        <v>18</v>
      </c>
      <c r="Q20" s="92">
        <f>SUM('１月:12月'!Q20)</f>
        <v>288.05</v>
      </c>
      <c r="R20" s="92">
        <f>SUM('１月:12月'!R20)</f>
        <v>19606.793999999998</v>
      </c>
      <c r="S20" s="92">
        <f>SUM('１月:12月'!S20)</f>
        <v>0</v>
      </c>
      <c r="T20" s="92">
        <f>SUM('１月:12月'!T20)</f>
        <v>0</v>
      </c>
      <c r="U20" s="92">
        <f>SUM('１月:12月'!U20)</f>
        <v>0</v>
      </c>
      <c r="V20" s="92">
        <f t="shared" si="1"/>
        <v>18</v>
      </c>
      <c r="W20" s="92">
        <f t="shared" si="0"/>
        <v>288.05</v>
      </c>
      <c r="X20" s="147">
        <f t="shared" si="0"/>
        <v>19606.793999999998</v>
      </c>
      <c r="Y20" s="92">
        <f>SUM('１月:12月'!Y20)</f>
        <v>226</v>
      </c>
      <c r="Z20" s="92">
        <f>SUM('１月:12月'!Z20)</f>
        <v>9404.042</v>
      </c>
      <c r="AA20" s="92">
        <f>SUM('１月:12月'!AA20)</f>
        <v>1090569.143</v>
      </c>
      <c r="AB20" s="92">
        <f>SUM('１月:12月'!AB20)</f>
        <v>21</v>
      </c>
      <c r="AC20" s="92">
        <f>SUM('１月:12月'!AC20)</f>
        <v>130.644</v>
      </c>
      <c r="AD20" s="92">
        <f>SUM('１月:12月'!AD20)</f>
        <v>10750.632999999998</v>
      </c>
      <c r="AE20" s="92">
        <f>SUM('１月:12月'!AE20)</f>
        <v>0</v>
      </c>
      <c r="AF20" s="92">
        <f>SUM('１月:12月'!AF20)</f>
        <v>0</v>
      </c>
      <c r="AG20" s="92">
        <f>SUM('１月:12月'!AG20)</f>
        <v>0</v>
      </c>
      <c r="AH20" s="92">
        <f>SUM('１月:12月'!AH20)</f>
        <v>0</v>
      </c>
      <c r="AI20" s="92">
        <f>SUM('１月:12月'!AI20)</f>
        <v>0</v>
      </c>
      <c r="AJ20" s="92">
        <f>SUM('１月:12月'!AJ20)</f>
        <v>0</v>
      </c>
      <c r="AK20" s="92">
        <f>SUM('１月:12月'!AK20)</f>
        <v>0</v>
      </c>
      <c r="AL20" s="92">
        <f>SUM('１月:12月'!AL20)</f>
        <v>0</v>
      </c>
      <c r="AM20" s="92">
        <f>SUM('１月:12月'!AM20)</f>
        <v>0</v>
      </c>
      <c r="AN20" s="92">
        <f>SUM('１月:12月'!AN20)</f>
        <v>0</v>
      </c>
      <c r="AO20" s="92">
        <f>SUM('１月:12月'!AO20)</f>
        <v>0</v>
      </c>
      <c r="AP20" s="92">
        <f>SUM('１月:12月'!AP20)</f>
        <v>0</v>
      </c>
      <c r="AQ20" s="92">
        <f t="shared" si="2"/>
        <v>380</v>
      </c>
      <c r="AR20" s="92">
        <f>SUM('１月:12月'!AR20)</f>
        <v>12192.038999999999</v>
      </c>
      <c r="AS20" s="92">
        <f>SUM('１月:12月'!AS20)</f>
        <v>1360850.307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97">
        <f>SUM('１月:12月'!D21)</f>
        <v>1</v>
      </c>
      <c r="E21" s="97">
        <f>SUM('１月:12月'!E21)</f>
        <v>4.411</v>
      </c>
      <c r="F21" s="97">
        <f>SUM('１月:12月'!F21)</f>
        <v>416.871</v>
      </c>
      <c r="G21" s="97">
        <f>SUM('１月:12月'!G21)</f>
        <v>0</v>
      </c>
      <c r="H21" s="97">
        <f>SUM('１月:12月'!H21)</f>
        <v>0</v>
      </c>
      <c r="I21" s="97">
        <f>SUM('１月:12月'!I21)</f>
        <v>0</v>
      </c>
      <c r="J21" s="97">
        <f>SUM('１月:12月'!J21)</f>
        <v>1</v>
      </c>
      <c r="K21" s="97">
        <f>SUM('１月:12月'!K21)</f>
        <v>4.411</v>
      </c>
      <c r="L21" s="97">
        <f>SUM('１月:12月'!L21)</f>
        <v>416.871</v>
      </c>
      <c r="M21" s="97">
        <f>SUM('１月:12月'!M21)</f>
        <v>539</v>
      </c>
      <c r="N21" s="97">
        <f>SUM('１月:12月'!N21)</f>
        <v>22652.4028</v>
      </c>
      <c r="O21" s="97">
        <f>SUM('１月:12月'!O21)</f>
        <v>2524257.389</v>
      </c>
      <c r="P21" s="97">
        <f>SUM('１月:12月'!P21)</f>
        <v>8</v>
      </c>
      <c r="Q21" s="97">
        <f>SUM('１月:12月'!Q21)</f>
        <v>101.946</v>
      </c>
      <c r="R21" s="97">
        <f>SUM('１月:12月'!R21)</f>
        <v>7084.106</v>
      </c>
      <c r="S21" s="97">
        <f>SUM('１月:12月'!S21)</f>
        <v>0</v>
      </c>
      <c r="T21" s="97">
        <f>SUM('１月:12月'!T21)</f>
        <v>0</v>
      </c>
      <c r="U21" s="97">
        <f>SUM('１月:12月'!U21)</f>
        <v>0</v>
      </c>
      <c r="V21" s="97">
        <f t="shared" si="1"/>
        <v>8</v>
      </c>
      <c r="W21" s="97">
        <f t="shared" si="0"/>
        <v>101.946</v>
      </c>
      <c r="X21" s="149">
        <f t="shared" si="0"/>
        <v>7084.106</v>
      </c>
      <c r="Y21" s="97">
        <f>SUM('１月:12月'!Y21)</f>
        <v>227</v>
      </c>
      <c r="Z21" s="97">
        <f>SUM('１月:12月'!Z21)</f>
        <v>13657.1096</v>
      </c>
      <c r="AA21" s="97">
        <f>SUM('１月:12月'!AA21)</f>
        <v>1604969.4849999999</v>
      </c>
      <c r="AB21" s="97">
        <f>SUM('１月:12月'!AB21)</f>
        <v>0</v>
      </c>
      <c r="AC21" s="97">
        <f>SUM('１月:12月'!AC21)</f>
        <v>0</v>
      </c>
      <c r="AD21" s="97">
        <f>SUM('１月:12月'!AD21)</f>
        <v>0</v>
      </c>
      <c r="AE21" s="97">
        <f>SUM('１月:12月'!AE21)</f>
        <v>0</v>
      </c>
      <c r="AF21" s="97">
        <f>SUM('１月:12月'!AF21)</f>
        <v>0</v>
      </c>
      <c r="AG21" s="97">
        <f>SUM('１月:12月'!AG21)</f>
        <v>0</v>
      </c>
      <c r="AH21" s="97">
        <f>SUM('１月:12月'!AH21)</f>
        <v>0</v>
      </c>
      <c r="AI21" s="97">
        <f>SUM('１月:12月'!AI21)</f>
        <v>0</v>
      </c>
      <c r="AJ21" s="97">
        <f>SUM('１月:12月'!AJ21)</f>
        <v>0</v>
      </c>
      <c r="AK21" s="97">
        <f>SUM('１月:12月'!AK21)</f>
        <v>0</v>
      </c>
      <c r="AL21" s="97">
        <f>SUM('１月:12月'!AL21)</f>
        <v>0</v>
      </c>
      <c r="AM21" s="97">
        <f>SUM('１月:12月'!AM21)</f>
        <v>0</v>
      </c>
      <c r="AN21" s="97">
        <f>SUM('１月:12月'!AN21)</f>
        <v>0</v>
      </c>
      <c r="AO21" s="97">
        <f>SUM('１月:12月'!AO21)</f>
        <v>0</v>
      </c>
      <c r="AP21" s="97">
        <f>SUM('１月:12月'!AP21)</f>
        <v>0</v>
      </c>
      <c r="AQ21" s="97">
        <f t="shared" si="2"/>
        <v>775</v>
      </c>
      <c r="AR21" s="97">
        <f>SUM('１月:12月'!AR21)</f>
        <v>36415.869399999996</v>
      </c>
      <c r="AS21" s="97">
        <f>SUM('１月:12月'!AS21)</f>
        <v>4136727.8510000003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92">
        <f>SUM('１月:12月'!D22)</f>
        <v>1</v>
      </c>
      <c r="E22" s="92">
        <f>SUM('１月:12月'!E22)</f>
        <v>0.189</v>
      </c>
      <c r="F22" s="92">
        <f>SUM('１月:12月'!F22)</f>
        <v>7.938</v>
      </c>
      <c r="G22" s="92">
        <f>SUM('１月:12月'!G22)</f>
        <v>0</v>
      </c>
      <c r="H22" s="92">
        <f>SUM('１月:12月'!H22)</f>
        <v>0</v>
      </c>
      <c r="I22" s="92">
        <f>SUM('１月:12月'!I22)</f>
        <v>0</v>
      </c>
      <c r="J22" s="92">
        <f>SUM('１月:12月'!J22)</f>
        <v>1</v>
      </c>
      <c r="K22" s="92">
        <f>SUM('１月:12月'!K22)</f>
        <v>0.189</v>
      </c>
      <c r="L22" s="92">
        <f>SUM('１月:12月'!L22)</f>
        <v>7.938</v>
      </c>
      <c r="M22" s="92">
        <f>SUM('１月:12月'!M22)</f>
        <v>4</v>
      </c>
      <c r="N22" s="92">
        <f>SUM('１月:12月'!N22)</f>
        <v>0.2425</v>
      </c>
      <c r="O22" s="92">
        <f>SUM('１月:12月'!O22)</f>
        <v>19.228</v>
      </c>
      <c r="P22" s="92">
        <f>SUM('１月:12月'!P22)</f>
        <v>1792</v>
      </c>
      <c r="Q22" s="92">
        <f>SUM('１月:12月'!Q22)</f>
        <v>2299.484</v>
      </c>
      <c r="R22" s="92">
        <f>SUM('１月:12月'!R22)</f>
        <v>404939.647</v>
      </c>
      <c r="S22" s="92">
        <f>SUM('１月:12月'!S22)</f>
        <v>0</v>
      </c>
      <c r="T22" s="92">
        <f>SUM('１月:12月'!T22)</f>
        <v>0</v>
      </c>
      <c r="U22" s="92">
        <f>SUM('１月:12月'!U22)</f>
        <v>0</v>
      </c>
      <c r="V22" s="92">
        <f t="shared" si="1"/>
        <v>1792</v>
      </c>
      <c r="W22" s="92">
        <f t="shared" si="1"/>
        <v>2299.484</v>
      </c>
      <c r="X22" s="147">
        <f t="shared" si="1"/>
        <v>404939.647</v>
      </c>
      <c r="Y22" s="92">
        <f>SUM('１月:12月'!Y22)</f>
        <v>800</v>
      </c>
      <c r="Z22" s="92">
        <f>SUM('１月:12月'!Z22)</f>
        <v>608.2403</v>
      </c>
      <c r="AA22" s="92">
        <f>SUM('１月:12月'!AA22)</f>
        <v>138799.507</v>
      </c>
      <c r="AB22" s="92">
        <f>SUM('１月:12月'!AB22)</f>
        <v>28</v>
      </c>
      <c r="AC22" s="92">
        <f>SUM('１月:12月'!AC22)</f>
        <v>4.517</v>
      </c>
      <c r="AD22" s="92">
        <f>SUM('１月:12月'!AD22)</f>
        <v>389.71</v>
      </c>
      <c r="AE22" s="92">
        <f>SUM('１月:12月'!AE22)</f>
        <v>26</v>
      </c>
      <c r="AF22" s="92">
        <f>SUM('１月:12月'!AF22)</f>
        <v>23.496</v>
      </c>
      <c r="AG22" s="92">
        <f>SUM('１月:12月'!AG22)</f>
        <v>6410.298</v>
      </c>
      <c r="AH22" s="92">
        <f>SUM('１月:12月'!AH22)</f>
        <v>0</v>
      </c>
      <c r="AI22" s="92">
        <f>SUM('１月:12月'!AI22)</f>
        <v>0</v>
      </c>
      <c r="AJ22" s="92">
        <f>SUM('１月:12月'!AJ22)</f>
        <v>0</v>
      </c>
      <c r="AK22" s="92">
        <f>SUM('１月:12月'!AK22)</f>
        <v>0</v>
      </c>
      <c r="AL22" s="92">
        <f>SUM('１月:12月'!AL22)</f>
        <v>0</v>
      </c>
      <c r="AM22" s="92">
        <f>SUM('１月:12月'!AM22)</f>
        <v>0</v>
      </c>
      <c r="AN22" s="92">
        <f>SUM('１月:12月'!AN22)</f>
        <v>1</v>
      </c>
      <c r="AO22" s="92">
        <f>SUM('１月:12月'!AO22)</f>
        <v>0.016</v>
      </c>
      <c r="AP22" s="92">
        <f>SUM('１月:12月'!AP22)</f>
        <v>12.8</v>
      </c>
      <c r="AQ22" s="92">
        <f t="shared" si="2"/>
        <v>2652</v>
      </c>
      <c r="AR22" s="92">
        <f>SUM('１月:12月'!AR22)</f>
        <v>2936.1848</v>
      </c>
      <c r="AS22" s="92">
        <f>SUM('１月:12月'!AS22)</f>
        <v>550579.128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97">
        <f>SUM('１月:12月'!D23)</f>
        <v>0</v>
      </c>
      <c r="E23" s="97">
        <f>SUM('１月:12月'!E23)</f>
        <v>0</v>
      </c>
      <c r="F23" s="97">
        <f>SUM('１月:12月'!F23)</f>
        <v>0</v>
      </c>
      <c r="G23" s="97">
        <f>SUM('１月:12月'!G23)</f>
        <v>0</v>
      </c>
      <c r="H23" s="97">
        <f>SUM('１月:12月'!H23)</f>
        <v>0</v>
      </c>
      <c r="I23" s="97">
        <f>SUM('１月:12月'!I23)</f>
        <v>0</v>
      </c>
      <c r="J23" s="97">
        <f>SUM('１月:12月'!J23)</f>
        <v>0</v>
      </c>
      <c r="K23" s="97">
        <f>SUM('１月:12月'!K23)</f>
        <v>0</v>
      </c>
      <c r="L23" s="97">
        <f>SUM('１月:12月'!L23)</f>
        <v>0</v>
      </c>
      <c r="M23" s="97">
        <f>SUM('１月:12月'!M23)</f>
        <v>0</v>
      </c>
      <c r="N23" s="97">
        <f>SUM('１月:12月'!N23)</f>
        <v>0</v>
      </c>
      <c r="O23" s="97">
        <f>SUM('１月:12月'!O23)</f>
        <v>0</v>
      </c>
      <c r="P23" s="97">
        <f>SUM('１月:12月'!P23)</f>
        <v>2</v>
      </c>
      <c r="Q23" s="97">
        <f>SUM('１月:12月'!Q23)</f>
        <v>0.151</v>
      </c>
      <c r="R23" s="97">
        <f>SUM('１月:12月'!R23)</f>
        <v>26.849</v>
      </c>
      <c r="S23" s="97">
        <f>SUM('１月:12月'!S23)</f>
        <v>0</v>
      </c>
      <c r="T23" s="97">
        <f>SUM('１月:12月'!T23)</f>
        <v>0</v>
      </c>
      <c r="U23" s="97">
        <f>SUM('１月:12月'!U23)</f>
        <v>0</v>
      </c>
      <c r="V23" s="97">
        <f t="shared" si="1"/>
        <v>2</v>
      </c>
      <c r="W23" s="97">
        <f t="shared" si="1"/>
        <v>0.151</v>
      </c>
      <c r="X23" s="149">
        <f t="shared" si="1"/>
        <v>26.849</v>
      </c>
      <c r="Y23" s="97">
        <f>SUM('１月:12月'!Y23)</f>
        <v>0</v>
      </c>
      <c r="Z23" s="97">
        <f>SUM('１月:12月'!Z23)</f>
        <v>0</v>
      </c>
      <c r="AA23" s="97">
        <f>SUM('１月:12月'!AA23)</f>
        <v>0</v>
      </c>
      <c r="AB23" s="97">
        <f>SUM('１月:12月'!AB23)</f>
        <v>0</v>
      </c>
      <c r="AC23" s="97">
        <f>SUM('１月:12月'!AC23)</f>
        <v>0</v>
      </c>
      <c r="AD23" s="97">
        <f>SUM('１月:12月'!AD23)</f>
        <v>0</v>
      </c>
      <c r="AE23" s="97">
        <f>SUM('１月:12月'!AE23)</f>
        <v>0</v>
      </c>
      <c r="AF23" s="97">
        <f>SUM('１月:12月'!AF23)</f>
        <v>0</v>
      </c>
      <c r="AG23" s="97">
        <f>SUM('１月:12月'!AG23)</f>
        <v>0</v>
      </c>
      <c r="AH23" s="97">
        <f>SUM('１月:12月'!AH23)</f>
        <v>0</v>
      </c>
      <c r="AI23" s="97">
        <f>SUM('１月:12月'!AI23)</f>
        <v>0</v>
      </c>
      <c r="AJ23" s="97">
        <f>SUM('１月:12月'!AJ23)</f>
        <v>0</v>
      </c>
      <c r="AK23" s="97">
        <f>SUM('１月:12月'!AK23)</f>
        <v>0</v>
      </c>
      <c r="AL23" s="97">
        <f>SUM('１月:12月'!AL23)</f>
        <v>0</v>
      </c>
      <c r="AM23" s="97">
        <f>SUM('１月:12月'!AM23)</f>
        <v>0</v>
      </c>
      <c r="AN23" s="97">
        <f>SUM('１月:12月'!AN23)</f>
        <v>0</v>
      </c>
      <c r="AO23" s="97">
        <f>SUM('１月:12月'!AO23)</f>
        <v>0</v>
      </c>
      <c r="AP23" s="97">
        <f>SUM('１月:12月'!AP23)</f>
        <v>0</v>
      </c>
      <c r="AQ23" s="97">
        <f t="shared" si="2"/>
        <v>2</v>
      </c>
      <c r="AR23" s="97">
        <f>SUM('１月:12月'!AR23)</f>
        <v>0.151</v>
      </c>
      <c r="AS23" s="97">
        <f>SUM('１月:12月'!AS23)</f>
        <v>26.849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92">
        <f>SUM('１月:12月'!D24)</f>
        <v>0</v>
      </c>
      <c r="E24" s="92">
        <f>SUM('１月:12月'!E24)</f>
        <v>0</v>
      </c>
      <c r="F24" s="92">
        <f>SUM('１月:12月'!F24)</f>
        <v>0</v>
      </c>
      <c r="G24" s="92">
        <f>SUM('１月:12月'!G24)</f>
        <v>0</v>
      </c>
      <c r="H24" s="92">
        <f>SUM('１月:12月'!H24)</f>
        <v>0</v>
      </c>
      <c r="I24" s="92">
        <f>SUM('１月:12月'!I24)</f>
        <v>0</v>
      </c>
      <c r="J24" s="92">
        <f>SUM('１月:12月'!J24)</f>
        <v>0</v>
      </c>
      <c r="K24" s="92">
        <f>SUM('１月:12月'!K24)</f>
        <v>0</v>
      </c>
      <c r="L24" s="92">
        <f>SUM('１月:12月'!L24)</f>
        <v>0</v>
      </c>
      <c r="M24" s="92">
        <f>SUM('１月:12月'!M24)</f>
        <v>331</v>
      </c>
      <c r="N24" s="92">
        <f>SUM('１月:12月'!N24)</f>
        <v>1145.4415999999999</v>
      </c>
      <c r="O24" s="92">
        <f>SUM('１月:12月'!O24)</f>
        <v>291599.605</v>
      </c>
      <c r="P24" s="92">
        <f>SUM('１月:12月'!P24)</f>
        <v>0</v>
      </c>
      <c r="Q24" s="92">
        <f>SUM('１月:12月'!Q24)</f>
        <v>0</v>
      </c>
      <c r="R24" s="92">
        <f>SUM('１月:12月'!R24)</f>
        <v>0</v>
      </c>
      <c r="S24" s="92">
        <f>SUM('１月:12月'!S24)</f>
        <v>0</v>
      </c>
      <c r="T24" s="92">
        <f>SUM('１月:12月'!T24)</f>
        <v>0</v>
      </c>
      <c r="U24" s="92">
        <f>SUM('１月:12月'!U24)</f>
        <v>0</v>
      </c>
      <c r="V24" s="92">
        <f t="shared" si="1"/>
        <v>0</v>
      </c>
      <c r="W24" s="92">
        <f t="shared" si="1"/>
        <v>0</v>
      </c>
      <c r="X24" s="147">
        <f t="shared" si="1"/>
        <v>0</v>
      </c>
      <c r="Y24" s="92">
        <f>SUM('１月:12月'!Y24)</f>
        <v>0</v>
      </c>
      <c r="Z24" s="92">
        <f>SUM('１月:12月'!Z24)</f>
        <v>0</v>
      </c>
      <c r="AA24" s="92">
        <f>SUM('１月:12月'!AA24)</f>
        <v>0</v>
      </c>
      <c r="AB24" s="92">
        <f>SUM('１月:12月'!AB24)</f>
        <v>1</v>
      </c>
      <c r="AC24" s="92">
        <f>SUM('１月:12月'!AC24)</f>
        <v>0.2207</v>
      </c>
      <c r="AD24" s="92">
        <f>SUM('１月:12月'!AD24)</f>
        <v>33.809</v>
      </c>
      <c r="AE24" s="92">
        <f>SUM('１月:12月'!AE24)</f>
        <v>0</v>
      </c>
      <c r="AF24" s="92">
        <f>SUM('１月:12月'!AF24)</f>
        <v>0</v>
      </c>
      <c r="AG24" s="92">
        <f>SUM('１月:12月'!AG24)</f>
        <v>0</v>
      </c>
      <c r="AH24" s="92">
        <f>SUM('１月:12月'!AH24)</f>
        <v>0</v>
      </c>
      <c r="AI24" s="92">
        <f>SUM('１月:12月'!AI24)</f>
        <v>0</v>
      </c>
      <c r="AJ24" s="92">
        <f>SUM('１月:12月'!AJ24)</f>
        <v>0</v>
      </c>
      <c r="AK24" s="92">
        <f>SUM('１月:12月'!AK24)</f>
        <v>0</v>
      </c>
      <c r="AL24" s="92">
        <f>SUM('１月:12月'!AL24)</f>
        <v>0</v>
      </c>
      <c r="AM24" s="92">
        <f>SUM('１月:12月'!AM24)</f>
        <v>0</v>
      </c>
      <c r="AN24" s="92">
        <f>SUM('１月:12月'!AN24)</f>
        <v>100</v>
      </c>
      <c r="AO24" s="92">
        <f>SUM('１月:12月'!AO24)</f>
        <v>9.094</v>
      </c>
      <c r="AP24" s="92">
        <f>SUM('１月:12月'!AP24)</f>
        <v>4949.73</v>
      </c>
      <c r="AQ24" s="92">
        <f t="shared" si="2"/>
        <v>432</v>
      </c>
      <c r="AR24" s="92">
        <f>SUM('１月:12月'!AR24)</f>
        <v>1154.7563</v>
      </c>
      <c r="AS24" s="92">
        <f>SUM('１月:12月'!AS24)</f>
        <v>296583.144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97">
        <f>SUM('１月:12月'!D25)</f>
        <v>0</v>
      </c>
      <c r="E25" s="97">
        <f>SUM('１月:12月'!E25)</f>
        <v>0</v>
      </c>
      <c r="F25" s="97">
        <f>SUM('１月:12月'!F25)</f>
        <v>0</v>
      </c>
      <c r="G25" s="97">
        <f>SUM('１月:12月'!G25)</f>
        <v>0</v>
      </c>
      <c r="H25" s="97">
        <f>SUM('１月:12月'!H25)</f>
        <v>0</v>
      </c>
      <c r="I25" s="97">
        <f>SUM('１月:12月'!I25)</f>
        <v>0</v>
      </c>
      <c r="J25" s="97">
        <f>SUM('１月:12月'!J25)</f>
        <v>0</v>
      </c>
      <c r="K25" s="97">
        <f>SUM('１月:12月'!K25)</f>
        <v>0</v>
      </c>
      <c r="L25" s="97">
        <f>SUM('１月:12月'!L25)</f>
        <v>0</v>
      </c>
      <c r="M25" s="97">
        <f>SUM('１月:12月'!M25)</f>
        <v>400</v>
      </c>
      <c r="N25" s="97">
        <f>SUM('１月:12月'!N25)</f>
        <v>3657.3791</v>
      </c>
      <c r="O25" s="97">
        <f>SUM('１月:12月'!O25)</f>
        <v>829118.714</v>
      </c>
      <c r="P25" s="97">
        <f>SUM('１月:12月'!P25)</f>
        <v>0</v>
      </c>
      <c r="Q25" s="97">
        <f>SUM('１月:12月'!Q25)</f>
        <v>0</v>
      </c>
      <c r="R25" s="97">
        <f>SUM('１月:12月'!R25)</f>
        <v>0</v>
      </c>
      <c r="S25" s="97">
        <f>SUM('１月:12月'!S25)</f>
        <v>0</v>
      </c>
      <c r="T25" s="97">
        <f>SUM('１月:12月'!T25)</f>
        <v>0</v>
      </c>
      <c r="U25" s="97">
        <f>SUM('１月:12月'!U25)</f>
        <v>0</v>
      </c>
      <c r="V25" s="97">
        <f t="shared" si="1"/>
        <v>0</v>
      </c>
      <c r="W25" s="97">
        <f t="shared" si="1"/>
        <v>0</v>
      </c>
      <c r="X25" s="149">
        <f t="shared" si="1"/>
        <v>0</v>
      </c>
      <c r="Y25" s="97">
        <f>SUM('１月:12月'!Y25)</f>
        <v>0</v>
      </c>
      <c r="Z25" s="97">
        <f>SUM('１月:12月'!Z25)</f>
        <v>0</v>
      </c>
      <c r="AA25" s="97">
        <f>SUM('１月:12月'!AA25)</f>
        <v>0</v>
      </c>
      <c r="AB25" s="97">
        <f>SUM('１月:12月'!AB25)</f>
        <v>0</v>
      </c>
      <c r="AC25" s="97">
        <f>SUM('１月:12月'!AC25)</f>
        <v>0</v>
      </c>
      <c r="AD25" s="97">
        <f>SUM('１月:12月'!AD25)</f>
        <v>0</v>
      </c>
      <c r="AE25" s="97">
        <f>SUM('１月:12月'!AE25)</f>
        <v>0</v>
      </c>
      <c r="AF25" s="97">
        <f>SUM('１月:12月'!AF25)</f>
        <v>0</v>
      </c>
      <c r="AG25" s="97">
        <f>SUM('１月:12月'!AG25)</f>
        <v>0</v>
      </c>
      <c r="AH25" s="97">
        <f>SUM('１月:12月'!AH25)</f>
        <v>0</v>
      </c>
      <c r="AI25" s="97">
        <f>SUM('１月:12月'!AI25)</f>
        <v>0</v>
      </c>
      <c r="AJ25" s="97">
        <f>SUM('１月:12月'!AJ25)</f>
        <v>0</v>
      </c>
      <c r="AK25" s="97">
        <f>SUM('１月:12月'!AK25)</f>
        <v>0</v>
      </c>
      <c r="AL25" s="97">
        <f>SUM('１月:12月'!AL25)</f>
        <v>0</v>
      </c>
      <c r="AM25" s="97">
        <f>SUM('１月:12月'!AM25)</f>
        <v>0</v>
      </c>
      <c r="AN25" s="97">
        <f>SUM('１月:12月'!AN25)</f>
        <v>0</v>
      </c>
      <c r="AO25" s="97">
        <f>SUM('１月:12月'!AO25)</f>
        <v>0</v>
      </c>
      <c r="AP25" s="97">
        <f>SUM('１月:12月'!AP25)</f>
        <v>0</v>
      </c>
      <c r="AQ25" s="97">
        <f t="shared" si="2"/>
        <v>400</v>
      </c>
      <c r="AR25" s="97">
        <f>SUM('１月:12月'!AR25)</f>
        <v>3657.3791</v>
      </c>
      <c r="AS25" s="97">
        <f>SUM('１月:12月'!AS25)</f>
        <v>829118.714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92">
        <f>SUM('１月:12月'!D26)</f>
        <v>0</v>
      </c>
      <c r="E26" s="92">
        <f>SUM('１月:12月'!E26)</f>
        <v>0</v>
      </c>
      <c r="F26" s="92">
        <f>SUM('１月:12月'!F26)</f>
        <v>0</v>
      </c>
      <c r="G26" s="92">
        <f>SUM('１月:12月'!G26)</f>
        <v>0</v>
      </c>
      <c r="H26" s="92">
        <f>SUM('１月:12月'!H26)</f>
        <v>0</v>
      </c>
      <c r="I26" s="92">
        <f>SUM('１月:12月'!I26)</f>
        <v>0</v>
      </c>
      <c r="J26" s="92">
        <f>SUM('１月:12月'!J26)</f>
        <v>0</v>
      </c>
      <c r="K26" s="92">
        <f>SUM('１月:12月'!K26)</f>
        <v>0</v>
      </c>
      <c r="L26" s="92">
        <f>SUM('１月:12月'!L26)</f>
        <v>0</v>
      </c>
      <c r="M26" s="92">
        <f>SUM('１月:12月'!M26)</f>
        <v>0</v>
      </c>
      <c r="N26" s="92">
        <f>SUM('１月:12月'!N26)</f>
        <v>0</v>
      </c>
      <c r="O26" s="92">
        <f>SUM('１月:12月'!O26)</f>
        <v>0</v>
      </c>
      <c r="P26" s="92">
        <f>SUM('１月:12月'!P26)</f>
        <v>0</v>
      </c>
      <c r="Q26" s="92">
        <f>SUM('１月:12月'!Q26)</f>
        <v>0</v>
      </c>
      <c r="R26" s="92">
        <f>SUM('１月:12月'!R26)</f>
        <v>0</v>
      </c>
      <c r="S26" s="92">
        <f>SUM('１月:12月'!S26)</f>
        <v>0</v>
      </c>
      <c r="T26" s="92">
        <f>SUM('１月:12月'!T26)</f>
        <v>0</v>
      </c>
      <c r="U26" s="92">
        <f>SUM('１月:12月'!U26)</f>
        <v>0</v>
      </c>
      <c r="V26" s="92">
        <f t="shared" si="1"/>
        <v>0</v>
      </c>
      <c r="W26" s="92">
        <f t="shared" si="1"/>
        <v>0</v>
      </c>
      <c r="X26" s="147">
        <f t="shared" si="1"/>
        <v>0</v>
      </c>
      <c r="Y26" s="92">
        <f>SUM('１月:12月'!Y26)</f>
        <v>0</v>
      </c>
      <c r="Z26" s="92">
        <f>SUM('１月:12月'!Z26)</f>
        <v>0</v>
      </c>
      <c r="AA26" s="92">
        <f>SUM('１月:12月'!AA26)</f>
        <v>0</v>
      </c>
      <c r="AB26" s="92">
        <f>SUM('１月:12月'!AB26)</f>
        <v>0</v>
      </c>
      <c r="AC26" s="92">
        <f>SUM('１月:12月'!AC26)</f>
        <v>0</v>
      </c>
      <c r="AD26" s="92">
        <f>SUM('１月:12月'!AD26)</f>
        <v>0</v>
      </c>
      <c r="AE26" s="92">
        <f>SUM('１月:12月'!AE26)</f>
        <v>0</v>
      </c>
      <c r="AF26" s="92">
        <f>SUM('１月:12月'!AF26)</f>
        <v>0</v>
      </c>
      <c r="AG26" s="92">
        <f>SUM('１月:12月'!AG26)</f>
        <v>0</v>
      </c>
      <c r="AH26" s="92">
        <f>SUM('１月:12月'!AH26)</f>
        <v>0</v>
      </c>
      <c r="AI26" s="92">
        <f>SUM('１月:12月'!AI26)</f>
        <v>0</v>
      </c>
      <c r="AJ26" s="92">
        <f>SUM('１月:12月'!AJ26)</f>
        <v>0</v>
      </c>
      <c r="AK26" s="92">
        <f>SUM('１月:12月'!AK26)</f>
        <v>0</v>
      </c>
      <c r="AL26" s="92">
        <f>SUM('１月:12月'!AL26)</f>
        <v>0</v>
      </c>
      <c r="AM26" s="92">
        <f>SUM('１月:12月'!AM26)</f>
        <v>0</v>
      </c>
      <c r="AN26" s="92">
        <f>SUM('１月:12月'!AN26)</f>
        <v>0</v>
      </c>
      <c r="AO26" s="92">
        <f>SUM('１月:12月'!AO26)</f>
        <v>0</v>
      </c>
      <c r="AP26" s="92">
        <f>SUM('１月:12月'!AP26)</f>
        <v>0</v>
      </c>
      <c r="AQ26" s="92">
        <f t="shared" si="2"/>
        <v>0</v>
      </c>
      <c r="AR26" s="92">
        <f>SUM('１月:12月'!AR26)</f>
        <v>0</v>
      </c>
      <c r="AS26" s="92">
        <f>SUM('１月:12月'!AS26)</f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97">
        <f>SUM('１月:12月'!D27)</f>
        <v>0</v>
      </c>
      <c r="E27" s="97">
        <f>SUM('１月:12月'!E27)</f>
        <v>0</v>
      </c>
      <c r="F27" s="97">
        <f>SUM('１月:12月'!F27)</f>
        <v>0</v>
      </c>
      <c r="G27" s="97">
        <f>SUM('１月:12月'!G27)</f>
        <v>0</v>
      </c>
      <c r="H27" s="97">
        <f>SUM('１月:12月'!H27)</f>
        <v>0</v>
      </c>
      <c r="I27" s="97">
        <f>SUM('１月:12月'!I27)</f>
        <v>0</v>
      </c>
      <c r="J27" s="97">
        <f>SUM('１月:12月'!J27)</f>
        <v>0</v>
      </c>
      <c r="K27" s="97">
        <f>SUM('１月:12月'!K27)</f>
        <v>0</v>
      </c>
      <c r="L27" s="97">
        <f>SUM('１月:12月'!L27)</f>
        <v>0</v>
      </c>
      <c r="M27" s="97">
        <f>SUM('１月:12月'!M27)</f>
        <v>0</v>
      </c>
      <c r="N27" s="97">
        <f>SUM('１月:12月'!N27)</f>
        <v>0</v>
      </c>
      <c r="O27" s="97">
        <f>SUM('１月:12月'!O27)</f>
        <v>0</v>
      </c>
      <c r="P27" s="97">
        <f>SUM('１月:12月'!P27)</f>
        <v>0</v>
      </c>
      <c r="Q27" s="97">
        <f>SUM('１月:12月'!Q27)</f>
        <v>0</v>
      </c>
      <c r="R27" s="97">
        <f>SUM('１月:12月'!R27)</f>
        <v>0</v>
      </c>
      <c r="S27" s="97">
        <f>SUM('１月:12月'!S27)</f>
        <v>0</v>
      </c>
      <c r="T27" s="97">
        <f>SUM('１月:12月'!T27)</f>
        <v>0</v>
      </c>
      <c r="U27" s="97">
        <f>SUM('１月:12月'!U27)</f>
        <v>0</v>
      </c>
      <c r="V27" s="97">
        <f t="shared" si="1"/>
        <v>0</v>
      </c>
      <c r="W27" s="97">
        <f t="shared" si="1"/>
        <v>0</v>
      </c>
      <c r="X27" s="149">
        <f t="shared" si="1"/>
        <v>0</v>
      </c>
      <c r="Y27" s="97">
        <f>SUM('１月:12月'!Y27)</f>
        <v>0</v>
      </c>
      <c r="Z27" s="97">
        <f>SUM('１月:12月'!Z27)</f>
        <v>0</v>
      </c>
      <c r="AA27" s="97">
        <f>SUM('１月:12月'!AA27)</f>
        <v>0</v>
      </c>
      <c r="AB27" s="97">
        <f>SUM('１月:12月'!AB27)</f>
        <v>0</v>
      </c>
      <c r="AC27" s="97">
        <f>SUM('１月:12月'!AC27)</f>
        <v>0</v>
      </c>
      <c r="AD27" s="97">
        <f>SUM('１月:12月'!AD27)</f>
        <v>0</v>
      </c>
      <c r="AE27" s="97">
        <f>SUM('１月:12月'!AE27)</f>
        <v>0</v>
      </c>
      <c r="AF27" s="97">
        <f>SUM('１月:12月'!AF27)</f>
        <v>0</v>
      </c>
      <c r="AG27" s="97">
        <f>SUM('１月:12月'!AG27)</f>
        <v>0</v>
      </c>
      <c r="AH27" s="97">
        <f>SUM('１月:12月'!AH27)</f>
        <v>0</v>
      </c>
      <c r="AI27" s="97">
        <f>SUM('１月:12月'!AI27)</f>
        <v>0</v>
      </c>
      <c r="AJ27" s="97">
        <f>SUM('１月:12月'!AJ27)</f>
        <v>0</v>
      </c>
      <c r="AK27" s="97">
        <f>SUM('１月:12月'!AK27)</f>
        <v>0</v>
      </c>
      <c r="AL27" s="97">
        <f>SUM('１月:12月'!AL27)</f>
        <v>0</v>
      </c>
      <c r="AM27" s="97">
        <f>SUM('１月:12月'!AM27)</f>
        <v>0</v>
      </c>
      <c r="AN27" s="97">
        <f>SUM('１月:12月'!AN27)</f>
        <v>0</v>
      </c>
      <c r="AO27" s="97">
        <f>SUM('１月:12月'!AO27)</f>
        <v>0</v>
      </c>
      <c r="AP27" s="97">
        <f>SUM('１月:12月'!AP27)</f>
        <v>0</v>
      </c>
      <c r="AQ27" s="97">
        <f t="shared" si="2"/>
        <v>0</v>
      </c>
      <c r="AR27" s="97">
        <f>SUM('１月:12月'!AR27)</f>
        <v>0</v>
      </c>
      <c r="AS27" s="97">
        <f>SUM('１月:12月'!AS27)</f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92">
        <f>SUM('１月:12月'!D28)</f>
        <v>0</v>
      </c>
      <c r="E28" s="92">
        <f>SUM('１月:12月'!E28)</f>
        <v>0</v>
      </c>
      <c r="F28" s="92">
        <f>SUM('１月:12月'!F28)</f>
        <v>0</v>
      </c>
      <c r="G28" s="92">
        <f>SUM('１月:12月'!G28)</f>
        <v>0</v>
      </c>
      <c r="H28" s="92">
        <f>SUM('１月:12月'!H28)</f>
        <v>0</v>
      </c>
      <c r="I28" s="92">
        <f>SUM('１月:12月'!I28)</f>
        <v>0</v>
      </c>
      <c r="J28" s="92">
        <f>SUM('１月:12月'!J28)</f>
        <v>0</v>
      </c>
      <c r="K28" s="92">
        <f>SUM('１月:12月'!K28)</f>
        <v>0</v>
      </c>
      <c r="L28" s="92">
        <f>SUM('１月:12月'!L28)</f>
        <v>0</v>
      </c>
      <c r="M28" s="92">
        <f>SUM('１月:12月'!M28)</f>
        <v>0</v>
      </c>
      <c r="N28" s="92">
        <f>SUM('１月:12月'!N28)</f>
        <v>0</v>
      </c>
      <c r="O28" s="92">
        <f>SUM('１月:12月'!O28)</f>
        <v>0</v>
      </c>
      <c r="P28" s="92">
        <f>SUM('１月:12月'!P28)</f>
        <v>0</v>
      </c>
      <c r="Q28" s="92">
        <f>SUM('１月:12月'!Q28)</f>
        <v>0</v>
      </c>
      <c r="R28" s="92">
        <f>SUM('１月:12月'!R28)</f>
        <v>0</v>
      </c>
      <c r="S28" s="92">
        <f>SUM('１月:12月'!S28)</f>
        <v>0</v>
      </c>
      <c r="T28" s="92">
        <f>SUM('１月:12月'!T28)</f>
        <v>0</v>
      </c>
      <c r="U28" s="92">
        <f>SUM('１月:12月'!U28)</f>
        <v>0</v>
      </c>
      <c r="V28" s="92">
        <f t="shared" si="1"/>
        <v>0</v>
      </c>
      <c r="W28" s="92">
        <f t="shared" si="1"/>
        <v>0</v>
      </c>
      <c r="X28" s="147">
        <f t="shared" si="1"/>
        <v>0</v>
      </c>
      <c r="Y28" s="92">
        <f>SUM('１月:12月'!Y28)</f>
        <v>0</v>
      </c>
      <c r="Z28" s="92">
        <f>SUM('１月:12月'!Z28)</f>
        <v>0</v>
      </c>
      <c r="AA28" s="92">
        <f>SUM('１月:12月'!AA28)</f>
        <v>0</v>
      </c>
      <c r="AB28" s="92">
        <f>SUM('１月:12月'!AB28)</f>
        <v>0</v>
      </c>
      <c r="AC28" s="92">
        <f>SUM('１月:12月'!AC28)</f>
        <v>0</v>
      </c>
      <c r="AD28" s="92">
        <f>SUM('１月:12月'!AD28)</f>
        <v>0</v>
      </c>
      <c r="AE28" s="92">
        <f>SUM('１月:12月'!AE28)</f>
        <v>0</v>
      </c>
      <c r="AF28" s="92">
        <f>SUM('１月:12月'!AF28)</f>
        <v>0</v>
      </c>
      <c r="AG28" s="92">
        <f>SUM('１月:12月'!AG28)</f>
        <v>0</v>
      </c>
      <c r="AH28" s="92">
        <f>SUM('１月:12月'!AH28)</f>
        <v>0</v>
      </c>
      <c r="AI28" s="92">
        <f>SUM('１月:12月'!AI28)</f>
        <v>0</v>
      </c>
      <c r="AJ28" s="92">
        <f>SUM('１月:12月'!AJ28)</f>
        <v>0</v>
      </c>
      <c r="AK28" s="92">
        <f>SUM('１月:12月'!AK28)</f>
        <v>0</v>
      </c>
      <c r="AL28" s="92">
        <f>SUM('１月:12月'!AL28)</f>
        <v>0</v>
      </c>
      <c r="AM28" s="92">
        <f>SUM('１月:12月'!AM28)</f>
        <v>0</v>
      </c>
      <c r="AN28" s="92">
        <f>SUM('１月:12月'!AN28)</f>
        <v>0</v>
      </c>
      <c r="AO28" s="92">
        <f>SUM('１月:12月'!AO28)</f>
        <v>0</v>
      </c>
      <c r="AP28" s="92">
        <f>SUM('１月:12月'!AP28)</f>
        <v>0</v>
      </c>
      <c r="AQ28" s="92">
        <f t="shared" si="2"/>
        <v>0</v>
      </c>
      <c r="AR28" s="92">
        <f>SUM('１月:12月'!AR28)</f>
        <v>0</v>
      </c>
      <c r="AS28" s="92">
        <f>SUM('１月:12月'!AS28)</f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97">
        <f>SUM('１月:12月'!D29)</f>
        <v>0</v>
      </c>
      <c r="E29" s="97">
        <f>SUM('１月:12月'!E29)</f>
        <v>0</v>
      </c>
      <c r="F29" s="97">
        <f>SUM('１月:12月'!F29)</f>
        <v>0</v>
      </c>
      <c r="G29" s="97">
        <f>SUM('１月:12月'!G29)</f>
        <v>0</v>
      </c>
      <c r="H29" s="97">
        <f>SUM('１月:12月'!H29)</f>
        <v>0</v>
      </c>
      <c r="I29" s="97">
        <f>SUM('１月:12月'!I29)</f>
        <v>0</v>
      </c>
      <c r="J29" s="97">
        <f>SUM('１月:12月'!J29)</f>
        <v>0</v>
      </c>
      <c r="K29" s="97">
        <f>SUM('１月:12月'!K29)</f>
        <v>0</v>
      </c>
      <c r="L29" s="97">
        <f>SUM('１月:12月'!L29)</f>
        <v>0</v>
      </c>
      <c r="M29" s="97">
        <f>SUM('１月:12月'!M29)</f>
        <v>0</v>
      </c>
      <c r="N29" s="97">
        <f>SUM('１月:12月'!N29)</f>
        <v>0</v>
      </c>
      <c r="O29" s="97">
        <f>SUM('１月:12月'!O29)</f>
        <v>0</v>
      </c>
      <c r="P29" s="97">
        <f>SUM('１月:12月'!P29)</f>
        <v>0</v>
      </c>
      <c r="Q29" s="97">
        <f>SUM('１月:12月'!Q29)</f>
        <v>0</v>
      </c>
      <c r="R29" s="97">
        <f>SUM('１月:12月'!R29)</f>
        <v>0</v>
      </c>
      <c r="S29" s="97">
        <f>SUM('１月:12月'!S29)</f>
        <v>0</v>
      </c>
      <c r="T29" s="97">
        <f>SUM('１月:12月'!T29)</f>
        <v>0</v>
      </c>
      <c r="U29" s="97">
        <f>SUM('１月:12月'!U29)</f>
        <v>0</v>
      </c>
      <c r="V29" s="97">
        <f t="shared" si="1"/>
        <v>0</v>
      </c>
      <c r="W29" s="97">
        <f t="shared" si="1"/>
        <v>0</v>
      </c>
      <c r="X29" s="149">
        <f t="shared" si="1"/>
        <v>0</v>
      </c>
      <c r="Y29" s="97">
        <f>SUM('１月:12月'!Y29)</f>
        <v>0</v>
      </c>
      <c r="Z29" s="97">
        <f>SUM('１月:12月'!Z29)</f>
        <v>0</v>
      </c>
      <c r="AA29" s="97">
        <f>SUM('１月:12月'!AA29)</f>
        <v>0</v>
      </c>
      <c r="AB29" s="97">
        <f>SUM('１月:12月'!AB29)</f>
        <v>0</v>
      </c>
      <c r="AC29" s="97">
        <f>SUM('１月:12月'!AC29)</f>
        <v>0</v>
      </c>
      <c r="AD29" s="97">
        <f>SUM('１月:12月'!AD29)</f>
        <v>0</v>
      </c>
      <c r="AE29" s="97">
        <f>SUM('１月:12月'!AE29)</f>
        <v>0</v>
      </c>
      <c r="AF29" s="97">
        <f>SUM('１月:12月'!AF29)</f>
        <v>0</v>
      </c>
      <c r="AG29" s="97">
        <f>SUM('１月:12月'!AG29)</f>
        <v>0</v>
      </c>
      <c r="AH29" s="97">
        <f>SUM('１月:12月'!AH29)</f>
        <v>0</v>
      </c>
      <c r="AI29" s="97">
        <f>SUM('１月:12月'!AI29)</f>
        <v>0</v>
      </c>
      <c r="AJ29" s="97">
        <f>SUM('１月:12月'!AJ29)</f>
        <v>0</v>
      </c>
      <c r="AK29" s="97">
        <f>SUM('１月:12月'!AK29)</f>
        <v>0</v>
      </c>
      <c r="AL29" s="97">
        <f>SUM('１月:12月'!AL29)</f>
        <v>0</v>
      </c>
      <c r="AM29" s="97">
        <f>SUM('１月:12月'!AM29)</f>
        <v>0</v>
      </c>
      <c r="AN29" s="97">
        <f>SUM('１月:12月'!AN29)</f>
        <v>0</v>
      </c>
      <c r="AO29" s="97">
        <f>SUM('１月:12月'!AO29)</f>
        <v>0</v>
      </c>
      <c r="AP29" s="97">
        <f>SUM('１月:12月'!AP29)</f>
        <v>0</v>
      </c>
      <c r="AQ29" s="97">
        <f t="shared" si="2"/>
        <v>0</v>
      </c>
      <c r="AR29" s="97">
        <f>SUM('１月:12月'!AR29)</f>
        <v>0</v>
      </c>
      <c r="AS29" s="97">
        <f>SUM('１月:12月'!AS29)</f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92">
        <f>SUM('１月:12月'!D30)</f>
        <v>583</v>
      </c>
      <c r="E30" s="92">
        <f>SUM('１月:12月'!E30)</f>
        <v>77.5171</v>
      </c>
      <c r="F30" s="92">
        <f>SUM('１月:12月'!F30)</f>
        <v>56255.34665000001</v>
      </c>
      <c r="G30" s="92">
        <f>SUM('１月:12月'!G30)</f>
        <v>751</v>
      </c>
      <c r="H30" s="92">
        <f>SUM('１月:12月'!H30)</f>
        <v>94.7569</v>
      </c>
      <c r="I30" s="92">
        <f>SUM('１月:12月'!I30)</f>
        <v>65300.295000000006</v>
      </c>
      <c r="J30" s="92">
        <f>SUM('１月:12月'!J30)</f>
        <v>1334</v>
      </c>
      <c r="K30" s="92">
        <f>SUM('１月:12月'!K30)</f>
        <v>172.27399999999997</v>
      </c>
      <c r="L30" s="92">
        <f>SUM('１月:12月'!L30)</f>
        <v>121555.64164999999</v>
      </c>
      <c r="M30" s="92">
        <f>SUM('１月:12月'!M30)</f>
        <v>0</v>
      </c>
      <c r="N30" s="92">
        <f>SUM('１月:12月'!N30)</f>
        <v>0</v>
      </c>
      <c r="O30" s="92">
        <f>SUM('１月:12月'!O30)</f>
        <v>0</v>
      </c>
      <c r="P30" s="92">
        <f>SUM('１月:12月'!P30)</f>
        <v>0</v>
      </c>
      <c r="Q30" s="92">
        <f>SUM('１月:12月'!Q30)</f>
        <v>0</v>
      </c>
      <c r="R30" s="92">
        <f>SUM('１月:12月'!R30)</f>
        <v>0</v>
      </c>
      <c r="S30" s="92">
        <f>SUM('１月:12月'!S30)</f>
        <v>0</v>
      </c>
      <c r="T30" s="92">
        <f>SUM('１月:12月'!T30)</f>
        <v>0</v>
      </c>
      <c r="U30" s="92">
        <f>SUM('１月:12月'!U30)</f>
        <v>0</v>
      </c>
      <c r="V30" s="92">
        <f t="shared" si="1"/>
        <v>0</v>
      </c>
      <c r="W30" s="92">
        <f t="shared" si="1"/>
        <v>0</v>
      </c>
      <c r="X30" s="147">
        <f t="shared" si="1"/>
        <v>0</v>
      </c>
      <c r="Y30" s="92">
        <f>SUM('１月:12月'!Y30)</f>
        <v>1699</v>
      </c>
      <c r="Z30" s="92">
        <f>SUM('１月:12月'!Z30)</f>
        <v>115.8711</v>
      </c>
      <c r="AA30" s="92">
        <f>SUM('１月:12月'!AA30)</f>
        <v>38590.676999999996</v>
      </c>
      <c r="AB30" s="92">
        <f>SUM('１月:12月'!AB30)</f>
        <v>14602</v>
      </c>
      <c r="AC30" s="92">
        <f>SUM('１月:12月'!AC30)</f>
        <v>1374.4521</v>
      </c>
      <c r="AD30" s="92">
        <f>SUM('１月:12月'!AD30)</f>
        <v>550311.6980000001</v>
      </c>
      <c r="AE30" s="92">
        <f>SUM('１月:12月'!AE30)</f>
        <v>129</v>
      </c>
      <c r="AF30" s="92">
        <f>SUM('１月:12月'!AF30)</f>
        <v>6.475</v>
      </c>
      <c r="AG30" s="92">
        <f>SUM('１月:12月'!AG30)</f>
        <v>2942.3610000000003</v>
      </c>
      <c r="AH30" s="92">
        <f>SUM('１月:12月'!AH30)</f>
        <v>1454</v>
      </c>
      <c r="AI30" s="92">
        <f>SUM('１月:12月'!AI30)</f>
        <v>70.87638999999999</v>
      </c>
      <c r="AJ30" s="92">
        <f>SUM('１月:12月'!AJ30)</f>
        <v>54117.82800000001</v>
      </c>
      <c r="AK30" s="92">
        <f>SUM('１月:12月'!AK30)</f>
        <v>5332</v>
      </c>
      <c r="AL30" s="92">
        <f>SUM('１月:12月'!AL30)</f>
        <v>127.0745</v>
      </c>
      <c r="AM30" s="92">
        <f>SUM('１月:12月'!AM30)</f>
        <v>102358.067</v>
      </c>
      <c r="AN30" s="92">
        <f>SUM('１月:12月'!AN30)</f>
        <v>3323</v>
      </c>
      <c r="AO30" s="92">
        <f>SUM('１月:12月'!AO30)</f>
        <v>192.91700000000003</v>
      </c>
      <c r="AP30" s="92">
        <f>SUM('１月:12月'!AP30)</f>
        <v>147501.222</v>
      </c>
      <c r="AQ30" s="92">
        <f t="shared" si="2"/>
        <v>27873</v>
      </c>
      <c r="AR30" s="92">
        <f>SUM('１月:12月'!AR30)</f>
        <v>2059.94009</v>
      </c>
      <c r="AS30" s="92">
        <f>SUM('１月:12月'!AS30)</f>
        <v>1017377.4946500001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97">
        <f>SUM('１月:12月'!D31)</f>
        <v>0</v>
      </c>
      <c r="E31" s="97">
        <f>SUM('１月:12月'!E31)</f>
        <v>0</v>
      </c>
      <c r="F31" s="97">
        <f>SUM('１月:12月'!F31)</f>
        <v>0</v>
      </c>
      <c r="G31" s="97">
        <f>SUM('１月:12月'!G31)</f>
        <v>0</v>
      </c>
      <c r="H31" s="97">
        <f>SUM('１月:12月'!H31)</f>
        <v>0</v>
      </c>
      <c r="I31" s="97">
        <f>SUM('１月:12月'!I31)</f>
        <v>0</v>
      </c>
      <c r="J31" s="97">
        <f>SUM('１月:12月'!J31)</f>
        <v>0</v>
      </c>
      <c r="K31" s="97">
        <f>SUM('１月:12月'!K31)</f>
        <v>0</v>
      </c>
      <c r="L31" s="97">
        <f>SUM('１月:12月'!L31)</f>
        <v>0</v>
      </c>
      <c r="M31" s="97">
        <f>SUM('１月:12月'!M31)</f>
        <v>0</v>
      </c>
      <c r="N31" s="97">
        <f>SUM('１月:12月'!N31)</f>
        <v>0</v>
      </c>
      <c r="O31" s="97">
        <f>SUM('１月:12月'!O31)</f>
        <v>0</v>
      </c>
      <c r="P31" s="97">
        <f>SUM('１月:12月'!P31)</f>
        <v>0</v>
      </c>
      <c r="Q31" s="97">
        <f>SUM('１月:12月'!Q31)</f>
        <v>0</v>
      </c>
      <c r="R31" s="97">
        <f>SUM('１月:12月'!R31)</f>
        <v>0</v>
      </c>
      <c r="S31" s="97">
        <f>SUM('１月:12月'!S31)</f>
        <v>0</v>
      </c>
      <c r="T31" s="97">
        <f>SUM('１月:12月'!T31)</f>
        <v>0</v>
      </c>
      <c r="U31" s="97">
        <f>SUM('１月:12月'!U31)</f>
        <v>0</v>
      </c>
      <c r="V31" s="97">
        <f t="shared" si="1"/>
        <v>0</v>
      </c>
      <c r="W31" s="97">
        <f t="shared" si="1"/>
        <v>0</v>
      </c>
      <c r="X31" s="149">
        <f t="shared" si="1"/>
        <v>0</v>
      </c>
      <c r="Y31" s="97">
        <f>SUM('１月:12月'!Y31)</f>
        <v>0</v>
      </c>
      <c r="Z31" s="97">
        <f>SUM('１月:12月'!Z31)</f>
        <v>0</v>
      </c>
      <c r="AA31" s="97">
        <f>SUM('１月:12月'!AA31)</f>
        <v>0</v>
      </c>
      <c r="AB31" s="97">
        <f>SUM('１月:12月'!AB31)</f>
        <v>0</v>
      </c>
      <c r="AC31" s="97">
        <f>SUM('１月:12月'!AC31)</f>
        <v>0</v>
      </c>
      <c r="AD31" s="97">
        <f>SUM('１月:12月'!AD31)</f>
        <v>0</v>
      </c>
      <c r="AE31" s="97">
        <f>SUM('１月:12月'!AE31)</f>
        <v>0</v>
      </c>
      <c r="AF31" s="97">
        <f>SUM('１月:12月'!AF31)</f>
        <v>0</v>
      </c>
      <c r="AG31" s="97">
        <f>SUM('１月:12月'!AG31)</f>
        <v>0</v>
      </c>
      <c r="AH31" s="97">
        <f>SUM('１月:12月'!AH31)</f>
        <v>0</v>
      </c>
      <c r="AI31" s="97">
        <f>SUM('１月:12月'!AI31)</f>
        <v>0</v>
      </c>
      <c r="AJ31" s="97">
        <f>SUM('１月:12月'!AJ31)</f>
        <v>0</v>
      </c>
      <c r="AK31" s="97">
        <f>SUM('１月:12月'!AK31)</f>
        <v>0</v>
      </c>
      <c r="AL31" s="97">
        <f>SUM('１月:12月'!AL31)</f>
        <v>0</v>
      </c>
      <c r="AM31" s="97">
        <f>SUM('１月:12月'!AM31)</f>
        <v>0</v>
      </c>
      <c r="AN31" s="97">
        <f>SUM('１月:12月'!AN31)</f>
        <v>0</v>
      </c>
      <c r="AO31" s="97">
        <f>SUM('１月:12月'!AO31)</f>
        <v>0</v>
      </c>
      <c r="AP31" s="97">
        <f>SUM('１月:12月'!AP31)</f>
        <v>0</v>
      </c>
      <c r="AQ31" s="97">
        <f t="shared" si="2"/>
        <v>0</v>
      </c>
      <c r="AR31" s="97">
        <f>SUM('１月:12月'!AR31)</f>
        <v>0</v>
      </c>
      <c r="AS31" s="97">
        <f>SUM('１月:12月'!AS31)</f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92">
        <f>SUM('１月:12月'!D32)</f>
        <v>0</v>
      </c>
      <c r="E32" s="92">
        <f>SUM('１月:12月'!E32)</f>
        <v>0</v>
      </c>
      <c r="F32" s="92">
        <f>SUM('１月:12月'!F32)</f>
        <v>0</v>
      </c>
      <c r="G32" s="92">
        <f>SUM('１月:12月'!G32)</f>
        <v>0</v>
      </c>
      <c r="H32" s="92">
        <f>SUM('１月:12月'!H32)</f>
        <v>0</v>
      </c>
      <c r="I32" s="92">
        <f>SUM('１月:12月'!I32)</f>
        <v>0</v>
      </c>
      <c r="J32" s="92">
        <f>SUM('１月:12月'!J32)</f>
        <v>0</v>
      </c>
      <c r="K32" s="92">
        <f>SUM('１月:12月'!K32)</f>
        <v>0</v>
      </c>
      <c r="L32" s="92">
        <f>SUM('１月:12月'!L32)</f>
        <v>0</v>
      </c>
      <c r="M32" s="92">
        <f>SUM('１月:12月'!M32)</f>
        <v>1390</v>
      </c>
      <c r="N32" s="92">
        <f>SUM('１月:12月'!N32)</f>
        <v>2874.2412000000004</v>
      </c>
      <c r="O32" s="92">
        <f>SUM('１月:12月'!O32)</f>
        <v>572446.9380000001</v>
      </c>
      <c r="P32" s="92">
        <f>SUM('１月:12月'!P32)</f>
        <v>1949</v>
      </c>
      <c r="Q32" s="92">
        <f>SUM('１月:12月'!Q32)</f>
        <v>16843.168999999998</v>
      </c>
      <c r="R32" s="92">
        <f>SUM('１月:12月'!R32)</f>
        <v>1450819.294</v>
      </c>
      <c r="S32" s="92">
        <f>SUM('１月:12月'!S32)</f>
        <v>0</v>
      </c>
      <c r="T32" s="92">
        <f>SUM('１月:12月'!T32)</f>
        <v>0</v>
      </c>
      <c r="U32" s="92">
        <f>SUM('１月:12月'!U32)</f>
        <v>0</v>
      </c>
      <c r="V32" s="92">
        <f t="shared" si="1"/>
        <v>1949</v>
      </c>
      <c r="W32" s="92">
        <f t="shared" si="1"/>
        <v>16843.168999999998</v>
      </c>
      <c r="X32" s="147">
        <f t="shared" si="1"/>
        <v>1450819.294</v>
      </c>
      <c r="Y32" s="92">
        <f>SUM('１月:12月'!Y32)</f>
        <v>2007</v>
      </c>
      <c r="Z32" s="92">
        <f>SUM('１月:12月'!Z32)</f>
        <v>10575.284099999999</v>
      </c>
      <c r="AA32" s="92">
        <f>SUM('１月:12月'!AA32)</f>
        <v>788478.537</v>
      </c>
      <c r="AB32" s="92">
        <f>SUM('１月:12月'!AB32)</f>
        <v>0</v>
      </c>
      <c r="AC32" s="92">
        <f>SUM('１月:12月'!AC32)</f>
        <v>0</v>
      </c>
      <c r="AD32" s="92">
        <f>SUM('１月:12月'!AD32)</f>
        <v>0</v>
      </c>
      <c r="AE32" s="92">
        <f>SUM('１月:12月'!AE32)</f>
        <v>0</v>
      </c>
      <c r="AF32" s="92">
        <f>SUM('１月:12月'!AF32)</f>
        <v>0</v>
      </c>
      <c r="AG32" s="92">
        <f>SUM('１月:12月'!AG32)</f>
        <v>0</v>
      </c>
      <c r="AH32" s="92">
        <f>SUM('１月:12月'!AH32)</f>
        <v>0</v>
      </c>
      <c r="AI32" s="92">
        <f>SUM('１月:12月'!AI32)</f>
        <v>0</v>
      </c>
      <c r="AJ32" s="92">
        <f>SUM('１月:12月'!AJ32)</f>
        <v>0</v>
      </c>
      <c r="AK32" s="92">
        <f>SUM('１月:12月'!AK32)</f>
        <v>26</v>
      </c>
      <c r="AL32" s="92">
        <f>SUM('１月:12月'!AL32)</f>
        <v>20.114</v>
      </c>
      <c r="AM32" s="92">
        <f>SUM('１月:12月'!AM32)</f>
        <v>7551.356999999999</v>
      </c>
      <c r="AN32" s="92">
        <f>SUM('１月:12月'!AN32)</f>
        <v>0</v>
      </c>
      <c r="AO32" s="92">
        <f>SUM('１月:12月'!AO32)</f>
        <v>0</v>
      </c>
      <c r="AP32" s="92">
        <f>SUM('１月:12月'!AP32)</f>
        <v>0</v>
      </c>
      <c r="AQ32" s="92">
        <f t="shared" si="2"/>
        <v>5372</v>
      </c>
      <c r="AR32" s="92">
        <f>SUM('１月:12月'!AR32)</f>
        <v>30312.808299999997</v>
      </c>
      <c r="AS32" s="92">
        <f>SUM('１月:12月'!AS32)</f>
        <v>2819296.1259999997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97">
        <f>SUM('１月:12月'!D33)</f>
        <v>0</v>
      </c>
      <c r="E33" s="97">
        <f>SUM('１月:12月'!E33)</f>
        <v>0</v>
      </c>
      <c r="F33" s="97">
        <f>SUM('１月:12月'!F33)</f>
        <v>0</v>
      </c>
      <c r="G33" s="97">
        <f>SUM('１月:12月'!G33)</f>
        <v>0</v>
      </c>
      <c r="H33" s="97">
        <f>SUM('１月:12月'!H33)</f>
        <v>0</v>
      </c>
      <c r="I33" s="97">
        <f>SUM('１月:12月'!I33)</f>
        <v>0</v>
      </c>
      <c r="J33" s="97">
        <f>SUM('１月:12月'!J33)</f>
        <v>0</v>
      </c>
      <c r="K33" s="97">
        <f>SUM('１月:12月'!K33)</f>
        <v>0</v>
      </c>
      <c r="L33" s="97">
        <f>SUM('１月:12月'!L33)</f>
        <v>0</v>
      </c>
      <c r="M33" s="97">
        <f>SUM('１月:12月'!M33)</f>
        <v>35</v>
      </c>
      <c r="N33" s="97">
        <f>SUM('１月:12月'!N33)</f>
        <v>69.0136</v>
      </c>
      <c r="O33" s="97">
        <f>SUM('１月:12月'!O33)</f>
        <v>33117.071</v>
      </c>
      <c r="P33" s="97">
        <f>SUM('１月:12月'!P33)</f>
        <v>0</v>
      </c>
      <c r="Q33" s="97">
        <f>SUM('１月:12月'!Q33)</f>
        <v>0</v>
      </c>
      <c r="R33" s="97">
        <f>SUM('１月:12月'!R33)</f>
        <v>0</v>
      </c>
      <c r="S33" s="97">
        <f>SUM('１月:12月'!S33)</f>
        <v>0</v>
      </c>
      <c r="T33" s="97">
        <f>SUM('１月:12月'!T33)</f>
        <v>0</v>
      </c>
      <c r="U33" s="97">
        <f>SUM('１月:12月'!U33)</f>
        <v>0</v>
      </c>
      <c r="V33" s="97">
        <f t="shared" si="1"/>
        <v>0</v>
      </c>
      <c r="W33" s="97">
        <f t="shared" si="1"/>
        <v>0</v>
      </c>
      <c r="X33" s="149">
        <f t="shared" si="1"/>
        <v>0</v>
      </c>
      <c r="Y33" s="97">
        <f>SUM('１月:12月'!Y33)</f>
        <v>0</v>
      </c>
      <c r="Z33" s="97">
        <f>SUM('１月:12月'!Z33)</f>
        <v>0</v>
      </c>
      <c r="AA33" s="97">
        <f>SUM('１月:12月'!AA33)</f>
        <v>0</v>
      </c>
      <c r="AB33" s="97">
        <f>SUM('１月:12月'!AB33)</f>
        <v>0</v>
      </c>
      <c r="AC33" s="97">
        <f>SUM('１月:12月'!AC33)</f>
        <v>0</v>
      </c>
      <c r="AD33" s="97">
        <f>SUM('１月:12月'!AD33)</f>
        <v>0</v>
      </c>
      <c r="AE33" s="97">
        <f>SUM('１月:12月'!AE33)</f>
        <v>0</v>
      </c>
      <c r="AF33" s="97">
        <f>SUM('１月:12月'!AF33)</f>
        <v>0</v>
      </c>
      <c r="AG33" s="97">
        <f>SUM('１月:12月'!AG33)</f>
        <v>0</v>
      </c>
      <c r="AH33" s="97">
        <f>SUM('１月:12月'!AH33)</f>
        <v>0</v>
      </c>
      <c r="AI33" s="97">
        <f>SUM('１月:12月'!AI33)</f>
        <v>0</v>
      </c>
      <c r="AJ33" s="97">
        <f>SUM('１月:12月'!AJ33)</f>
        <v>0</v>
      </c>
      <c r="AK33" s="97">
        <f>SUM('１月:12月'!AK33)</f>
        <v>0</v>
      </c>
      <c r="AL33" s="97">
        <f>SUM('１月:12月'!AL33)</f>
        <v>0</v>
      </c>
      <c r="AM33" s="97">
        <f>SUM('１月:12月'!AM33)</f>
        <v>0</v>
      </c>
      <c r="AN33" s="97">
        <f>SUM('１月:12月'!AN33)</f>
        <v>0</v>
      </c>
      <c r="AO33" s="97">
        <f>SUM('１月:12月'!AO33)</f>
        <v>0</v>
      </c>
      <c r="AP33" s="97">
        <f>SUM('１月:12月'!AP33)</f>
        <v>0</v>
      </c>
      <c r="AQ33" s="97">
        <f t="shared" si="2"/>
        <v>35</v>
      </c>
      <c r="AR33" s="97">
        <f>SUM('１月:12月'!AR33)</f>
        <v>69.0136</v>
      </c>
      <c r="AS33" s="97">
        <f>SUM('１月:12月'!AS33)</f>
        <v>33117.071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92">
        <f>SUM('１月:12月'!D34)</f>
        <v>0</v>
      </c>
      <c r="E34" s="92">
        <f>SUM('１月:12月'!E34)</f>
        <v>0</v>
      </c>
      <c r="F34" s="92">
        <f>SUM('１月:12月'!F34)</f>
        <v>0</v>
      </c>
      <c r="G34" s="92">
        <f>SUM('１月:12月'!G34)</f>
        <v>0</v>
      </c>
      <c r="H34" s="92">
        <f>SUM('１月:12月'!H34)</f>
        <v>0</v>
      </c>
      <c r="I34" s="92">
        <f>SUM('１月:12月'!I34)</f>
        <v>0</v>
      </c>
      <c r="J34" s="92">
        <f>SUM('１月:12月'!J34)</f>
        <v>0</v>
      </c>
      <c r="K34" s="92">
        <f>SUM('１月:12月'!K34)</f>
        <v>0</v>
      </c>
      <c r="L34" s="92">
        <f>SUM('１月:12月'!L34)</f>
        <v>0</v>
      </c>
      <c r="M34" s="92">
        <f>SUM('１月:12月'!M34)</f>
        <v>613</v>
      </c>
      <c r="N34" s="92">
        <f>SUM('１月:12月'!N34)</f>
        <v>152.5319</v>
      </c>
      <c r="O34" s="92">
        <f>SUM('１月:12月'!O34)</f>
        <v>32567.683999999997</v>
      </c>
      <c r="P34" s="92">
        <f>SUM('１月:12月'!P34)</f>
        <v>0</v>
      </c>
      <c r="Q34" s="92">
        <f>SUM('１月:12月'!Q34)</f>
        <v>0</v>
      </c>
      <c r="R34" s="92">
        <f>SUM('１月:12月'!R34)</f>
        <v>0</v>
      </c>
      <c r="S34" s="92">
        <f>SUM('１月:12月'!S34)</f>
        <v>0</v>
      </c>
      <c r="T34" s="92">
        <f>SUM('１月:12月'!T34)</f>
        <v>0</v>
      </c>
      <c r="U34" s="92">
        <f>SUM('１月:12月'!U34)</f>
        <v>0</v>
      </c>
      <c r="V34" s="92">
        <f t="shared" si="1"/>
        <v>0</v>
      </c>
      <c r="W34" s="92">
        <f t="shared" si="1"/>
        <v>0</v>
      </c>
      <c r="X34" s="147">
        <f t="shared" si="1"/>
        <v>0</v>
      </c>
      <c r="Y34" s="92">
        <f>SUM('１月:12月'!Y34)</f>
        <v>22</v>
      </c>
      <c r="Z34" s="92">
        <f>SUM('１月:12月'!Z34)</f>
        <v>0.5916</v>
      </c>
      <c r="AA34" s="92">
        <f>SUM('１月:12月'!AA34)</f>
        <v>182.282</v>
      </c>
      <c r="AB34" s="92">
        <f>SUM('１月:12月'!AB34)</f>
        <v>2058</v>
      </c>
      <c r="AC34" s="92">
        <f>SUM('１月:12月'!AC34)</f>
        <v>896.9941000000001</v>
      </c>
      <c r="AD34" s="92">
        <f>SUM('１月:12月'!AD34)</f>
        <v>295606.087</v>
      </c>
      <c r="AE34" s="92">
        <f>SUM('１月:12月'!AE34)</f>
        <v>26</v>
      </c>
      <c r="AF34" s="92">
        <f>SUM('１月:12月'!AF34)</f>
        <v>0.528</v>
      </c>
      <c r="AG34" s="92">
        <f>SUM('１月:12月'!AG34)</f>
        <v>130.044</v>
      </c>
      <c r="AH34" s="92">
        <f>SUM('１月:12月'!AH34)</f>
        <v>497</v>
      </c>
      <c r="AI34" s="92">
        <f>SUM('１月:12月'!AI34)</f>
        <v>196.2255</v>
      </c>
      <c r="AJ34" s="92">
        <f>SUM('１月:12月'!AJ34)</f>
        <v>77065.841</v>
      </c>
      <c r="AK34" s="92">
        <f>SUM('１月:12月'!AK34)</f>
        <v>274</v>
      </c>
      <c r="AL34" s="92">
        <f>SUM('１月:12月'!AL34)</f>
        <v>7.0176</v>
      </c>
      <c r="AM34" s="92">
        <f>SUM('１月:12月'!AM34)</f>
        <v>4953.959</v>
      </c>
      <c r="AN34" s="92">
        <f>SUM('１月:12月'!AN34)</f>
        <v>341</v>
      </c>
      <c r="AO34" s="92">
        <f>SUM('１月:12月'!AO34)</f>
        <v>11.2139</v>
      </c>
      <c r="AP34" s="92">
        <f>SUM('１月:12月'!AP34)</f>
        <v>6216.402</v>
      </c>
      <c r="AQ34" s="92">
        <f t="shared" si="2"/>
        <v>3831</v>
      </c>
      <c r="AR34" s="92">
        <f>SUM('１月:12月'!AR34)</f>
        <v>1265.1026000000002</v>
      </c>
      <c r="AS34" s="92">
        <f>SUM('１月:12月'!AS34)</f>
        <v>416722.299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97">
        <f>SUM('１月:12月'!D35)</f>
        <v>0</v>
      </c>
      <c r="E35" s="97">
        <f>SUM('１月:12月'!E35)</f>
        <v>0</v>
      </c>
      <c r="F35" s="97">
        <f>SUM('１月:12月'!F35)</f>
        <v>0</v>
      </c>
      <c r="G35" s="97">
        <f>SUM('１月:12月'!G35)</f>
        <v>0</v>
      </c>
      <c r="H35" s="97">
        <f>SUM('１月:12月'!H35)</f>
        <v>0</v>
      </c>
      <c r="I35" s="97">
        <f>SUM('１月:12月'!I35)</f>
        <v>0</v>
      </c>
      <c r="J35" s="97">
        <f>SUM('１月:12月'!J35)</f>
        <v>0</v>
      </c>
      <c r="K35" s="97">
        <f>SUM('１月:12月'!K35)</f>
        <v>0</v>
      </c>
      <c r="L35" s="97">
        <f>SUM('１月:12月'!L35)</f>
        <v>0</v>
      </c>
      <c r="M35" s="97">
        <f>SUM('１月:12月'!M35)</f>
        <v>2</v>
      </c>
      <c r="N35" s="97">
        <f>SUM('１月:12月'!N35)</f>
        <v>0.248</v>
      </c>
      <c r="O35" s="97">
        <f>SUM('１月:12月'!O35)</f>
        <v>303.148</v>
      </c>
      <c r="P35" s="97">
        <f>SUM('１月:12月'!P35)</f>
        <v>0</v>
      </c>
      <c r="Q35" s="97">
        <f>SUM('１月:12月'!Q35)</f>
        <v>0</v>
      </c>
      <c r="R35" s="97">
        <f>SUM('１月:12月'!R35)</f>
        <v>0</v>
      </c>
      <c r="S35" s="97">
        <f>SUM('１月:12月'!S35)</f>
        <v>0</v>
      </c>
      <c r="T35" s="97">
        <f>SUM('１月:12月'!T35)</f>
        <v>0</v>
      </c>
      <c r="U35" s="97">
        <f>SUM('１月:12月'!U35)</f>
        <v>0</v>
      </c>
      <c r="V35" s="97">
        <f t="shared" si="1"/>
        <v>0</v>
      </c>
      <c r="W35" s="97">
        <f t="shared" si="1"/>
        <v>0</v>
      </c>
      <c r="X35" s="149">
        <f t="shared" si="1"/>
        <v>0</v>
      </c>
      <c r="Y35" s="97">
        <f>SUM('１月:12月'!Y35)</f>
        <v>0</v>
      </c>
      <c r="Z35" s="97">
        <f>SUM('１月:12月'!Z35)</f>
        <v>0</v>
      </c>
      <c r="AA35" s="97">
        <f>SUM('１月:12月'!AA35)</f>
        <v>0</v>
      </c>
      <c r="AB35" s="97">
        <f>SUM('１月:12月'!AB35)</f>
        <v>0</v>
      </c>
      <c r="AC35" s="97">
        <f>SUM('１月:12月'!AC35)</f>
        <v>0</v>
      </c>
      <c r="AD35" s="97">
        <f>SUM('１月:12月'!AD35)</f>
        <v>0</v>
      </c>
      <c r="AE35" s="97">
        <f>SUM('１月:12月'!AE35)</f>
        <v>0</v>
      </c>
      <c r="AF35" s="97">
        <f>SUM('１月:12月'!AF35)</f>
        <v>0</v>
      </c>
      <c r="AG35" s="97">
        <f>SUM('１月:12月'!AG35)</f>
        <v>0</v>
      </c>
      <c r="AH35" s="97">
        <f>SUM('１月:12月'!AH35)</f>
        <v>0</v>
      </c>
      <c r="AI35" s="97">
        <f>SUM('１月:12月'!AI35)</f>
        <v>0</v>
      </c>
      <c r="AJ35" s="97">
        <f>SUM('１月:12月'!AJ35)</f>
        <v>0</v>
      </c>
      <c r="AK35" s="97">
        <f>SUM('１月:12月'!AK35)</f>
        <v>0</v>
      </c>
      <c r="AL35" s="97">
        <f>SUM('１月:12月'!AL35)</f>
        <v>0</v>
      </c>
      <c r="AM35" s="97">
        <f>SUM('１月:12月'!AM35)</f>
        <v>0</v>
      </c>
      <c r="AN35" s="97">
        <f>SUM('１月:12月'!AN35)</f>
        <v>0</v>
      </c>
      <c r="AO35" s="97">
        <f>SUM('１月:12月'!AO35)</f>
        <v>0</v>
      </c>
      <c r="AP35" s="97">
        <f>SUM('１月:12月'!AP35)</f>
        <v>0</v>
      </c>
      <c r="AQ35" s="97">
        <f t="shared" si="2"/>
        <v>2</v>
      </c>
      <c r="AR35" s="97">
        <f>SUM('１月:12月'!AR35)</f>
        <v>0.248</v>
      </c>
      <c r="AS35" s="97">
        <f>SUM('１月:12月'!AS35)</f>
        <v>303.148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92">
        <f>SUM('１月:12月'!D36)</f>
        <v>14</v>
      </c>
      <c r="E36" s="92">
        <f>SUM('１月:12月'!E36)</f>
        <v>0.11099999999999999</v>
      </c>
      <c r="F36" s="92">
        <f>SUM('１月:12月'!F36)</f>
        <v>543.957</v>
      </c>
      <c r="G36" s="92">
        <f>SUM('１月:12月'!G36)</f>
        <v>0</v>
      </c>
      <c r="H36" s="92">
        <f>SUM('１月:12月'!H36)</f>
        <v>0</v>
      </c>
      <c r="I36" s="92">
        <f>SUM('１月:12月'!I36)</f>
        <v>0</v>
      </c>
      <c r="J36" s="92">
        <f>SUM('１月:12月'!J36)</f>
        <v>14</v>
      </c>
      <c r="K36" s="92">
        <f>SUM('１月:12月'!K36)</f>
        <v>0.11099999999999999</v>
      </c>
      <c r="L36" s="92">
        <f>SUM('１月:12月'!L36)</f>
        <v>543.957</v>
      </c>
      <c r="M36" s="92">
        <f>SUM('１月:12月'!M36)</f>
        <v>12</v>
      </c>
      <c r="N36" s="92">
        <f>SUM('１月:12月'!N36)</f>
        <v>4.91</v>
      </c>
      <c r="O36" s="92">
        <f>SUM('１月:12月'!O36)</f>
        <v>400.39500000000004</v>
      </c>
      <c r="P36" s="92">
        <f>SUM('１月:12月'!P36)</f>
        <v>475</v>
      </c>
      <c r="Q36" s="92">
        <f>SUM('１月:12月'!Q36)</f>
        <v>739.14</v>
      </c>
      <c r="R36" s="92">
        <f>SUM('１月:12月'!R36)</f>
        <v>52541.078</v>
      </c>
      <c r="S36" s="92">
        <f>SUM('１月:12月'!S36)</f>
        <v>0</v>
      </c>
      <c r="T36" s="92">
        <f>SUM('１月:12月'!T36)</f>
        <v>0</v>
      </c>
      <c r="U36" s="92">
        <f>SUM('１月:12月'!U36)</f>
        <v>0</v>
      </c>
      <c r="V36" s="92">
        <f t="shared" si="1"/>
        <v>475</v>
      </c>
      <c r="W36" s="92">
        <f t="shared" si="1"/>
        <v>739.14</v>
      </c>
      <c r="X36" s="147">
        <f t="shared" si="1"/>
        <v>52541.078</v>
      </c>
      <c r="Y36" s="92">
        <f>SUM('１月:12月'!Y36)</f>
        <v>178</v>
      </c>
      <c r="Z36" s="92">
        <f>SUM('１月:12月'!Z36)</f>
        <v>261.08</v>
      </c>
      <c r="AA36" s="92">
        <f>SUM('１月:12月'!AA36)</f>
        <v>18322.321</v>
      </c>
      <c r="AB36" s="92">
        <f>SUM('１月:12月'!AB36)</f>
        <v>29</v>
      </c>
      <c r="AC36" s="92">
        <f>SUM('１月:12月'!AC36)</f>
        <v>1.0918</v>
      </c>
      <c r="AD36" s="92">
        <f>SUM('１月:12月'!AD36)</f>
        <v>289.615</v>
      </c>
      <c r="AE36" s="92">
        <f>SUM('１月:12月'!AE36)</f>
        <v>0</v>
      </c>
      <c r="AF36" s="92">
        <f>SUM('１月:12月'!AF36)</f>
        <v>0</v>
      </c>
      <c r="AG36" s="92">
        <f>SUM('１月:12月'!AG36)</f>
        <v>0</v>
      </c>
      <c r="AH36" s="92">
        <f>SUM('１月:12月'!AH36)</f>
        <v>0</v>
      </c>
      <c r="AI36" s="92">
        <f>SUM('１月:12月'!AI36)</f>
        <v>0</v>
      </c>
      <c r="AJ36" s="92">
        <f>SUM('１月:12月'!AJ36)</f>
        <v>0</v>
      </c>
      <c r="AK36" s="92">
        <f>SUM('１月:12月'!AK36)</f>
        <v>86</v>
      </c>
      <c r="AL36" s="92">
        <f>SUM('１月:12月'!AL36)</f>
        <v>30.703000000000003</v>
      </c>
      <c r="AM36" s="92">
        <f>SUM('１月:12月'!AM36)</f>
        <v>1940.2099999999998</v>
      </c>
      <c r="AN36" s="92">
        <f>SUM('１月:12月'!AN36)</f>
        <v>0</v>
      </c>
      <c r="AO36" s="92">
        <f>SUM('１月:12月'!AO36)</f>
        <v>0</v>
      </c>
      <c r="AP36" s="92">
        <f>SUM('１月:12月'!AP36)</f>
        <v>0</v>
      </c>
      <c r="AQ36" s="92">
        <f t="shared" si="2"/>
        <v>794</v>
      </c>
      <c r="AR36" s="92">
        <f>SUM('１月:12月'!AR36)</f>
        <v>1037.0357999999999</v>
      </c>
      <c r="AS36" s="92">
        <f>SUM('１月:12月'!AS36)</f>
        <v>74037.576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97">
        <f>SUM('１月:12月'!D37)</f>
        <v>0</v>
      </c>
      <c r="E37" s="97">
        <f>SUM('１月:12月'!E37)</f>
        <v>0</v>
      </c>
      <c r="F37" s="97">
        <f>SUM('１月:12月'!F37)</f>
        <v>0</v>
      </c>
      <c r="G37" s="97">
        <f>SUM('１月:12月'!G37)</f>
        <v>0</v>
      </c>
      <c r="H37" s="97">
        <f>SUM('１月:12月'!H37)</f>
        <v>0</v>
      </c>
      <c r="I37" s="97">
        <f>SUM('１月:12月'!I37)</f>
        <v>0</v>
      </c>
      <c r="J37" s="97">
        <f>SUM('１月:12月'!J37)</f>
        <v>0</v>
      </c>
      <c r="K37" s="97">
        <f>SUM('１月:12月'!K37)</f>
        <v>0</v>
      </c>
      <c r="L37" s="97">
        <f>SUM('１月:12月'!L37)</f>
        <v>0</v>
      </c>
      <c r="M37" s="97">
        <f>SUM('１月:12月'!M37)</f>
        <v>0</v>
      </c>
      <c r="N37" s="97">
        <f>SUM('１月:12月'!N37)</f>
        <v>0</v>
      </c>
      <c r="O37" s="97">
        <f>SUM('１月:12月'!O37)</f>
        <v>0</v>
      </c>
      <c r="P37" s="97">
        <f>SUM('１月:12月'!P37)</f>
        <v>0</v>
      </c>
      <c r="Q37" s="97">
        <f>SUM('１月:12月'!Q37)</f>
        <v>0</v>
      </c>
      <c r="R37" s="97">
        <f>SUM('１月:12月'!R37)</f>
        <v>0</v>
      </c>
      <c r="S37" s="97">
        <f>SUM('１月:12月'!S37)</f>
        <v>0</v>
      </c>
      <c r="T37" s="97">
        <f>SUM('１月:12月'!T37)</f>
        <v>0</v>
      </c>
      <c r="U37" s="97">
        <f>SUM('１月:12月'!U37)</f>
        <v>0</v>
      </c>
      <c r="V37" s="97">
        <f t="shared" si="1"/>
        <v>0</v>
      </c>
      <c r="W37" s="97">
        <f t="shared" si="1"/>
        <v>0</v>
      </c>
      <c r="X37" s="149">
        <f t="shared" si="1"/>
        <v>0</v>
      </c>
      <c r="Y37" s="97">
        <f>SUM('１月:12月'!Y37)</f>
        <v>0</v>
      </c>
      <c r="Z37" s="97">
        <f>SUM('１月:12月'!Z37)</f>
        <v>0</v>
      </c>
      <c r="AA37" s="97">
        <f>SUM('１月:12月'!AA37)</f>
        <v>0</v>
      </c>
      <c r="AB37" s="97">
        <f>SUM('１月:12月'!AB37)</f>
        <v>0</v>
      </c>
      <c r="AC37" s="97">
        <f>SUM('１月:12月'!AC37)</f>
        <v>0</v>
      </c>
      <c r="AD37" s="97">
        <f>SUM('１月:12月'!AD37)</f>
        <v>0</v>
      </c>
      <c r="AE37" s="97">
        <f>SUM('１月:12月'!AE37)</f>
        <v>0</v>
      </c>
      <c r="AF37" s="97">
        <f>SUM('１月:12月'!AF37)</f>
        <v>0</v>
      </c>
      <c r="AG37" s="97">
        <f>SUM('１月:12月'!AG37)</f>
        <v>0</v>
      </c>
      <c r="AH37" s="97">
        <f>SUM('１月:12月'!AH37)</f>
        <v>0</v>
      </c>
      <c r="AI37" s="97">
        <f>SUM('１月:12月'!AI37)</f>
        <v>0</v>
      </c>
      <c r="AJ37" s="97">
        <f>SUM('１月:12月'!AJ37)</f>
        <v>0</v>
      </c>
      <c r="AK37" s="97">
        <f>SUM('１月:12月'!AK37)</f>
        <v>0</v>
      </c>
      <c r="AL37" s="97">
        <f>SUM('１月:12月'!AL37)</f>
        <v>0</v>
      </c>
      <c r="AM37" s="97">
        <f>SUM('１月:12月'!AM37)</f>
        <v>0</v>
      </c>
      <c r="AN37" s="97">
        <f>SUM('１月:12月'!AN37)</f>
        <v>0</v>
      </c>
      <c r="AO37" s="97">
        <f>SUM('１月:12月'!AO37)</f>
        <v>0</v>
      </c>
      <c r="AP37" s="97">
        <f>SUM('１月:12月'!AP37)</f>
        <v>0</v>
      </c>
      <c r="AQ37" s="97">
        <f t="shared" si="2"/>
        <v>0</v>
      </c>
      <c r="AR37" s="97">
        <f>SUM('１月:12月'!AR37)</f>
        <v>0</v>
      </c>
      <c r="AS37" s="97">
        <f>SUM('１月:12月'!AS37)</f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92">
        <f>SUM('１月:12月'!D38)</f>
        <v>268</v>
      </c>
      <c r="E38" s="92">
        <f>SUM('１月:12月'!E38)</f>
        <v>40.18769999999999</v>
      </c>
      <c r="F38" s="92">
        <f>SUM('１月:12月'!F38)</f>
        <v>15448.4227</v>
      </c>
      <c r="G38" s="92">
        <f>SUM('１月:12月'!G38)</f>
        <v>0</v>
      </c>
      <c r="H38" s="92">
        <f>SUM('１月:12月'!H38)</f>
        <v>0</v>
      </c>
      <c r="I38" s="92">
        <f>SUM('１月:12月'!I38)</f>
        <v>0</v>
      </c>
      <c r="J38" s="92">
        <f>SUM('１月:12月'!J38)</f>
        <v>268</v>
      </c>
      <c r="K38" s="92">
        <f>SUM('１月:12月'!K38)</f>
        <v>40.18769999999999</v>
      </c>
      <c r="L38" s="92">
        <f>SUM('１月:12月'!L38)</f>
        <v>15448.4227</v>
      </c>
      <c r="M38" s="92">
        <f>SUM('１月:12月'!M38)</f>
        <v>1081</v>
      </c>
      <c r="N38" s="92">
        <f>SUM('１月:12月'!N38)</f>
        <v>7103.52</v>
      </c>
      <c r="O38" s="92">
        <f>SUM('１月:12月'!O38)</f>
        <v>417945.774</v>
      </c>
      <c r="P38" s="92">
        <f>SUM('１月:12月'!P38)</f>
        <v>90</v>
      </c>
      <c r="Q38" s="92">
        <f>SUM('１月:12月'!Q38)</f>
        <v>585.45</v>
      </c>
      <c r="R38" s="92">
        <f>SUM('１月:12月'!R38)</f>
        <v>35552.022</v>
      </c>
      <c r="S38" s="92">
        <f>SUM('１月:12月'!S38)</f>
        <v>0</v>
      </c>
      <c r="T38" s="92">
        <f>SUM('１月:12月'!T38)</f>
        <v>0</v>
      </c>
      <c r="U38" s="92">
        <f>SUM('１月:12月'!U38)</f>
        <v>0</v>
      </c>
      <c r="V38" s="92">
        <f t="shared" si="1"/>
        <v>90</v>
      </c>
      <c r="W38" s="92">
        <f t="shared" si="1"/>
        <v>585.45</v>
      </c>
      <c r="X38" s="147">
        <f t="shared" si="1"/>
        <v>35552.022</v>
      </c>
      <c r="Y38" s="92">
        <f>SUM('１月:12月'!Y38)</f>
        <v>1275</v>
      </c>
      <c r="Z38" s="92">
        <f>SUM('１月:12月'!Z38)</f>
        <v>8736.150000000001</v>
      </c>
      <c r="AA38" s="92">
        <f>SUM('１月:12月'!AA38)</f>
        <v>527115.1950000001</v>
      </c>
      <c r="AB38" s="92">
        <f>SUM('１月:12月'!AB38)</f>
        <v>3001</v>
      </c>
      <c r="AC38" s="92">
        <f>SUM('１月:12月'!AC38)</f>
        <v>2375.0771</v>
      </c>
      <c r="AD38" s="92">
        <f>SUM('１月:12月'!AD38)</f>
        <v>248560.62500000003</v>
      </c>
      <c r="AE38" s="92">
        <f>SUM('１月:12月'!AE38)</f>
        <v>0</v>
      </c>
      <c r="AF38" s="92">
        <f>SUM('１月:12月'!AF38)</f>
        <v>0</v>
      </c>
      <c r="AG38" s="92">
        <f>SUM('１月:12月'!AG38)</f>
        <v>0</v>
      </c>
      <c r="AH38" s="92">
        <f>SUM('１月:12月'!AH38)</f>
        <v>0</v>
      </c>
      <c r="AI38" s="92">
        <f>SUM('１月:12月'!AI38)</f>
        <v>0</v>
      </c>
      <c r="AJ38" s="92">
        <f>SUM('１月:12月'!AJ38)</f>
        <v>0</v>
      </c>
      <c r="AK38" s="92">
        <f>SUM('１月:12月'!AK38)</f>
        <v>0</v>
      </c>
      <c r="AL38" s="92">
        <f>SUM('１月:12月'!AL38)</f>
        <v>0</v>
      </c>
      <c r="AM38" s="92">
        <f>SUM('１月:12月'!AM38)</f>
        <v>0</v>
      </c>
      <c r="AN38" s="92">
        <f>SUM('１月:12月'!AN38)</f>
        <v>0</v>
      </c>
      <c r="AO38" s="92">
        <f>SUM('１月:12月'!AO38)</f>
        <v>0</v>
      </c>
      <c r="AP38" s="92">
        <f>SUM('１月:12月'!AP38)</f>
        <v>0</v>
      </c>
      <c r="AQ38" s="92">
        <f t="shared" si="2"/>
        <v>5715</v>
      </c>
      <c r="AR38" s="92">
        <f>SUM('１月:12月'!AR38)</f>
        <v>18840.384799999996</v>
      </c>
      <c r="AS38" s="92">
        <f>SUM('１月:12月'!AS38)</f>
        <v>1244622.0387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97">
        <f>SUM('１月:12月'!D39)</f>
        <v>0</v>
      </c>
      <c r="E39" s="97">
        <f>SUM('１月:12月'!E39)</f>
        <v>0</v>
      </c>
      <c r="F39" s="97">
        <f>SUM('１月:12月'!F39)</f>
        <v>0</v>
      </c>
      <c r="G39" s="97">
        <f>SUM('１月:12月'!G39)</f>
        <v>0</v>
      </c>
      <c r="H39" s="97">
        <f>SUM('１月:12月'!H39)</f>
        <v>0</v>
      </c>
      <c r="I39" s="97">
        <f>SUM('１月:12月'!I39)</f>
        <v>0</v>
      </c>
      <c r="J39" s="97">
        <f>SUM('１月:12月'!J39)</f>
        <v>0</v>
      </c>
      <c r="K39" s="97">
        <f>SUM('１月:12月'!K39)</f>
        <v>0</v>
      </c>
      <c r="L39" s="97">
        <f>SUM('１月:12月'!L39)</f>
        <v>0</v>
      </c>
      <c r="M39" s="97">
        <f>SUM('１月:12月'!M39)</f>
        <v>0</v>
      </c>
      <c r="N39" s="97">
        <f>SUM('１月:12月'!N39)</f>
        <v>0</v>
      </c>
      <c r="O39" s="97">
        <f>SUM('１月:12月'!O39)</f>
        <v>0</v>
      </c>
      <c r="P39" s="97">
        <f>SUM('１月:12月'!P39)</f>
        <v>0</v>
      </c>
      <c r="Q39" s="97">
        <f>SUM('１月:12月'!Q39)</f>
        <v>0</v>
      </c>
      <c r="R39" s="97">
        <f>SUM('１月:12月'!R39)</f>
        <v>0</v>
      </c>
      <c r="S39" s="97">
        <f>SUM('１月:12月'!S39)</f>
        <v>0</v>
      </c>
      <c r="T39" s="97">
        <f>SUM('１月:12月'!T39)</f>
        <v>0</v>
      </c>
      <c r="U39" s="97">
        <f>SUM('１月:12月'!U39)</f>
        <v>0</v>
      </c>
      <c r="V39" s="97">
        <f t="shared" si="1"/>
        <v>0</v>
      </c>
      <c r="W39" s="97">
        <f t="shared" si="1"/>
        <v>0</v>
      </c>
      <c r="X39" s="149">
        <f t="shared" si="1"/>
        <v>0</v>
      </c>
      <c r="Y39" s="97">
        <f>SUM('１月:12月'!Y39)</f>
        <v>0</v>
      </c>
      <c r="Z39" s="97">
        <f>SUM('１月:12月'!Z39)</f>
        <v>0</v>
      </c>
      <c r="AA39" s="97">
        <f>SUM('１月:12月'!AA39)</f>
        <v>0</v>
      </c>
      <c r="AB39" s="97">
        <f>SUM('１月:12月'!AB39)</f>
        <v>0</v>
      </c>
      <c r="AC39" s="97">
        <f>SUM('１月:12月'!AC39)</f>
        <v>0</v>
      </c>
      <c r="AD39" s="97">
        <f>SUM('１月:12月'!AD39)</f>
        <v>0</v>
      </c>
      <c r="AE39" s="97">
        <f>SUM('１月:12月'!AE39)</f>
        <v>0</v>
      </c>
      <c r="AF39" s="97">
        <f>SUM('１月:12月'!AF39)</f>
        <v>0</v>
      </c>
      <c r="AG39" s="97">
        <f>SUM('１月:12月'!AG39)</f>
        <v>0</v>
      </c>
      <c r="AH39" s="97">
        <f>SUM('１月:12月'!AH39)</f>
        <v>0</v>
      </c>
      <c r="AI39" s="97">
        <f>SUM('１月:12月'!AI39)</f>
        <v>0</v>
      </c>
      <c r="AJ39" s="97">
        <f>SUM('１月:12月'!AJ39)</f>
        <v>0</v>
      </c>
      <c r="AK39" s="97">
        <f>SUM('１月:12月'!AK39)</f>
        <v>0</v>
      </c>
      <c r="AL39" s="97">
        <f>SUM('１月:12月'!AL39)</f>
        <v>0</v>
      </c>
      <c r="AM39" s="97">
        <f>SUM('１月:12月'!AM39)</f>
        <v>0</v>
      </c>
      <c r="AN39" s="97">
        <f>SUM('１月:12月'!AN39)</f>
        <v>0</v>
      </c>
      <c r="AO39" s="97">
        <f>SUM('１月:12月'!AO39)</f>
        <v>0</v>
      </c>
      <c r="AP39" s="97">
        <f>SUM('１月:12月'!AP39)</f>
        <v>0</v>
      </c>
      <c r="AQ39" s="97">
        <f t="shared" si="2"/>
        <v>0</v>
      </c>
      <c r="AR39" s="97">
        <f>SUM('１月:12月'!AR39)</f>
        <v>0</v>
      </c>
      <c r="AS39" s="97">
        <f>SUM('１月:12月'!AS39)</f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92">
        <f>SUM('１月:12月'!D40)</f>
        <v>0</v>
      </c>
      <c r="E40" s="92">
        <f>SUM('１月:12月'!E40)</f>
        <v>0</v>
      </c>
      <c r="F40" s="92">
        <f>SUM('１月:12月'!F40)</f>
        <v>0</v>
      </c>
      <c r="G40" s="92">
        <f>SUM('１月:12月'!G40)</f>
        <v>0</v>
      </c>
      <c r="H40" s="92">
        <f>SUM('１月:12月'!H40)</f>
        <v>0</v>
      </c>
      <c r="I40" s="92">
        <f>SUM('１月:12月'!I40)</f>
        <v>0</v>
      </c>
      <c r="J40" s="92">
        <f>SUM('１月:12月'!J40)</f>
        <v>0</v>
      </c>
      <c r="K40" s="92">
        <f>SUM('１月:12月'!K40)</f>
        <v>0</v>
      </c>
      <c r="L40" s="92">
        <f>SUM('１月:12月'!L40)</f>
        <v>0</v>
      </c>
      <c r="M40" s="92">
        <f>SUM('１月:12月'!M40)</f>
        <v>13</v>
      </c>
      <c r="N40" s="92">
        <f>SUM('１月:12月'!N40)</f>
        <v>293.5684</v>
      </c>
      <c r="O40" s="92">
        <f>SUM('１月:12月'!O40)</f>
        <v>152545.66100000002</v>
      </c>
      <c r="P40" s="92">
        <f>SUM('１月:12月'!P40)</f>
        <v>0</v>
      </c>
      <c r="Q40" s="92">
        <f>SUM('１月:12月'!Q40)</f>
        <v>0</v>
      </c>
      <c r="R40" s="92">
        <f>SUM('１月:12月'!R40)</f>
        <v>0</v>
      </c>
      <c r="S40" s="92">
        <f>SUM('１月:12月'!S40)</f>
        <v>0</v>
      </c>
      <c r="T40" s="92">
        <f>SUM('１月:12月'!T40)</f>
        <v>0</v>
      </c>
      <c r="U40" s="92">
        <f>SUM('１月:12月'!U40)</f>
        <v>0</v>
      </c>
      <c r="V40" s="92">
        <f t="shared" si="1"/>
        <v>0</v>
      </c>
      <c r="W40" s="92">
        <f t="shared" si="1"/>
        <v>0</v>
      </c>
      <c r="X40" s="147">
        <f t="shared" si="1"/>
        <v>0</v>
      </c>
      <c r="Y40" s="92">
        <f>SUM('１月:12月'!Y40)</f>
        <v>0</v>
      </c>
      <c r="Z40" s="92">
        <f>SUM('１月:12月'!Z40)</f>
        <v>0</v>
      </c>
      <c r="AA40" s="92">
        <f>SUM('１月:12月'!AA40)</f>
        <v>0</v>
      </c>
      <c r="AB40" s="92">
        <f>SUM('１月:12月'!AB40)</f>
        <v>0</v>
      </c>
      <c r="AC40" s="92">
        <f>SUM('１月:12月'!AC40)</f>
        <v>0</v>
      </c>
      <c r="AD40" s="92">
        <f>SUM('１月:12月'!AD40)</f>
        <v>0</v>
      </c>
      <c r="AE40" s="92">
        <f>SUM('１月:12月'!AE40)</f>
        <v>0</v>
      </c>
      <c r="AF40" s="92">
        <f>SUM('１月:12月'!AF40)</f>
        <v>0</v>
      </c>
      <c r="AG40" s="92">
        <f>SUM('１月:12月'!AG40)</f>
        <v>0</v>
      </c>
      <c r="AH40" s="92">
        <f>SUM('１月:12月'!AH40)</f>
        <v>0</v>
      </c>
      <c r="AI40" s="92">
        <f>SUM('１月:12月'!AI40)</f>
        <v>0</v>
      </c>
      <c r="AJ40" s="92">
        <f>SUM('１月:12月'!AJ40)</f>
        <v>0</v>
      </c>
      <c r="AK40" s="92">
        <f>SUM('１月:12月'!AK40)</f>
        <v>0</v>
      </c>
      <c r="AL40" s="92">
        <f>SUM('１月:12月'!AL40)</f>
        <v>0</v>
      </c>
      <c r="AM40" s="92">
        <f>SUM('１月:12月'!AM40)</f>
        <v>0</v>
      </c>
      <c r="AN40" s="92">
        <f>SUM('１月:12月'!AN40)</f>
        <v>0</v>
      </c>
      <c r="AO40" s="92">
        <f>SUM('１月:12月'!AO40)</f>
        <v>0</v>
      </c>
      <c r="AP40" s="92">
        <f>SUM('１月:12月'!AP40)</f>
        <v>0</v>
      </c>
      <c r="AQ40" s="92">
        <f t="shared" si="2"/>
        <v>13</v>
      </c>
      <c r="AR40" s="92">
        <f>SUM('１月:12月'!AR40)</f>
        <v>293.5684</v>
      </c>
      <c r="AS40" s="92">
        <f>SUM('１月:12月'!AS40)</f>
        <v>152545.66100000002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97">
        <f>SUM('１月:12月'!D41)</f>
        <v>0</v>
      </c>
      <c r="E41" s="97">
        <f>SUM('１月:12月'!E41)</f>
        <v>0</v>
      </c>
      <c r="F41" s="97">
        <f>SUM('１月:12月'!F41)</f>
        <v>0</v>
      </c>
      <c r="G41" s="97">
        <f>SUM('１月:12月'!G41)</f>
        <v>0</v>
      </c>
      <c r="H41" s="97">
        <f>SUM('１月:12月'!H41)</f>
        <v>0</v>
      </c>
      <c r="I41" s="97">
        <f>SUM('１月:12月'!I41)</f>
        <v>0</v>
      </c>
      <c r="J41" s="97">
        <f>SUM('１月:12月'!J41)</f>
        <v>0</v>
      </c>
      <c r="K41" s="97">
        <f>SUM('１月:12月'!K41)</f>
        <v>0</v>
      </c>
      <c r="L41" s="97">
        <f>SUM('１月:12月'!L41)</f>
        <v>0</v>
      </c>
      <c r="M41" s="97">
        <f>SUM('１月:12月'!M41)</f>
        <v>5</v>
      </c>
      <c r="N41" s="97">
        <f>SUM('１月:12月'!N41)</f>
        <v>37.6277</v>
      </c>
      <c r="O41" s="97">
        <f>SUM('１月:12月'!O41)</f>
        <v>2349.079</v>
      </c>
      <c r="P41" s="97">
        <f>SUM('１月:12月'!P41)</f>
        <v>0</v>
      </c>
      <c r="Q41" s="97">
        <f>SUM('１月:12月'!Q41)</f>
        <v>0</v>
      </c>
      <c r="R41" s="97">
        <f>SUM('１月:12月'!R41)</f>
        <v>0</v>
      </c>
      <c r="S41" s="97">
        <f>SUM('１月:12月'!S41)</f>
        <v>0</v>
      </c>
      <c r="T41" s="97">
        <f>SUM('１月:12月'!T41)</f>
        <v>0</v>
      </c>
      <c r="U41" s="97">
        <f>SUM('１月:12月'!U41)</f>
        <v>0</v>
      </c>
      <c r="V41" s="97">
        <f t="shared" si="1"/>
        <v>0</v>
      </c>
      <c r="W41" s="97">
        <f t="shared" si="1"/>
        <v>0</v>
      </c>
      <c r="X41" s="149">
        <f t="shared" si="1"/>
        <v>0</v>
      </c>
      <c r="Y41" s="97">
        <f>SUM('１月:12月'!Y41)</f>
        <v>0</v>
      </c>
      <c r="Z41" s="97">
        <f>SUM('１月:12月'!Z41)</f>
        <v>0</v>
      </c>
      <c r="AA41" s="97">
        <f>SUM('１月:12月'!AA41)</f>
        <v>0</v>
      </c>
      <c r="AB41" s="97">
        <f>SUM('１月:12月'!AB41)</f>
        <v>0</v>
      </c>
      <c r="AC41" s="97">
        <f>SUM('１月:12月'!AC41)</f>
        <v>0</v>
      </c>
      <c r="AD41" s="97">
        <f>SUM('１月:12月'!AD41)</f>
        <v>0</v>
      </c>
      <c r="AE41" s="97">
        <f>SUM('１月:12月'!AE41)</f>
        <v>0</v>
      </c>
      <c r="AF41" s="97">
        <f>SUM('１月:12月'!AF41)</f>
        <v>0</v>
      </c>
      <c r="AG41" s="97">
        <f>SUM('１月:12月'!AG41)</f>
        <v>0</v>
      </c>
      <c r="AH41" s="97">
        <f>SUM('１月:12月'!AH41)</f>
        <v>0</v>
      </c>
      <c r="AI41" s="97">
        <f>SUM('１月:12月'!AI41)</f>
        <v>0</v>
      </c>
      <c r="AJ41" s="97">
        <f>SUM('１月:12月'!AJ41)</f>
        <v>0</v>
      </c>
      <c r="AK41" s="97">
        <f>SUM('１月:12月'!AK41)</f>
        <v>0</v>
      </c>
      <c r="AL41" s="97">
        <f>SUM('１月:12月'!AL41)</f>
        <v>0</v>
      </c>
      <c r="AM41" s="97">
        <f>SUM('１月:12月'!AM41)</f>
        <v>0</v>
      </c>
      <c r="AN41" s="97">
        <f>SUM('１月:12月'!AN41)</f>
        <v>0</v>
      </c>
      <c r="AO41" s="97">
        <f>SUM('１月:12月'!AO41)</f>
        <v>0</v>
      </c>
      <c r="AP41" s="97">
        <f>SUM('１月:12月'!AP41)</f>
        <v>0</v>
      </c>
      <c r="AQ41" s="97">
        <f t="shared" si="2"/>
        <v>5</v>
      </c>
      <c r="AR41" s="97">
        <f>SUM('１月:12月'!AR41)</f>
        <v>37.6277</v>
      </c>
      <c r="AS41" s="97">
        <f>SUM('１月:12月'!AS41)</f>
        <v>2349.079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92">
        <f>SUM('１月:12月'!D42)</f>
        <v>7</v>
      </c>
      <c r="E42" s="92">
        <f>SUM('１月:12月'!E42)</f>
        <v>56.496</v>
      </c>
      <c r="F42" s="92">
        <f>SUM('１月:12月'!F42)</f>
        <v>46213.59525</v>
      </c>
      <c r="G42" s="92">
        <f>SUM('１月:12月'!G42)</f>
        <v>24</v>
      </c>
      <c r="H42" s="92">
        <f>SUM('１月:12月'!H42)</f>
        <v>316.57179999999994</v>
      </c>
      <c r="I42" s="92">
        <f>SUM('１月:12月'!I42)</f>
        <v>183650.783</v>
      </c>
      <c r="J42" s="92">
        <f>SUM('１月:12月'!J42)</f>
        <v>31</v>
      </c>
      <c r="K42" s="92">
        <f>SUM('１月:12月'!K42)</f>
        <v>373.06780000000003</v>
      </c>
      <c r="L42" s="92">
        <f>SUM('１月:12月'!L42)</f>
        <v>229864.37825</v>
      </c>
      <c r="M42" s="92">
        <f>SUM('１月:12月'!M42)</f>
        <v>198</v>
      </c>
      <c r="N42" s="92">
        <f>SUM('１月:12月'!N42)</f>
        <v>9218.716</v>
      </c>
      <c r="O42" s="92">
        <f>SUM('１月:12月'!O42)</f>
        <v>3178583.52</v>
      </c>
      <c r="P42" s="92">
        <f>SUM('１月:12月'!P42)</f>
        <v>0</v>
      </c>
      <c r="Q42" s="92">
        <f>SUM('１月:12月'!Q42)</f>
        <v>0</v>
      </c>
      <c r="R42" s="92">
        <f>SUM('１月:12月'!R42)</f>
        <v>0</v>
      </c>
      <c r="S42" s="92">
        <f>SUM('１月:12月'!S42)</f>
        <v>0</v>
      </c>
      <c r="T42" s="92">
        <f>SUM('１月:12月'!T42)</f>
        <v>0</v>
      </c>
      <c r="U42" s="92">
        <f>SUM('１月:12月'!U42)</f>
        <v>0</v>
      </c>
      <c r="V42" s="92">
        <f t="shared" si="1"/>
        <v>0</v>
      </c>
      <c r="W42" s="92">
        <f t="shared" si="1"/>
        <v>0</v>
      </c>
      <c r="X42" s="147">
        <f t="shared" si="1"/>
        <v>0</v>
      </c>
      <c r="Y42" s="92">
        <f>SUM('１月:12月'!Y42)</f>
        <v>0</v>
      </c>
      <c r="Z42" s="92">
        <f>SUM('１月:12月'!Z42)</f>
        <v>0</v>
      </c>
      <c r="AA42" s="92">
        <f>SUM('１月:12月'!AA42)</f>
        <v>0</v>
      </c>
      <c r="AB42" s="92">
        <f>SUM('１月:12月'!AB42)</f>
        <v>0</v>
      </c>
      <c r="AC42" s="92">
        <f>SUM('１月:12月'!AC42)</f>
        <v>0</v>
      </c>
      <c r="AD42" s="92">
        <f>SUM('１月:12月'!AD42)</f>
        <v>0</v>
      </c>
      <c r="AE42" s="92">
        <f>SUM('１月:12月'!AE42)</f>
        <v>0</v>
      </c>
      <c r="AF42" s="92">
        <f>SUM('１月:12月'!AF42)</f>
        <v>0</v>
      </c>
      <c r="AG42" s="92">
        <f>SUM('１月:12月'!AG42)</f>
        <v>0</v>
      </c>
      <c r="AH42" s="92">
        <f>SUM('１月:12月'!AH42)</f>
        <v>0</v>
      </c>
      <c r="AI42" s="92">
        <f>SUM('１月:12月'!AI42)</f>
        <v>0</v>
      </c>
      <c r="AJ42" s="92">
        <f>SUM('１月:12月'!AJ42)</f>
        <v>0</v>
      </c>
      <c r="AK42" s="92">
        <f>SUM('１月:12月'!AK42)</f>
        <v>0</v>
      </c>
      <c r="AL42" s="92">
        <f>SUM('１月:12月'!AL42)</f>
        <v>0</v>
      </c>
      <c r="AM42" s="92">
        <f>SUM('１月:12月'!AM42)</f>
        <v>0</v>
      </c>
      <c r="AN42" s="92">
        <f>SUM('１月:12月'!AN42)</f>
        <v>0</v>
      </c>
      <c r="AO42" s="92">
        <f>SUM('１月:12月'!AO42)</f>
        <v>0</v>
      </c>
      <c r="AP42" s="92">
        <f>SUM('１月:12月'!AP42)</f>
        <v>0</v>
      </c>
      <c r="AQ42" s="92">
        <f t="shared" si="2"/>
        <v>229</v>
      </c>
      <c r="AR42" s="92">
        <f>SUM('１月:12月'!AR42)</f>
        <v>9591.7838</v>
      </c>
      <c r="AS42" s="92">
        <f>SUM('１月:12月'!AS42)</f>
        <v>3408447.89825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97">
        <f>SUM('１月:12月'!D43)</f>
        <v>247</v>
      </c>
      <c r="E43" s="97">
        <f>SUM('１月:12月'!E43)</f>
        <v>3018.2061999999996</v>
      </c>
      <c r="F43" s="97">
        <f>SUM('１月:12月'!F43)</f>
        <v>2337114.4848</v>
      </c>
      <c r="G43" s="97">
        <f>SUM('１月:12月'!G43)</f>
        <v>232</v>
      </c>
      <c r="H43" s="97">
        <f>SUM('１月:12月'!H43)</f>
        <v>3299.3488</v>
      </c>
      <c r="I43" s="97">
        <f>SUM('１月:12月'!I43)</f>
        <v>2235497.8</v>
      </c>
      <c r="J43" s="97">
        <f>SUM('１月:12月'!J43)</f>
        <v>479</v>
      </c>
      <c r="K43" s="97">
        <f>SUM('１月:12月'!K43)</f>
        <v>6317.555</v>
      </c>
      <c r="L43" s="97">
        <f>SUM('１月:12月'!L43)</f>
        <v>4572612.2848000005</v>
      </c>
      <c r="M43" s="97">
        <f>SUM('１月:12月'!M43)</f>
        <v>251</v>
      </c>
      <c r="N43" s="97">
        <f>SUM('１月:12月'!N43)</f>
        <v>2995.8082</v>
      </c>
      <c r="O43" s="97">
        <f>SUM('１月:12月'!O43)</f>
        <v>1025000.933</v>
      </c>
      <c r="P43" s="97">
        <f>SUM('１月:12月'!P43)</f>
        <v>0</v>
      </c>
      <c r="Q43" s="97">
        <f>SUM('１月:12月'!Q43)</f>
        <v>0</v>
      </c>
      <c r="R43" s="97">
        <f>SUM('１月:12月'!R43)</f>
        <v>0</v>
      </c>
      <c r="S43" s="97">
        <f>SUM('１月:12月'!S43)</f>
        <v>0</v>
      </c>
      <c r="T43" s="97">
        <f>SUM('１月:12月'!T43)</f>
        <v>0</v>
      </c>
      <c r="U43" s="97">
        <f>SUM('１月:12月'!U43)</f>
        <v>0</v>
      </c>
      <c r="V43" s="97">
        <f t="shared" si="1"/>
        <v>0</v>
      </c>
      <c r="W43" s="97">
        <f t="shared" si="1"/>
        <v>0</v>
      </c>
      <c r="X43" s="149">
        <f t="shared" si="1"/>
        <v>0</v>
      </c>
      <c r="Y43" s="97">
        <f>SUM('１月:12月'!Y43)</f>
        <v>0</v>
      </c>
      <c r="Z43" s="97">
        <f>SUM('１月:12月'!Z43)</f>
        <v>0</v>
      </c>
      <c r="AA43" s="97">
        <f>SUM('１月:12月'!AA43)</f>
        <v>0</v>
      </c>
      <c r="AB43" s="97">
        <f>SUM('１月:12月'!AB43)</f>
        <v>0</v>
      </c>
      <c r="AC43" s="97">
        <f>SUM('１月:12月'!AC43)</f>
        <v>0</v>
      </c>
      <c r="AD43" s="97">
        <f>SUM('１月:12月'!AD43)</f>
        <v>0</v>
      </c>
      <c r="AE43" s="97">
        <f>SUM('１月:12月'!AE43)</f>
        <v>0</v>
      </c>
      <c r="AF43" s="97">
        <f>SUM('１月:12月'!AF43)</f>
        <v>0</v>
      </c>
      <c r="AG43" s="97">
        <f>SUM('１月:12月'!AG43)</f>
        <v>0</v>
      </c>
      <c r="AH43" s="97">
        <f>SUM('１月:12月'!AH43)</f>
        <v>0</v>
      </c>
      <c r="AI43" s="97">
        <f>SUM('１月:12月'!AI43)</f>
        <v>0</v>
      </c>
      <c r="AJ43" s="97">
        <f>SUM('１月:12月'!AJ43)</f>
        <v>0</v>
      </c>
      <c r="AK43" s="97">
        <f>SUM('１月:12月'!AK43)</f>
        <v>0</v>
      </c>
      <c r="AL43" s="97">
        <f>SUM('１月:12月'!AL43)</f>
        <v>0</v>
      </c>
      <c r="AM43" s="97">
        <f>SUM('１月:12月'!AM43)</f>
        <v>0</v>
      </c>
      <c r="AN43" s="97">
        <f>SUM('１月:12月'!AN43)</f>
        <v>0</v>
      </c>
      <c r="AO43" s="97">
        <f>SUM('１月:12月'!AO43)</f>
        <v>0</v>
      </c>
      <c r="AP43" s="97">
        <f>SUM('１月:12月'!AP43)</f>
        <v>0</v>
      </c>
      <c r="AQ43" s="97">
        <f t="shared" si="2"/>
        <v>730</v>
      </c>
      <c r="AR43" s="97">
        <f>SUM('１月:12月'!AR43)</f>
        <v>9313.3632</v>
      </c>
      <c r="AS43" s="97">
        <f>SUM('１月:12月'!AS43)</f>
        <v>5597613.2178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92">
        <f>SUM('１月:12月'!D44)</f>
        <v>0</v>
      </c>
      <c r="E44" s="92">
        <f>SUM('１月:12月'!E44)</f>
        <v>0</v>
      </c>
      <c r="F44" s="92">
        <f>SUM('１月:12月'!F44)</f>
        <v>0</v>
      </c>
      <c r="G44" s="92">
        <f>SUM('１月:12月'!G44)</f>
        <v>0</v>
      </c>
      <c r="H44" s="92">
        <f>SUM('１月:12月'!H44)</f>
        <v>0</v>
      </c>
      <c r="I44" s="92">
        <f>SUM('１月:12月'!I44)</f>
        <v>0</v>
      </c>
      <c r="J44" s="92">
        <f>SUM('１月:12月'!J44)</f>
        <v>0</v>
      </c>
      <c r="K44" s="92">
        <f>SUM('１月:12月'!K44)</f>
        <v>0</v>
      </c>
      <c r="L44" s="92">
        <f>SUM('１月:12月'!L44)</f>
        <v>0</v>
      </c>
      <c r="M44" s="92">
        <f>SUM('１月:12月'!M44)</f>
        <v>653</v>
      </c>
      <c r="N44" s="92">
        <f>SUM('１月:12月'!N44)</f>
        <v>23.924799999999998</v>
      </c>
      <c r="O44" s="92">
        <f>SUM('１月:12月'!O44)</f>
        <v>15084.053</v>
      </c>
      <c r="P44" s="92">
        <f>SUM('１月:12月'!P44)</f>
        <v>0</v>
      </c>
      <c r="Q44" s="92">
        <f>SUM('１月:12月'!Q44)</f>
        <v>0</v>
      </c>
      <c r="R44" s="92">
        <f>SUM('１月:12月'!R44)</f>
        <v>0</v>
      </c>
      <c r="S44" s="92">
        <f>SUM('１月:12月'!S44)</f>
        <v>0</v>
      </c>
      <c r="T44" s="92">
        <f>SUM('１月:12月'!T44)</f>
        <v>0</v>
      </c>
      <c r="U44" s="92">
        <f>SUM('１月:12月'!U44)</f>
        <v>0</v>
      </c>
      <c r="V44" s="92">
        <f t="shared" si="1"/>
        <v>0</v>
      </c>
      <c r="W44" s="92">
        <f t="shared" si="1"/>
        <v>0</v>
      </c>
      <c r="X44" s="147">
        <f t="shared" si="1"/>
        <v>0</v>
      </c>
      <c r="Y44" s="92">
        <f>SUM('１月:12月'!Y44)</f>
        <v>0</v>
      </c>
      <c r="Z44" s="92">
        <f>SUM('１月:12月'!Z44)</f>
        <v>0</v>
      </c>
      <c r="AA44" s="92">
        <f>SUM('１月:12月'!AA44)</f>
        <v>0</v>
      </c>
      <c r="AB44" s="92">
        <f>SUM('１月:12月'!AB44)</f>
        <v>0</v>
      </c>
      <c r="AC44" s="92">
        <f>SUM('１月:12月'!AC44)</f>
        <v>0</v>
      </c>
      <c r="AD44" s="92">
        <f>SUM('１月:12月'!AD44)</f>
        <v>0</v>
      </c>
      <c r="AE44" s="92">
        <f>SUM('１月:12月'!AE44)</f>
        <v>0</v>
      </c>
      <c r="AF44" s="92">
        <f>SUM('１月:12月'!AF44)</f>
        <v>0</v>
      </c>
      <c r="AG44" s="92">
        <f>SUM('１月:12月'!AG44)</f>
        <v>0</v>
      </c>
      <c r="AH44" s="92">
        <f>SUM('１月:12月'!AH44)</f>
        <v>0</v>
      </c>
      <c r="AI44" s="92">
        <f>SUM('１月:12月'!AI44)</f>
        <v>0</v>
      </c>
      <c r="AJ44" s="92">
        <f>SUM('１月:12月'!AJ44)</f>
        <v>0</v>
      </c>
      <c r="AK44" s="92">
        <f>SUM('１月:12月'!AK44)</f>
        <v>0</v>
      </c>
      <c r="AL44" s="92">
        <f>SUM('１月:12月'!AL44)</f>
        <v>0</v>
      </c>
      <c r="AM44" s="92">
        <f>SUM('１月:12月'!AM44)</f>
        <v>0</v>
      </c>
      <c r="AN44" s="92">
        <f>SUM('１月:12月'!AN44)</f>
        <v>0</v>
      </c>
      <c r="AO44" s="92">
        <f>SUM('１月:12月'!AO44)</f>
        <v>0</v>
      </c>
      <c r="AP44" s="92">
        <f>SUM('１月:12月'!AP44)</f>
        <v>0</v>
      </c>
      <c r="AQ44" s="92">
        <f t="shared" si="2"/>
        <v>653</v>
      </c>
      <c r="AR44" s="92">
        <f>SUM('１月:12月'!AR44)</f>
        <v>23.924799999999998</v>
      </c>
      <c r="AS44" s="92">
        <f>SUM('１月:12月'!AS44)</f>
        <v>15084.053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97">
        <f>SUM('１月:12月'!D45)</f>
        <v>0</v>
      </c>
      <c r="E45" s="97">
        <f>SUM('１月:12月'!E45)</f>
        <v>0</v>
      </c>
      <c r="F45" s="97">
        <f>SUM('１月:12月'!F45)</f>
        <v>0</v>
      </c>
      <c r="G45" s="97">
        <f>SUM('１月:12月'!G45)</f>
        <v>0</v>
      </c>
      <c r="H45" s="97">
        <f>SUM('１月:12月'!H45)</f>
        <v>0</v>
      </c>
      <c r="I45" s="97">
        <f>SUM('１月:12月'!I45)</f>
        <v>0</v>
      </c>
      <c r="J45" s="97">
        <f>SUM('１月:12月'!J45)</f>
        <v>0</v>
      </c>
      <c r="K45" s="97">
        <f>SUM('１月:12月'!K45)</f>
        <v>0</v>
      </c>
      <c r="L45" s="97">
        <f>SUM('１月:12月'!L45)</f>
        <v>0</v>
      </c>
      <c r="M45" s="97">
        <f>SUM('１月:12月'!M45)</f>
        <v>71</v>
      </c>
      <c r="N45" s="97">
        <f>SUM('１月:12月'!N45)</f>
        <v>4.7545</v>
      </c>
      <c r="O45" s="97">
        <f>SUM('１月:12月'!O45)</f>
        <v>1350.0370000000003</v>
      </c>
      <c r="P45" s="97">
        <f>SUM('１月:12月'!P45)</f>
        <v>0</v>
      </c>
      <c r="Q45" s="97">
        <f>SUM('１月:12月'!Q45)</f>
        <v>0</v>
      </c>
      <c r="R45" s="97">
        <f>SUM('１月:12月'!R45)</f>
        <v>0</v>
      </c>
      <c r="S45" s="97">
        <f>SUM('１月:12月'!S45)</f>
        <v>0</v>
      </c>
      <c r="T45" s="97">
        <f>SUM('１月:12月'!T45)</f>
        <v>0</v>
      </c>
      <c r="U45" s="97">
        <f>SUM('１月:12月'!U45)</f>
        <v>0</v>
      </c>
      <c r="V45" s="97">
        <f t="shared" si="1"/>
        <v>0</v>
      </c>
      <c r="W45" s="97">
        <f t="shared" si="1"/>
        <v>0</v>
      </c>
      <c r="X45" s="149">
        <f t="shared" si="1"/>
        <v>0</v>
      </c>
      <c r="Y45" s="97">
        <f>SUM('１月:12月'!Y45)</f>
        <v>0</v>
      </c>
      <c r="Z45" s="97">
        <f>SUM('１月:12月'!Z45)</f>
        <v>0</v>
      </c>
      <c r="AA45" s="97">
        <f>SUM('１月:12月'!AA45)</f>
        <v>0</v>
      </c>
      <c r="AB45" s="97">
        <f>SUM('１月:12月'!AB45)</f>
        <v>0</v>
      </c>
      <c r="AC45" s="97">
        <f>SUM('１月:12月'!AC45)</f>
        <v>0</v>
      </c>
      <c r="AD45" s="97">
        <f>SUM('１月:12月'!AD45)</f>
        <v>0</v>
      </c>
      <c r="AE45" s="97">
        <f>SUM('１月:12月'!AE45)</f>
        <v>0</v>
      </c>
      <c r="AF45" s="97">
        <f>SUM('１月:12月'!AF45)</f>
        <v>0</v>
      </c>
      <c r="AG45" s="97">
        <f>SUM('１月:12月'!AG45)</f>
        <v>0</v>
      </c>
      <c r="AH45" s="97">
        <f>SUM('１月:12月'!AH45)</f>
        <v>0</v>
      </c>
      <c r="AI45" s="97">
        <f>SUM('１月:12月'!AI45)</f>
        <v>0</v>
      </c>
      <c r="AJ45" s="97">
        <f>SUM('１月:12月'!AJ45)</f>
        <v>0</v>
      </c>
      <c r="AK45" s="97">
        <f>SUM('１月:12月'!AK45)</f>
        <v>0</v>
      </c>
      <c r="AL45" s="97">
        <f>SUM('１月:12月'!AL45)</f>
        <v>0</v>
      </c>
      <c r="AM45" s="97">
        <f>SUM('１月:12月'!AM45)</f>
        <v>0</v>
      </c>
      <c r="AN45" s="97">
        <f>SUM('１月:12月'!AN45)</f>
        <v>0</v>
      </c>
      <c r="AO45" s="97">
        <f>SUM('１月:12月'!AO45)</f>
        <v>0</v>
      </c>
      <c r="AP45" s="97">
        <f>SUM('１月:12月'!AP45)</f>
        <v>0</v>
      </c>
      <c r="AQ45" s="97">
        <f t="shared" si="2"/>
        <v>71</v>
      </c>
      <c r="AR45" s="97">
        <f>SUM('１月:12月'!AR45)</f>
        <v>4.7545</v>
      </c>
      <c r="AS45" s="97">
        <f>SUM('１月:12月'!AS45)</f>
        <v>1350.0370000000003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92">
        <f>SUM('１月:12月'!D46)</f>
        <v>0</v>
      </c>
      <c r="E46" s="92">
        <f>SUM('１月:12月'!E46)</f>
        <v>0</v>
      </c>
      <c r="F46" s="92">
        <f>SUM('１月:12月'!F46)</f>
        <v>0</v>
      </c>
      <c r="G46" s="92">
        <f>SUM('１月:12月'!G46)</f>
        <v>0</v>
      </c>
      <c r="H46" s="92">
        <f>SUM('１月:12月'!H46)</f>
        <v>0</v>
      </c>
      <c r="I46" s="92">
        <f>SUM('１月:12月'!I46)</f>
        <v>0</v>
      </c>
      <c r="J46" s="92">
        <f>SUM('１月:12月'!J46)</f>
        <v>0</v>
      </c>
      <c r="K46" s="92">
        <f>SUM('１月:12月'!K46)</f>
        <v>0</v>
      </c>
      <c r="L46" s="92">
        <f>SUM('１月:12月'!L46)</f>
        <v>0</v>
      </c>
      <c r="M46" s="92">
        <f>SUM('１月:12月'!M46)</f>
        <v>0</v>
      </c>
      <c r="N46" s="92">
        <f>SUM('１月:12月'!N46)</f>
        <v>0</v>
      </c>
      <c r="O46" s="92">
        <f>SUM('１月:12月'!O46)</f>
        <v>0</v>
      </c>
      <c r="P46" s="92">
        <f>SUM('１月:12月'!P46)</f>
        <v>0</v>
      </c>
      <c r="Q46" s="92">
        <f>SUM('１月:12月'!Q46)</f>
        <v>0</v>
      </c>
      <c r="R46" s="92">
        <f>SUM('１月:12月'!R46)</f>
        <v>0</v>
      </c>
      <c r="S46" s="92">
        <f>SUM('１月:12月'!S46)</f>
        <v>0</v>
      </c>
      <c r="T46" s="92">
        <f>SUM('１月:12月'!T46)</f>
        <v>0</v>
      </c>
      <c r="U46" s="92">
        <f>SUM('１月:12月'!U46)</f>
        <v>0</v>
      </c>
      <c r="V46" s="92">
        <f t="shared" si="1"/>
        <v>0</v>
      </c>
      <c r="W46" s="92">
        <f t="shared" si="1"/>
        <v>0</v>
      </c>
      <c r="X46" s="147">
        <f t="shared" si="1"/>
        <v>0</v>
      </c>
      <c r="Y46" s="92">
        <f>SUM('１月:12月'!Y46)</f>
        <v>0</v>
      </c>
      <c r="Z46" s="92">
        <f>SUM('１月:12月'!Z46)</f>
        <v>0</v>
      </c>
      <c r="AA46" s="92">
        <f>SUM('１月:12月'!AA46)</f>
        <v>0</v>
      </c>
      <c r="AB46" s="92">
        <f>SUM('１月:12月'!AB46)</f>
        <v>0</v>
      </c>
      <c r="AC46" s="92">
        <f>SUM('１月:12月'!AC46)</f>
        <v>0</v>
      </c>
      <c r="AD46" s="92">
        <f>SUM('１月:12月'!AD46)</f>
        <v>0</v>
      </c>
      <c r="AE46" s="92">
        <f>SUM('１月:12月'!AE46)</f>
        <v>0</v>
      </c>
      <c r="AF46" s="92">
        <f>SUM('１月:12月'!AF46)</f>
        <v>0</v>
      </c>
      <c r="AG46" s="92">
        <f>SUM('１月:12月'!AG46)</f>
        <v>0</v>
      </c>
      <c r="AH46" s="92">
        <f>SUM('１月:12月'!AH46)</f>
        <v>0</v>
      </c>
      <c r="AI46" s="92">
        <f>SUM('１月:12月'!AI46)</f>
        <v>0</v>
      </c>
      <c r="AJ46" s="92">
        <f>SUM('１月:12月'!AJ46)</f>
        <v>0</v>
      </c>
      <c r="AK46" s="92">
        <f>SUM('１月:12月'!AK46)</f>
        <v>240</v>
      </c>
      <c r="AL46" s="92">
        <f>SUM('１月:12月'!AL46)</f>
        <v>5.7578000000000005</v>
      </c>
      <c r="AM46" s="92">
        <f>SUM('１月:12月'!AM46)</f>
        <v>3878.007</v>
      </c>
      <c r="AN46" s="92">
        <f>SUM('１月:12月'!AN46)</f>
        <v>58</v>
      </c>
      <c r="AO46" s="92">
        <f>SUM('１月:12月'!AO46)</f>
        <v>1.2711999999999999</v>
      </c>
      <c r="AP46" s="92">
        <f>SUM('１月:12月'!AP46)</f>
        <v>1806.87</v>
      </c>
      <c r="AQ46" s="92">
        <f t="shared" si="2"/>
        <v>298</v>
      </c>
      <c r="AR46" s="92">
        <f>SUM('１月:12月'!AR46)</f>
        <v>7.029</v>
      </c>
      <c r="AS46" s="92">
        <f>SUM('１月:12月'!AS46)</f>
        <v>5684.877000000001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97">
        <f>SUM('１月:12月'!D47)</f>
        <v>0</v>
      </c>
      <c r="E47" s="97">
        <f>SUM('１月:12月'!E47)</f>
        <v>0</v>
      </c>
      <c r="F47" s="97">
        <f>SUM('１月:12月'!F47)</f>
        <v>0</v>
      </c>
      <c r="G47" s="97">
        <f>SUM('１月:12月'!G47)</f>
        <v>0</v>
      </c>
      <c r="H47" s="97">
        <f>SUM('１月:12月'!H47)</f>
        <v>0</v>
      </c>
      <c r="I47" s="97">
        <f>SUM('１月:12月'!I47)</f>
        <v>0</v>
      </c>
      <c r="J47" s="97">
        <f>SUM('１月:12月'!J47)</f>
        <v>0</v>
      </c>
      <c r="K47" s="97">
        <f>SUM('１月:12月'!K47)</f>
        <v>0</v>
      </c>
      <c r="L47" s="97">
        <f>SUM('１月:12月'!L47)</f>
        <v>0</v>
      </c>
      <c r="M47" s="97">
        <f>SUM('１月:12月'!M47)</f>
        <v>0</v>
      </c>
      <c r="N47" s="97">
        <f>SUM('１月:12月'!N47)</f>
        <v>0</v>
      </c>
      <c r="O47" s="97">
        <f>SUM('１月:12月'!O47)</f>
        <v>0</v>
      </c>
      <c r="P47" s="97">
        <f>SUM('１月:12月'!P47)</f>
        <v>0</v>
      </c>
      <c r="Q47" s="97">
        <f>SUM('１月:12月'!Q47)</f>
        <v>0</v>
      </c>
      <c r="R47" s="97">
        <f>SUM('１月:12月'!R47)</f>
        <v>0</v>
      </c>
      <c r="S47" s="97">
        <f>SUM('１月:12月'!S47)</f>
        <v>0</v>
      </c>
      <c r="T47" s="97">
        <f>SUM('１月:12月'!T47)</f>
        <v>0</v>
      </c>
      <c r="U47" s="97">
        <f>SUM('１月:12月'!U47)</f>
        <v>0</v>
      </c>
      <c r="V47" s="97">
        <f t="shared" si="1"/>
        <v>0</v>
      </c>
      <c r="W47" s="97">
        <f t="shared" si="1"/>
        <v>0</v>
      </c>
      <c r="X47" s="149">
        <f t="shared" si="1"/>
        <v>0</v>
      </c>
      <c r="Y47" s="97">
        <f>SUM('１月:12月'!Y47)</f>
        <v>0</v>
      </c>
      <c r="Z47" s="97">
        <f>SUM('１月:12月'!Z47)</f>
        <v>0</v>
      </c>
      <c r="AA47" s="97">
        <f>SUM('１月:12月'!AA47)</f>
        <v>0</v>
      </c>
      <c r="AB47" s="97">
        <f>SUM('１月:12月'!AB47)</f>
        <v>0</v>
      </c>
      <c r="AC47" s="97">
        <f>SUM('１月:12月'!AC47)</f>
        <v>0</v>
      </c>
      <c r="AD47" s="97">
        <f>SUM('１月:12月'!AD47)</f>
        <v>0</v>
      </c>
      <c r="AE47" s="97">
        <f>SUM('１月:12月'!AE47)</f>
        <v>0</v>
      </c>
      <c r="AF47" s="97">
        <f>SUM('１月:12月'!AF47)</f>
        <v>0</v>
      </c>
      <c r="AG47" s="97">
        <f>SUM('１月:12月'!AG47)</f>
        <v>0</v>
      </c>
      <c r="AH47" s="97">
        <f>SUM('１月:12月'!AH47)</f>
        <v>0</v>
      </c>
      <c r="AI47" s="97">
        <f>SUM('１月:12月'!AI47)</f>
        <v>0</v>
      </c>
      <c r="AJ47" s="97">
        <f>SUM('１月:12月'!AJ47)</f>
        <v>0</v>
      </c>
      <c r="AK47" s="97">
        <f>SUM('１月:12月'!AK47)</f>
        <v>0</v>
      </c>
      <c r="AL47" s="97">
        <f>SUM('１月:12月'!AL47)</f>
        <v>0</v>
      </c>
      <c r="AM47" s="97">
        <f>SUM('１月:12月'!AM47)</f>
        <v>0</v>
      </c>
      <c r="AN47" s="97">
        <f>SUM('１月:12月'!AN47)</f>
        <v>0</v>
      </c>
      <c r="AO47" s="97">
        <f>SUM('１月:12月'!AO47)</f>
        <v>0</v>
      </c>
      <c r="AP47" s="97">
        <f>SUM('１月:12月'!AP47)</f>
        <v>0</v>
      </c>
      <c r="AQ47" s="97">
        <f t="shared" si="2"/>
        <v>0</v>
      </c>
      <c r="AR47" s="97">
        <f>SUM('１月:12月'!AR47)</f>
        <v>0</v>
      </c>
      <c r="AS47" s="97">
        <f>SUM('１月:12月'!AS47)</f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92">
        <f>SUM('１月:12月'!D48)</f>
        <v>0</v>
      </c>
      <c r="E48" s="92">
        <f>SUM('１月:12月'!E48)</f>
        <v>0</v>
      </c>
      <c r="F48" s="92">
        <f>SUM('１月:12月'!F48)</f>
        <v>0</v>
      </c>
      <c r="G48" s="92">
        <f>SUM('１月:12月'!G48)</f>
        <v>0</v>
      </c>
      <c r="H48" s="92">
        <f>SUM('１月:12月'!H48)</f>
        <v>0</v>
      </c>
      <c r="I48" s="92">
        <f>SUM('１月:12月'!I48)</f>
        <v>0</v>
      </c>
      <c r="J48" s="92">
        <f>SUM('１月:12月'!J48)</f>
        <v>0</v>
      </c>
      <c r="K48" s="92">
        <f>SUM('１月:12月'!K48)</f>
        <v>0</v>
      </c>
      <c r="L48" s="92">
        <f>SUM('１月:12月'!L48)</f>
        <v>0</v>
      </c>
      <c r="M48" s="92">
        <f>SUM('１月:12月'!M48)</f>
        <v>940</v>
      </c>
      <c r="N48" s="92">
        <f>SUM('１月:12月'!N48)</f>
        <v>209.74219999999997</v>
      </c>
      <c r="O48" s="92">
        <f>SUM('１月:12月'!O48)</f>
        <v>77114.51599999999</v>
      </c>
      <c r="P48" s="92">
        <f>SUM('１月:12月'!P48)</f>
        <v>1664</v>
      </c>
      <c r="Q48" s="92">
        <f>SUM('１月:12月'!Q48)</f>
        <v>759.4979999999999</v>
      </c>
      <c r="R48" s="92">
        <f>SUM('１月:12月'!R48)</f>
        <v>261737.995</v>
      </c>
      <c r="S48" s="92">
        <f>SUM('１月:12月'!S48)</f>
        <v>0</v>
      </c>
      <c r="T48" s="92">
        <f>SUM('１月:12月'!T48)</f>
        <v>0</v>
      </c>
      <c r="U48" s="92">
        <f>SUM('１月:12月'!U48)</f>
        <v>0</v>
      </c>
      <c r="V48" s="92">
        <f t="shared" si="1"/>
        <v>1664</v>
      </c>
      <c r="W48" s="92">
        <f t="shared" si="1"/>
        <v>759.4979999999999</v>
      </c>
      <c r="X48" s="147">
        <f t="shared" si="1"/>
        <v>261737.995</v>
      </c>
      <c r="Y48" s="92">
        <f>SUM('１月:12月'!Y48)</f>
        <v>818</v>
      </c>
      <c r="Z48" s="92">
        <f>SUM('１月:12月'!Z48)</f>
        <v>344.2215</v>
      </c>
      <c r="AA48" s="92">
        <f>SUM('１月:12月'!AA48)</f>
        <v>114918.158</v>
      </c>
      <c r="AB48" s="92">
        <f>SUM('１月:12月'!AB48)</f>
        <v>151</v>
      </c>
      <c r="AC48" s="92">
        <f>SUM('１月:12月'!AC48)</f>
        <v>12.8455</v>
      </c>
      <c r="AD48" s="92">
        <f>SUM('１月:12月'!AD48)</f>
        <v>4508.405</v>
      </c>
      <c r="AE48" s="92">
        <f>SUM('１月:12月'!AE48)</f>
        <v>0</v>
      </c>
      <c r="AF48" s="92">
        <f>SUM('１月:12月'!AF48)</f>
        <v>0</v>
      </c>
      <c r="AG48" s="92">
        <f>SUM('１月:12月'!AG48)</f>
        <v>0</v>
      </c>
      <c r="AH48" s="92">
        <f>SUM('１月:12月'!AH48)</f>
        <v>0</v>
      </c>
      <c r="AI48" s="92">
        <f>SUM('１月:12月'!AI48)</f>
        <v>0</v>
      </c>
      <c r="AJ48" s="92">
        <f>SUM('１月:12月'!AJ48)</f>
        <v>0</v>
      </c>
      <c r="AK48" s="92">
        <f>SUM('１月:12月'!AK48)</f>
        <v>14</v>
      </c>
      <c r="AL48" s="92">
        <f>SUM('１月:12月'!AL48)</f>
        <v>2.11</v>
      </c>
      <c r="AM48" s="92">
        <f>SUM('１月:12月'!AM48)</f>
        <v>620.34</v>
      </c>
      <c r="AN48" s="92">
        <f>SUM('１月:12月'!AN48)</f>
        <v>0</v>
      </c>
      <c r="AO48" s="92">
        <f>SUM('１月:12月'!AO48)</f>
        <v>0</v>
      </c>
      <c r="AP48" s="92">
        <f>SUM('１月:12月'!AP48)</f>
        <v>0</v>
      </c>
      <c r="AQ48" s="92">
        <f t="shared" si="2"/>
        <v>3587</v>
      </c>
      <c r="AR48" s="92">
        <f>SUM('１月:12月'!AR48)</f>
        <v>1328.4172</v>
      </c>
      <c r="AS48" s="92">
        <f>SUM('１月:12月'!AS48)</f>
        <v>458899.414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97">
        <f>SUM('１月:12月'!D49)</f>
        <v>0</v>
      </c>
      <c r="E49" s="97">
        <f>SUM('１月:12月'!E49)</f>
        <v>0</v>
      </c>
      <c r="F49" s="97">
        <f>SUM('１月:12月'!F49)</f>
        <v>0</v>
      </c>
      <c r="G49" s="97">
        <f>SUM('１月:12月'!G49)</f>
        <v>0</v>
      </c>
      <c r="H49" s="97">
        <f>SUM('１月:12月'!H49)</f>
        <v>0</v>
      </c>
      <c r="I49" s="97">
        <f>SUM('１月:12月'!I49)</f>
        <v>0</v>
      </c>
      <c r="J49" s="97">
        <f>SUM('１月:12月'!J49)</f>
        <v>0</v>
      </c>
      <c r="K49" s="97">
        <f>SUM('１月:12月'!K49)</f>
        <v>0</v>
      </c>
      <c r="L49" s="97">
        <f>SUM('１月:12月'!L49)</f>
        <v>0</v>
      </c>
      <c r="M49" s="97">
        <f>SUM('１月:12月'!M49)</f>
        <v>5</v>
      </c>
      <c r="N49" s="97">
        <f>SUM('１月:12月'!N49)</f>
        <v>14.1207</v>
      </c>
      <c r="O49" s="97">
        <f>SUM('１月:12月'!O49)</f>
        <v>5146.793</v>
      </c>
      <c r="P49" s="97">
        <f>SUM('１月:12月'!P49)</f>
        <v>3</v>
      </c>
      <c r="Q49" s="97">
        <f>SUM('１月:12月'!Q49)</f>
        <v>0.52</v>
      </c>
      <c r="R49" s="97">
        <f>SUM('１月:12月'!R49)</f>
        <v>220.60500000000002</v>
      </c>
      <c r="S49" s="97">
        <f>SUM('１月:12月'!S49)</f>
        <v>0</v>
      </c>
      <c r="T49" s="97">
        <f>SUM('１月:12月'!T49)</f>
        <v>0</v>
      </c>
      <c r="U49" s="97">
        <f>SUM('１月:12月'!U49)</f>
        <v>0</v>
      </c>
      <c r="V49" s="97">
        <f t="shared" si="1"/>
        <v>3</v>
      </c>
      <c r="W49" s="97">
        <f t="shared" si="1"/>
        <v>0.52</v>
      </c>
      <c r="X49" s="149">
        <f t="shared" si="1"/>
        <v>220.60500000000002</v>
      </c>
      <c r="Y49" s="97">
        <f>SUM('１月:12月'!Y49)</f>
        <v>1</v>
      </c>
      <c r="Z49" s="97">
        <f>SUM('１月:12月'!Z49)</f>
        <v>0.74</v>
      </c>
      <c r="AA49" s="97">
        <f>SUM('１月:12月'!AA49)</f>
        <v>272.895</v>
      </c>
      <c r="AB49" s="97">
        <f>SUM('１月:12月'!AB49)</f>
        <v>0</v>
      </c>
      <c r="AC49" s="97">
        <f>SUM('１月:12月'!AC49)</f>
        <v>0</v>
      </c>
      <c r="AD49" s="97">
        <f>SUM('１月:12月'!AD49)</f>
        <v>0</v>
      </c>
      <c r="AE49" s="97">
        <f>SUM('１月:12月'!AE49)</f>
        <v>0</v>
      </c>
      <c r="AF49" s="97">
        <f>SUM('１月:12月'!AF49)</f>
        <v>0</v>
      </c>
      <c r="AG49" s="97">
        <f>SUM('１月:12月'!AG49)</f>
        <v>0</v>
      </c>
      <c r="AH49" s="97">
        <f>SUM('１月:12月'!AH49)</f>
        <v>0</v>
      </c>
      <c r="AI49" s="97">
        <f>SUM('１月:12月'!AI49)</f>
        <v>0</v>
      </c>
      <c r="AJ49" s="97">
        <f>SUM('１月:12月'!AJ49)</f>
        <v>0</v>
      </c>
      <c r="AK49" s="97">
        <f>SUM('１月:12月'!AK49)</f>
        <v>0</v>
      </c>
      <c r="AL49" s="97">
        <f>SUM('１月:12月'!AL49)</f>
        <v>0</v>
      </c>
      <c r="AM49" s="97">
        <f>SUM('１月:12月'!AM49)</f>
        <v>0</v>
      </c>
      <c r="AN49" s="97">
        <f>SUM('１月:12月'!AN49)</f>
        <v>0</v>
      </c>
      <c r="AO49" s="97">
        <f>SUM('１月:12月'!AO49)</f>
        <v>0</v>
      </c>
      <c r="AP49" s="97">
        <f>SUM('１月:12月'!AP49)</f>
        <v>0</v>
      </c>
      <c r="AQ49" s="97">
        <f t="shared" si="2"/>
        <v>9</v>
      </c>
      <c r="AR49" s="97">
        <f>SUM('１月:12月'!AR49)</f>
        <v>15.3807</v>
      </c>
      <c r="AS49" s="97">
        <f>SUM('１月:12月'!AS49)</f>
        <v>5640.293000000001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92">
        <f>SUM('１月:12月'!D50)</f>
        <v>0</v>
      </c>
      <c r="E50" s="92">
        <f>SUM('１月:12月'!E50)</f>
        <v>0</v>
      </c>
      <c r="F50" s="92">
        <f>SUM('１月:12月'!F50)</f>
        <v>0</v>
      </c>
      <c r="G50" s="92">
        <f>SUM('１月:12月'!G50)</f>
        <v>0</v>
      </c>
      <c r="H50" s="92">
        <f>SUM('１月:12月'!H50)</f>
        <v>0</v>
      </c>
      <c r="I50" s="92">
        <f>SUM('１月:12月'!I50)</f>
        <v>0</v>
      </c>
      <c r="J50" s="92">
        <f>SUM('１月:12月'!J50)</f>
        <v>0</v>
      </c>
      <c r="K50" s="92">
        <f>SUM('１月:12月'!K50)</f>
        <v>0</v>
      </c>
      <c r="L50" s="92">
        <f>SUM('１月:12月'!L50)</f>
        <v>0</v>
      </c>
      <c r="M50" s="92">
        <f>SUM('１月:12月'!M50)</f>
        <v>8</v>
      </c>
      <c r="N50" s="92">
        <f>SUM('１月:12月'!N50)</f>
        <v>1295.4713000000002</v>
      </c>
      <c r="O50" s="92">
        <f>SUM('１月:12月'!O50)</f>
        <v>346780.458</v>
      </c>
      <c r="P50" s="92">
        <f>SUM('１月:12月'!P50)</f>
        <v>0</v>
      </c>
      <c r="Q50" s="92">
        <f>SUM('１月:12月'!Q50)</f>
        <v>0</v>
      </c>
      <c r="R50" s="92">
        <f>SUM('１月:12月'!R50)</f>
        <v>0</v>
      </c>
      <c r="S50" s="92">
        <f>SUM('１月:12月'!S50)</f>
        <v>0</v>
      </c>
      <c r="T50" s="92">
        <f>SUM('１月:12月'!T50)</f>
        <v>0</v>
      </c>
      <c r="U50" s="92">
        <f>SUM('１月:12月'!U50)</f>
        <v>0</v>
      </c>
      <c r="V50" s="92">
        <f t="shared" si="1"/>
        <v>0</v>
      </c>
      <c r="W50" s="92">
        <f t="shared" si="1"/>
        <v>0</v>
      </c>
      <c r="X50" s="147">
        <f t="shared" si="1"/>
        <v>0</v>
      </c>
      <c r="Y50" s="92">
        <f>SUM('１月:12月'!Y50)</f>
        <v>0</v>
      </c>
      <c r="Z50" s="92">
        <f>SUM('１月:12月'!Z50)</f>
        <v>0</v>
      </c>
      <c r="AA50" s="92">
        <f>SUM('１月:12月'!AA50)</f>
        <v>0</v>
      </c>
      <c r="AB50" s="92">
        <f>SUM('１月:12月'!AB50)</f>
        <v>0</v>
      </c>
      <c r="AC50" s="92">
        <f>SUM('１月:12月'!AC50)</f>
        <v>0</v>
      </c>
      <c r="AD50" s="92">
        <f>SUM('１月:12月'!AD50)</f>
        <v>0</v>
      </c>
      <c r="AE50" s="92">
        <f>SUM('１月:12月'!AE50)</f>
        <v>0</v>
      </c>
      <c r="AF50" s="92">
        <f>SUM('１月:12月'!AF50)</f>
        <v>0</v>
      </c>
      <c r="AG50" s="92">
        <f>SUM('１月:12月'!AG50)</f>
        <v>0</v>
      </c>
      <c r="AH50" s="92">
        <f>SUM('１月:12月'!AH50)</f>
        <v>0</v>
      </c>
      <c r="AI50" s="92">
        <f>SUM('１月:12月'!AI50)</f>
        <v>0</v>
      </c>
      <c r="AJ50" s="92">
        <f>SUM('１月:12月'!AJ50)</f>
        <v>0</v>
      </c>
      <c r="AK50" s="92">
        <f>SUM('１月:12月'!AK50)</f>
        <v>0</v>
      </c>
      <c r="AL50" s="92">
        <f>SUM('１月:12月'!AL50)</f>
        <v>0</v>
      </c>
      <c r="AM50" s="92">
        <f>SUM('１月:12月'!AM50)</f>
        <v>0</v>
      </c>
      <c r="AN50" s="92">
        <f>SUM('１月:12月'!AN50)</f>
        <v>0</v>
      </c>
      <c r="AO50" s="92">
        <f>SUM('１月:12月'!AO50)</f>
        <v>0</v>
      </c>
      <c r="AP50" s="92">
        <f>SUM('１月:12月'!AP50)</f>
        <v>0</v>
      </c>
      <c r="AQ50" s="92">
        <f t="shared" si="2"/>
        <v>8</v>
      </c>
      <c r="AR50" s="92">
        <f>SUM('１月:12月'!AR50)</f>
        <v>1295.4713000000002</v>
      </c>
      <c r="AS50" s="92">
        <f>SUM('１月:12月'!AS50)</f>
        <v>346780.458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97">
        <f>SUM('１月:12月'!D51)</f>
        <v>0</v>
      </c>
      <c r="E51" s="97">
        <f>SUM('１月:12月'!E51)</f>
        <v>0</v>
      </c>
      <c r="F51" s="97">
        <f>SUM('１月:12月'!F51)</f>
        <v>0</v>
      </c>
      <c r="G51" s="97">
        <f>SUM('１月:12月'!G51)</f>
        <v>0</v>
      </c>
      <c r="H51" s="97">
        <f>SUM('１月:12月'!H51)</f>
        <v>0</v>
      </c>
      <c r="I51" s="97">
        <f>SUM('１月:12月'!I51)</f>
        <v>0</v>
      </c>
      <c r="J51" s="97">
        <f>SUM('１月:12月'!J51)</f>
        <v>0</v>
      </c>
      <c r="K51" s="97">
        <f>SUM('１月:12月'!K51)</f>
        <v>0</v>
      </c>
      <c r="L51" s="97">
        <f>SUM('１月:12月'!L51)</f>
        <v>0</v>
      </c>
      <c r="M51" s="97">
        <f>SUM('１月:12月'!M51)</f>
        <v>1</v>
      </c>
      <c r="N51" s="97">
        <f>SUM('１月:12月'!N51)</f>
        <v>110.9986</v>
      </c>
      <c r="O51" s="97">
        <f>SUM('１月:12月'!O51)</f>
        <v>35825.38</v>
      </c>
      <c r="P51" s="97">
        <f>SUM('１月:12月'!P51)</f>
        <v>0</v>
      </c>
      <c r="Q51" s="97">
        <f>SUM('１月:12月'!Q51)</f>
        <v>0</v>
      </c>
      <c r="R51" s="97">
        <f>SUM('１月:12月'!R51)</f>
        <v>0</v>
      </c>
      <c r="S51" s="97">
        <f>SUM('１月:12月'!S51)</f>
        <v>0</v>
      </c>
      <c r="T51" s="97">
        <f>SUM('１月:12月'!T51)</f>
        <v>0</v>
      </c>
      <c r="U51" s="97">
        <f>SUM('１月:12月'!U51)</f>
        <v>0</v>
      </c>
      <c r="V51" s="97">
        <f t="shared" si="1"/>
        <v>0</v>
      </c>
      <c r="W51" s="97">
        <f t="shared" si="1"/>
        <v>0</v>
      </c>
      <c r="X51" s="149">
        <f t="shared" si="1"/>
        <v>0</v>
      </c>
      <c r="Y51" s="97">
        <f>SUM('１月:12月'!Y51)</f>
        <v>0</v>
      </c>
      <c r="Z51" s="97">
        <f>SUM('１月:12月'!Z51)</f>
        <v>0</v>
      </c>
      <c r="AA51" s="97">
        <f>SUM('１月:12月'!AA51)</f>
        <v>0</v>
      </c>
      <c r="AB51" s="97">
        <f>SUM('１月:12月'!AB51)</f>
        <v>0</v>
      </c>
      <c r="AC51" s="97">
        <f>SUM('１月:12月'!AC51)</f>
        <v>0</v>
      </c>
      <c r="AD51" s="97">
        <f>SUM('１月:12月'!AD51)</f>
        <v>0</v>
      </c>
      <c r="AE51" s="97">
        <f>SUM('１月:12月'!AE51)</f>
        <v>0</v>
      </c>
      <c r="AF51" s="97">
        <f>SUM('１月:12月'!AF51)</f>
        <v>0</v>
      </c>
      <c r="AG51" s="97">
        <f>SUM('１月:12月'!AG51)</f>
        <v>0</v>
      </c>
      <c r="AH51" s="97">
        <f>SUM('１月:12月'!AH51)</f>
        <v>0</v>
      </c>
      <c r="AI51" s="97">
        <f>SUM('１月:12月'!AI51)</f>
        <v>0</v>
      </c>
      <c r="AJ51" s="97">
        <f>SUM('１月:12月'!AJ51)</f>
        <v>0</v>
      </c>
      <c r="AK51" s="97">
        <f>SUM('１月:12月'!AK51)</f>
        <v>0</v>
      </c>
      <c r="AL51" s="97">
        <f>SUM('１月:12月'!AL51)</f>
        <v>0</v>
      </c>
      <c r="AM51" s="97">
        <f>SUM('１月:12月'!AM51)</f>
        <v>0</v>
      </c>
      <c r="AN51" s="97">
        <f>SUM('１月:12月'!AN51)</f>
        <v>0</v>
      </c>
      <c r="AO51" s="97">
        <f>SUM('１月:12月'!AO51)</f>
        <v>0</v>
      </c>
      <c r="AP51" s="97">
        <f>SUM('１月:12月'!AP51)</f>
        <v>0</v>
      </c>
      <c r="AQ51" s="97">
        <f t="shared" si="2"/>
        <v>1</v>
      </c>
      <c r="AR51" s="97">
        <f>SUM('１月:12月'!AR51)</f>
        <v>110.9986</v>
      </c>
      <c r="AS51" s="97">
        <f>SUM('１月:12月'!AS51)</f>
        <v>35825.38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92">
        <f>SUM('１月:12月'!D52)</f>
        <v>0</v>
      </c>
      <c r="E52" s="92">
        <f>SUM('１月:12月'!E52)</f>
        <v>0</v>
      </c>
      <c r="F52" s="92">
        <f>SUM('１月:12月'!F52)</f>
        <v>0</v>
      </c>
      <c r="G52" s="92">
        <f>SUM('１月:12月'!G52)</f>
        <v>0</v>
      </c>
      <c r="H52" s="92">
        <f>SUM('１月:12月'!H52)</f>
        <v>0</v>
      </c>
      <c r="I52" s="92">
        <f>SUM('１月:12月'!I52)</f>
        <v>0</v>
      </c>
      <c r="J52" s="92">
        <f>SUM('１月:12月'!J52)</f>
        <v>0</v>
      </c>
      <c r="K52" s="92">
        <f>SUM('１月:12月'!K52)</f>
        <v>0</v>
      </c>
      <c r="L52" s="92">
        <f>SUM('１月:12月'!L52)</f>
        <v>0</v>
      </c>
      <c r="M52" s="92">
        <f>SUM('１月:12月'!M52)</f>
        <v>0</v>
      </c>
      <c r="N52" s="92">
        <f>SUM('１月:12月'!N52)</f>
        <v>0</v>
      </c>
      <c r="O52" s="92">
        <f>SUM('１月:12月'!O52)</f>
        <v>0</v>
      </c>
      <c r="P52" s="92">
        <f>SUM('１月:12月'!P52)</f>
        <v>0</v>
      </c>
      <c r="Q52" s="92">
        <f>SUM('１月:12月'!Q52)</f>
        <v>0</v>
      </c>
      <c r="R52" s="92">
        <f>SUM('１月:12月'!R52)</f>
        <v>0</v>
      </c>
      <c r="S52" s="92">
        <f>SUM('１月:12月'!S52)</f>
        <v>0</v>
      </c>
      <c r="T52" s="92">
        <f>SUM('１月:12月'!T52)</f>
        <v>0</v>
      </c>
      <c r="U52" s="92">
        <f>SUM('１月:12月'!U52)</f>
        <v>0</v>
      </c>
      <c r="V52" s="92">
        <f t="shared" si="1"/>
        <v>0</v>
      </c>
      <c r="W52" s="92">
        <f t="shared" si="1"/>
        <v>0</v>
      </c>
      <c r="X52" s="147">
        <f t="shared" si="1"/>
        <v>0</v>
      </c>
      <c r="Y52" s="92">
        <f>SUM('１月:12月'!Y52)</f>
        <v>0</v>
      </c>
      <c r="Z52" s="92">
        <f>SUM('１月:12月'!Z52)</f>
        <v>0</v>
      </c>
      <c r="AA52" s="92">
        <f>SUM('１月:12月'!AA52)</f>
        <v>0</v>
      </c>
      <c r="AB52" s="92">
        <f>SUM('１月:12月'!AB52)</f>
        <v>0</v>
      </c>
      <c r="AC52" s="92">
        <f>SUM('１月:12月'!AC52)</f>
        <v>0</v>
      </c>
      <c r="AD52" s="92">
        <f>SUM('１月:12月'!AD52)</f>
        <v>0</v>
      </c>
      <c r="AE52" s="92">
        <f>SUM('１月:12月'!AE52)</f>
        <v>0</v>
      </c>
      <c r="AF52" s="92">
        <f>SUM('１月:12月'!AF52)</f>
        <v>0</v>
      </c>
      <c r="AG52" s="92">
        <f>SUM('１月:12月'!AG52)</f>
        <v>0</v>
      </c>
      <c r="AH52" s="92">
        <f>SUM('１月:12月'!AH52)</f>
        <v>0</v>
      </c>
      <c r="AI52" s="92">
        <f>SUM('１月:12月'!AI52)</f>
        <v>0</v>
      </c>
      <c r="AJ52" s="92">
        <f>SUM('１月:12月'!AJ52)</f>
        <v>0</v>
      </c>
      <c r="AK52" s="92">
        <f>SUM('１月:12月'!AK52)</f>
        <v>0</v>
      </c>
      <c r="AL52" s="92">
        <f>SUM('１月:12月'!AL52)</f>
        <v>0</v>
      </c>
      <c r="AM52" s="92">
        <f>SUM('１月:12月'!AM52)</f>
        <v>0</v>
      </c>
      <c r="AN52" s="92">
        <f>SUM('１月:12月'!AN52)</f>
        <v>0</v>
      </c>
      <c r="AO52" s="92">
        <f>SUM('１月:12月'!AO52)</f>
        <v>0</v>
      </c>
      <c r="AP52" s="92">
        <f>SUM('１月:12月'!AP52)</f>
        <v>0</v>
      </c>
      <c r="AQ52" s="92">
        <f t="shared" si="2"/>
        <v>0</v>
      </c>
      <c r="AR52" s="92">
        <f>SUM('１月:12月'!AR52)</f>
        <v>0</v>
      </c>
      <c r="AS52" s="92">
        <f>SUM('１月:12月'!AS52)</f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97">
        <f>SUM('１月:12月'!D53)</f>
        <v>1</v>
      </c>
      <c r="E53" s="97">
        <f>SUM('１月:12月'!E53)</f>
        <v>24.123</v>
      </c>
      <c r="F53" s="97">
        <f>SUM('１月:12月'!F53)</f>
        <v>4535.48025</v>
      </c>
      <c r="G53" s="97">
        <f>SUM('１月:12月'!G53)</f>
        <v>0</v>
      </c>
      <c r="H53" s="97">
        <f>SUM('１月:12月'!H53)</f>
        <v>0</v>
      </c>
      <c r="I53" s="97">
        <f>SUM('１月:12月'!I53)</f>
        <v>0</v>
      </c>
      <c r="J53" s="97">
        <f>SUM('１月:12月'!J53)</f>
        <v>1</v>
      </c>
      <c r="K53" s="97">
        <f>SUM('１月:12月'!K53)</f>
        <v>24.123</v>
      </c>
      <c r="L53" s="97">
        <f>SUM('１月:12月'!L53)</f>
        <v>4535.48025</v>
      </c>
      <c r="M53" s="97">
        <f>SUM('１月:12月'!M53)</f>
        <v>1406</v>
      </c>
      <c r="N53" s="97">
        <f>SUM('１月:12月'!N53)</f>
        <v>31220.8903</v>
      </c>
      <c r="O53" s="97">
        <f>SUM('１月:12月'!O53)</f>
        <v>7011630.938999999</v>
      </c>
      <c r="P53" s="97">
        <f>SUM('１月:12月'!P53)</f>
        <v>9</v>
      </c>
      <c r="Q53" s="97">
        <f>SUM('１月:12月'!Q53)</f>
        <v>272.057</v>
      </c>
      <c r="R53" s="97">
        <f>SUM('１月:12月'!R53)</f>
        <v>36576.967</v>
      </c>
      <c r="S53" s="97">
        <f>SUM('１月:12月'!S53)</f>
        <v>0</v>
      </c>
      <c r="T53" s="97">
        <f>SUM('１月:12月'!T53)</f>
        <v>0</v>
      </c>
      <c r="U53" s="97">
        <f>SUM('１月:12月'!U53)</f>
        <v>0</v>
      </c>
      <c r="V53" s="97">
        <f t="shared" si="1"/>
        <v>9</v>
      </c>
      <c r="W53" s="97">
        <f t="shared" si="1"/>
        <v>272.057</v>
      </c>
      <c r="X53" s="149">
        <f t="shared" si="1"/>
        <v>36576.967</v>
      </c>
      <c r="Y53" s="97">
        <f>SUM('１月:12月'!Y53)</f>
        <v>0</v>
      </c>
      <c r="Z53" s="97">
        <f>SUM('１月:12月'!Z53)</f>
        <v>0</v>
      </c>
      <c r="AA53" s="97">
        <f>SUM('１月:12月'!AA53)</f>
        <v>0</v>
      </c>
      <c r="AB53" s="97">
        <f>SUM('１月:12月'!AB53)</f>
        <v>0</v>
      </c>
      <c r="AC53" s="97">
        <f>SUM('１月:12月'!AC53)</f>
        <v>0</v>
      </c>
      <c r="AD53" s="97">
        <f>SUM('１月:12月'!AD53)</f>
        <v>0</v>
      </c>
      <c r="AE53" s="97">
        <f>SUM('１月:12月'!AE53)</f>
        <v>0</v>
      </c>
      <c r="AF53" s="97">
        <f>SUM('１月:12月'!AF53)</f>
        <v>0</v>
      </c>
      <c r="AG53" s="97">
        <f>SUM('１月:12月'!AG53)</f>
        <v>0</v>
      </c>
      <c r="AH53" s="97">
        <f>SUM('１月:12月'!AH53)</f>
        <v>0</v>
      </c>
      <c r="AI53" s="97">
        <f>SUM('１月:12月'!AI53)</f>
        <v>0</v>
      </c>
      <c r="AJ53" s="97">
        <f>SUM('１月:12月'!AJ53)</f>
        <v>0</v>
      </c>
      <c r="AK53" s="97">
        <f>SUM('１月:12月'!AK53)</f>
        <v>0</v>
      </c>
      <c r="AL53" s="97">
        <f>SUM('１月:12月'!AL53)</f>
        <v>0</v>
      </c>
      <c r="AM53" s="97">
        <f>SUM('１月:12月'!AM53)</f>
        <v>0</v>
      </c>
      <c r="AN53" s="97">
        <f>SUM('１月:12月'!AN53)</f>
        <v>0</v>
      </c>
      <c r="AO53" s="97">
        <f>SUM('１月:12月'!AO53)</f>
        <v>0</v>
      </c>
      <c r="AP53" s="97">
        <f>SUM('１月:12月'!AP53)</f>
        <v>0</v>
      </c>
      <c r="AQ53" s="97">
        <f t="shared" si="2"/>
        <v>1416</v>
      </c>
      <c r="AR53" s="97">
        <f>SUM('１月:12月'!AR53)</f>
        <v>31517.0703</v>
      </c>
      <c r="AS53" s="97">
        <f>SUM('１月:12月'!AS53)</f>
        <v>7052743.3862499995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92">
        <f>SUM('１月:12月'!D54)</f>
        <v>0</v>
      </c>
      <c r="E54" s="92">
        <f>SUM('１月:12月'!E54)</f>
        <v>0</v>
      </c>
      <c r="F54" s="92">
        <f>SUM('１月:12月'!F54)</f>
        <v>0</v>
      </c>
      <c r="G54" s="92">
        <f>SUM('１月:12月'!G54)</f>
        <v>0</v>
      </c>
      <c r="H54" s="92">
        <f>SUM('１月:12月'!H54)</f>
        <v>0</v>
      </c>
      <c r="I54" s="92">
        <f>SUM('１月:12月'!I54)</f>
        <v>0</v>
      </c>
      <c r="J54" s="92">
        <f>SUM('１月:12月'!J54)</f>
        <v>0</v>
      </c>
      <c r="K54" s="92">
        <f>SUM('１月:12月'!K54)</f>
        <v>0</v>
      </c>
      <c r="L54" s="92">
        <f>SUM('１月:12月'!L54)</f>
        <v>0</v>
      </c>
      <c r="M54" s="92">
        <f>SUM('１月:12月'!M54)</f>
        <v>0</v>
      </c>
      <c r="N54" s="92">
        <f>SUM('１月:12月'!N54)</f>
        <v>0</v>
      </c>
      <c r="O54" s="92">
        <f>SUM('１月:12月'!O54)</f>
        <v>0</v>
      </c>
      <c r="P54" s="92">
        <f>SUM('１月:12月'!P54)</f>
        <v>0</v>
      </c>
      <c r="Q54" s="92">
        <f>SUM('１月:12月'!Q54)</f>
        <v>0</v>
      </c>
      <c r="R54" s="92">
        <f>SUM('１月:12月'!R54)</f>
        <v>0</v>
      </c>
      <c r="S54" s="92">
        <f>SUM('１月:12月'!S54)</f>
        <v>0</v>
      </c>
      <c r="T54" s="92">
        <f>SUM('１月:12月'!T54)</f>
        <v>0</v>
      </c>
      <c r="U54" s="92">
        <f>SUM('１月:12月'!U54)</f>
        <v>0</v>
      </c>
      <c r="V54" s="92">
        <f t="shared" si="1"/>
        <v>0</v>
      </c>
      <c r="W54" s="92">
        <f t="shared" si="1"/>
        <v>0</v>
      </c>
      <c r="X54" s="147">
        <f t="shared" si="1"/>
        <v>0</v>
      </c>
      <c r="Y54" s="92">
        <f>SUM('１月:12月'!Y54)</f>
        <v>0</v>
      </c>
      <c r="Z54" s="92">
        <f>SUM('１月:12月'!Z54)</f>
        <v>0</v>
      </c>
      <c r="AA54" s="92">
        <f>SUM('１月:12月'!AA54)</f>
        <v>0</v>
      </c>
      <c r="AB54" s="92">
        <f>SUM('１月:12月'!AB54)</f>
        <v>0</v>
      </c>
      <c r="AC54" s="92">
        <f>SUM('１月:12月'!AC54)</f>
        <v>0</v>
      </c>
      <c r="AD54" s="92">
        <f>SUM('１月:12月'!AD54)</f>
        <v>0</v>
      </c>
      <c r="AE54" s="92">
        <f>SUM('１月:12月'!AE54)</f>
        <v>0</v>
      </c>
      <c r="AF54" s="92">
        <f>SUM('１月:12月'!AF54)</f>
        <v>0</v>
      </c>
      <c r="AG54" s="92">
        <f>SUM('１月:12月'!AG54)</f>
        <v>0</v>
      </c>
      <c r="AH54" s="92">
        <f>SUM('１月:12月'!AH54)</f>
        <v>4</v>
      </c>
      <c r="AI54" s="92">
        <f>SUM('１月:12月'!AI54)</f>
        <v>0.042499999999999996</v>
      </c>
      <c r="AJ54" s="92">
        <f>SUM('１月:12月'!AJ54)</f>
        <v>30.243000000000002</v>
      </c>
      <c r="AK54" s="92">
        <f>SUM('１月:12月'!AK54)</f>
        <v>166</v>
      </c>
      <c r="AL54" s="92">
        <f>SUM('１月:12月'!AL54)</f>
        <v>3.0924</v>
      </c>
      <c r="AM54" s="92">
        <f>SUM('１月:12月'!AM54)</f>
        <v>1898.444</v>
      </c>
      <c r="AN54" s="92">
        <f>SUM('１月:12月'!AN54)</f>
        <v>977</v>
      </c>
      <c r="AO54" s="92">
        <f>SUM('１月:12月'!AO54)</f>
        <v>24.5787</v>
      </c>
      <c r="AP54" s="92">
        <f>SUM('１月:12月'!AP54)</f>
        <v>24069.113999999998</v>
      </c>
      <c r="AQ54" s="92">
        <f t="shared" si="2"/>
        <v>1147</v>
      </c>
      <c r="AR54" s="92">
        <f>SUM('１月:12月'!AR54)</f>
        <v>27.713600000000003</v>
      </c>
      <c r="AS54" s="92">
        <f>SUM('１月:12月'!AS54)</f>
        <v>25997.801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97">
        <f>SUM('１月:12月'!D55)</f>
        <v>0</v>
      </c>
      <c r="E55" s="97">
        <f>SUM('１月:12月'!E55)</f>
        <v>0</v>
      </c>
      <c r="F55" s="97">
        <f>SUM('１月:12月'!F55)</f>
        <v>0</v>
      </c>
      <c r="G55" s="97">
        <f>SUM('１月:12月'!G55)</f>
        <v>0</v>
      </c>
      <c r="H55" s="97">
        <f>SUM('１月:12月'!H55)</f>
        <v>0</v>
      </c>
      <c r="I55" s="97">
        <f>SUM('１月:12月'!I55)</f>
        <v>0</v>
      </c>
      <c r="J55" s="97">
        <f>SUM('１月:12月'!J55)</f>
        <v>0</v>
      </c>
      <c r="K55" s="97">
        <f>SUM('１月:12月'!K55)</f>
        <v>0</v>
      </c>
      <c r="L55" s="97">
        <f>SUM('１月:12月'!L55)</f>
        <v>0</v>
      </c>
      <c r="M55" s="97">
        <f>SUM('１月:12月'!M55)</f>
        <v>0</v>
      </c>
      <c r="N55" s="97">
        <f>SUM('１月:12月'!N55)</f>
        <v>0</v>
      </c>
      <c r="O55" s="97">
        <f>SUM('１月:12月'!O55)</f>
        <v>0</v>
      </c>
      <c r="P55" s="97">
        <f>SUM('１月:12月'!P55)</f>
        <v>0</v>
      </c>
      <c r="Q55" s="97">
        <f>SUM('１月:12月'!Q55)</f>
        <v>0</v>
      </c>
      <c r="R55" s="97">
        <f>SUM('１月:12月'!R55)</f>
        <v>0</v>
      </c>
      <c r="S55" s="97">
        <f>SUM('１月:12月'!S55)</f>
        <v>0</v>
      </c>
      <c r="T55" s="97">
        <f>SUM('１月:12月'!T55)</f>
        <v>0</v>
      </c>
      <c r="U55" s="97">
        <f>SUM('１月:12月'!U55)</f>
        <v>0</v>
      </c>
      <c r="V55" s="97">
        <f t="shared" si="1"/>
        <v>0</v>
      </c>
      <c r="W55" s="97">
        <f t="shared" si="1"/>
        <v>0</v>
      </c>
      <c r="X55" s="149">
        <f t="shared" si="1"/>
        <v>0</v>
      </c>
      <c r="Y55" s="97">
        <f>SUM('１月:12月'!Y55)</f>
        <v>0</v>
      </c>
      <c r="Z55" s="97">
        <f>SUM('１月:12月'!Z55)</f>
        <v>0</v>
      </c>
      <c r="AA55" s="97">
        <f>SUM('１月:12月'!AA55)</f>
        <v>0</v>
      </c>
      <c r="AB55" s="97">
        <f>SUM('１月:12月'!AB55)</f>
        <v>0</v>
      </c>
      <c r="AC55" s="97">
        <f>SUM('１月:12月'!AC55)</f>
        <v>0</v>
      </c>
      <c r="AD55" s="97">
        <f>SUM('１月:12月'!AD55)</f>
        <v>0</v>
      </c>
      <c r="AE55" s="97">
        <f>SUM('１月:12月'!AE55)</f>
        <v>0</v>
      </c>
      <c r="AF55" s="97">
        <f>SUM('１月:12月'!AF55)</f>
        <v>0</v>
      </c>
      <c r="AG55" s="97">
        <f>SUM('１月:12月'!AG55)</f>
        <v>0</v>
      </c>
      <c r="AH55" s="97">
        <f>SUM('１月:12月'!AH55)</f>
        <v>0</v>
      </c>
      <c r="AI55" s="97">
        <f>SUM('１月:12月'!AI55)</f>
        <v>0</v>
      </c>
      <c r="AJ55" s="97">
        <f>SUM('１月:12月'!AJ55)</f>
        <v>0</v>
      </c>
      <c r="AK55" s="97">
        <f>SUM('１月:12月'!AK55)</f>
        <v>0</v>
      </c>
      <c r="AL55" s="97">
        <f>SUM('１月:12月'!AL55)</f>
        <v>0</v>
      </c>
      <c r="AM55" s="97">
        <f>SUM('１月:12月'!AM55)</f>
        <v>0</v>
      </c>
      <c r="AN55" s="97">
        <f>SUM('１月:12月'!AN55)</f>
        <v>0</v>
      </c>
      <c r="AO55" s="97">
        <f>SUM('１月:12月'!AO55)</f>
        <v>0</v>
      </c>
      <c r="AP55" s="97">
        <f>SUM('１月:12月'!AP55)</f>
        <v>0</v>
      </c>
      <c r="AQ55" s="97">
        <f t="shared" si="2"/>
        <v>0</v>
      </c>
      <c r="AR55" s="97">
        <f>SUM('１月:12月'!AR55)</f>
        <v>0</v>
      </c>
      <c r="AS55" s="97">
        <f>SUM('１月:12月'!AS55)</f>
        <v>0</v>
      </c>
      <c r="AT55" s="101" t="s">
        <v>11</v>
      </c>
      <c r="AU55" s="315"/>
      <c r="AV55" s="102"/>
      <c r="AW55" s="71"/>
    </row>
    <row r="56" spans="1:49" ht="18.75">
      <c r="A56" s="316" t="s">
        <v>125</v>
      </c>
      <c r="B56" s="317" t="s">
        <v>48</v>
      </c>
      <c r="C56" s="99" t="s">
        <v>10</v>
      </c>
      <c r="D56" s="92">
        <f>SUM('１月:12月'!D56)</f>
        <v>0</v>
      </c>
      <c r="E56" s="92">
        <f>SUM('１月:12月'!E56)</f>
        <v>0</v>
      </c>
      <c r="F56" s="92">
        <f>SUM('１月:12月'!F56)</f>
        <v>0</v>
      </c>
      <c r="G56" s="92">
        <f>SUM('１月:12月'!G56)</f>
        <v>0</v>
      </c>
      <c r="H56" s="92">
        <f>SUM('１月:12月'!H56)</f>
        <v>0</v>
      </c>
      <c r="I56" s="92">
        <f>SUM('１月:12月'!I56)</f>
        <v>0</v>
      </c>
      <c r="J56" s="92">
        <f>SUM('１月:12月'!J56)</f>
        <v>0</v>
      </c>
      <c r="K56" s="92">
        <f>SUM('１月:12月'!K56)</f>
        <v>0</v>
      </c>
      <c r="L56" s="92">
        <f>SUM('１月:12月'!L56)</f>
        <v>0</v>
      </c>
      <c r="M56" s="92">
        <f>SUM('１月:12月'!M56)</f>
        <v>478</v>
      </c>
      <c r="N56" s="92">
        <f>SUM('１月:12月'!N56)</f>
        <v>91.13289999999999</v>
      </c>
      <c r="O56" s="92">
        <f>SUM('１月:12月'!O56)</f>
        <v>76490.939</v>
      </c>
      <c r="P56" s="92">
        <f>SUM('１月:12月'!P56)</f>
        <v>0</v>
      </c>
      <c r="Q56" s="92">
        <f>SUM('１月:12月'!Q56)</f>
        <v>0</v>
      </c>
      <c r="R56" s="92">
        <f>SUM('１月:12月'!R56)</f>
        <v>0</v>
      </c>
      <c r="S56" s="92">
        <f>SUM('１月:12月'!S56)</f>
        <v>0</v>
      </c>
      <c r="T56" s="92">
        <f>SUM('１月:12月'!T56)</f>
        <v>0</v>
      </c>
      <c r="U56" s="92">
        <f>SUM('１月:12月'!U56)</f>
        <v>0</v>
      </c>
      <c r="V56" s="92">
        <f t="shared" si="1"/>
        <v>0</v>
      </c>
      <c r="W56" s="92">
        <f t="shared" si="1"/>
        <v>0</v>
      </c>
      <c r="X56" s="147">
        <f t="shared" si="1"/>
        <v>0</v>
      </c>
      <c r="Y56" s="92">
        <f>SUM('１月:12月'!Y56)</f>
        <v>0</v>
      </c>
      <c r="Z56" s="92">
        <f>SUM('１月:12月'!Z56)</f>
        <v>0</v>
      </c>
      <c r="AA56" s="92">
        <f>SUM('１月:12月'!AA56)</f>
        <v>0</v>
      </c>
      <c r="AB56" s="92">
        <f>SUM('１月:12月'!AB56)</f>
        <v>35</v>
      </c>
      <c r="AC56" s="92">
        <f>SUM('１月:12月'!AC56)</f>
        <v>1.7654999999999998</v>
      </c>
      <c r="AD56" s="92">
        <f>SUM('１月:12月'!AD56)</f>
        <v>566.181</v>
      </c>
      <c r="AE56" s="92">
        <f>SUM('１月:12月'!AE56)</f>
        <v>0</v>
      </c>
      <c r="AF56" s="92">
        <f>SUM('１月:12月'!AF56)</f>
        <v>0</v>
      </c>
      <c r="AG56" s="92">
        <f>SUM('１月:12月'!AG56)</f>
        <v>0</v>
      </c>
      <c r="AH56" s="92">
        <f>SUM('１月:12月'!AH56)</f>
        <v>0</v>
      </c>
      <c r="AI56" s="92">
        <f>SUM('１月:12月'!AI56)</f>
        <v>0</v>
      </c>
      <c r="AJ56" s="92">
        <f>SUM('１月:12月'!AJ56)</f>
        <v>0</v>
      </c>
      <c r="AK56" s="92">
        <f>SUM('１月:12月'!AK56)</f>
        <v>0</v>
      </c>
      <c r="AL56" s="92">
        <f>SUM('１月:12月'!AL56)</f>
        <v>0</v>
      </c>
      <c r="AM56" s="92">
        <f>SUM('１月:12月'!AM56)</f>
        <v>0</v>
      </c>
      <c r="AN56" s="92">
        <f>SUM('１月:12月'!AN56)</f>
        <v>0</v>
      </c>
      <c r="AO56" s="92">
        <f>SUM('１月:12月'!AO56)</f>
        <v>0</v>
      </c>
      <c r="AP56" s="92">
        <f>SUM('１月:12月'!AP56)</f>
        <v>0</v>
      </c>
      <c r="AQ56" s="92">
        <f t="shared" si="2"/>
        <v>513</v>
      </c>
      <c r="AR56" s="92">
        <f>SUM('１月:12月'!AR56)</f>
        <v>92.8984</v>
      </c>
      <c r="AS56" s="92">
        <f>SUM('１月:12月'!AS56)</f>
        <v>77057.11999999998</v>
      </c>
      <c r="AT56" s="107" t="s">
        <v>10</v>
      </c>
      <c r="AU56" s="320" t="s">
        <v>126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97">
        <f>SUM('１月:12月'!D57)</f>
        <v>0</v>
      </c>
      <c r="E57" s="97">
        <f>SUM('１月:12月'!E57)</f>
        <v>0</v>
      </c>
      <c r="F57" s="97">
        <f>SUM('１月:12月'!F57)</f>
        <v>0</v>
      </c>
      <c r="G57" s="97">
        <f>SUM('１月:12月'!G57)</f>
        <v>0</v>
      </c>
      <c r="H57" s="97">
        <f>SUM('１月:12月'!H57)</f>
        <v>0</v>
      </c>
      <c r="I57" s="97">
        <f>SUM('１月:12月'!I57)</f>
        <v>0</v>
      </c>
      <c r="J57" s="97">
        <f>SUM('１月:12月'!J57)</f>
        <v>0</v>
      </c>
      <c r="K57" s="97">
        <f>SUM('１月:12月'!K57)</f>
        <v>0</v>
      </c>
      <c r="L57" s="97">
        <f>SUM('１月:12月'!L57)</f>
        <v>0</v>
      </c>
      <c r="M57" s="97">
        <f>SUM('１月:12月'!M57)</f>
        <v>71</v>
      </c>
      <c r="N57" s="97">
        <f>SUM('１月:12月'!N57)</f>
        <v>34.5678</v>
      </c>
      <c r="O57" s="97">
        <f>SUM('１月:12月'!O57)</f>
        <v>33066.820999999996</v>
      </c>
      <c r="P57" s="97">
        <f>SUM('１月:12月'!P57)</f>
        <v>0</v>
      </c>
      <c r="Q57" s="97">
        <f>SUM('１月:12月'!Q57)</f>
        <v>0</v>
      </c>
      <c r="R57" s="97">
        <f>SUM('１月:12月'!R57)</f>
        <v>0</v>
      </c>
      <c r="S57" s="97">
        <f>SUM('１月:12月'!S57)</f>
        <v>0</v>
      </c>
      <c r="T57" s="97">
        <f>SUM('１月:12月'!T57)</f>
        <v>0</v>
      </c>
      <c r="U57" s="97">
        <f>SUM('１月:12月'!U57)</f>
        <v>0</v>
      </c>
      <c r="V57" s="97">
        <f t="shared" si="1"/>
        <v>0</v>
      </c>
      <c r="W57" s="97">
        <f t="shared" si="1"/>
        <v>0</v>
      </c>
      <c r="X57" s="149">
        <f t="shared" si="1"/>
        <v>0</v>
      </c>
      <c r="Y57" s="97">
        <f>SUM('１月:12月'!Y57)</f>
        <v>0</v>
      </c>
      <c r="Z57" s="97">
        <f>SUM('１月:12月'!Z57)</f>
        <v>0</v>
      </c>
      <c r="AA57" s="97">
        <f>SUM('１月:12月'!AA57)</f>
        <v>0</v>
      </c>
      <c r="AB57" s="97">
        <f>SUM('１月:12月'!AB57)</f>
        <v>0</v>
      </c>
      <c r="AC57" s="97">
        <f>SUM('１月:12月'!AC57)</f>
        <v>0</v>
      </c>
      <c r="AD57" s="97">
        <f>SUM('１月:12月'!AD57)</f>
        <v>0</v>
      </c>
      <c r="AE57" s="97">
        <f>SUM('１月:12月'!AE57)</f>
        <v>0</v>
      </c>
      <c r="AF57" s="97">
        <f>SUM('１月:12月'!AF57)</f>
        <v>0</v>
      </c>
      <c r="AG57" s="97">
        <f>SUM('１月:12月'!AG57)</f>
        <v>0</v>
      </c>
      <c r="AH57" s="97">
        <f>SUM('１月:12月'!AH57)</f>
        <v>0</v>
      </c>
      <c r="AI57" s="97">
        <f>SUM('１月:12月'!AI57)</f>
        <v>0</v>
      </c>
      <c r="AJ57" s="97">
        <f>SUM('１月:12月'!AJ57)</f>
        <v>0</v>
      </c>
      <c r="AK57" s="97">
        <f>SUM('１月:12月'!AK57)</f>
        <v>0</v>
      </c>
      <c r="AL57" s="97">
        <f>SUM('１月:12月'!AL57)</f>
        <v>0</v>
      </c>
      <c r="AM57" s="97">
        <f>SUM('１月:12月'!AM57)</f>
        <v>0</v>
      </c>
      <c r="AN57" s="97">
        <f>SUM('１月:12月'!AN57)</f>
        <v>0</v>
      </c>
      <c r="AO57" s="97">
        <f>SUM('１月:12月'!AO57)</f>
        <v>0</v>
      </c>
      <c r="AP57" s="97">
        <f>SUM('１月:12月'!AP57)</f>
        <v>0</v>
      </c>
      <c r="AQ57" s="97">
        <f t="shared" si="2"/>
        <v>71</v>
      </c>
      <c r="AR57" s="97">
        <f>SUM('１月:12月'!AR57)</f>
        <v>34.5678</v>
      </c>
      <c r="AS57" s="97">
        <f>SUM('１月:12月'!AS57)</f>
        <v>33066.820999999996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294">
        <f>SUM('１月:12月'!D58)</f>
        <v>0</v>
      </c>
      <c r="E58" s="146">
        <f>SUM('１月:12月'!E58)</f>
        <v>0</v>
      </c>
      <c r="F58" s="146">
        <f>SUM('１月:12月'!F58)</f>
        <v>0</v>
      </c>
      <c r="G58" s="146">
        <f>SUM('１月:12月'!G58)</f>
        <v>0</v>
      </c>
      <c r="H58" s="146">
        <f>SUM('１月:12月'!H58)</f>
        <v>0</v>
      </c>
      <c r="I58" s="155">
        <f>SUM('１月:12月'!I58)</f>
        <v>0</v>
      </c>
      <c r="J58" s="146">
        <f>SUM('１月:12月'!J58)</f>
        <v>0</v>
      </c>
      <c r="K58" s="146">
        <f>SUM('１月:12月'!K58)</f>
        <v>0</v>
      </c>
      <c r="L58" s="146">
        <f>SUM('１月:12月'!L58)</f>
        <v>0</v>
      </c>
      <c r="M58" s="146">
        <f>SUM('１月:12月'!M58)</f>
        <v>16621</v>
      </c>
      <c r="N58" s="146">
        <f>SUM('１月:12月'!N58)</f>
        <v>843.6853000000001</v>
      </c>
      <c r="O58" s="146">
        <f>SUM('１月:12月'!O58)</f>
        <v>325193.633</v>
      </c>
      <c r="P58" s="146">
        <f>SUM('１月:12月'!P58)</f>
        <v>415</v>
      </c>
      <c r="Q58" s="146">
        <f>SUM('１月:12月'!Q58)</f>
        <v>621.8779999999999</v>
      </c>
      <c r="R58" s="146">
        <f>SUM('１月:12月'!R58)</f>
        <v>222408.301</v>
      </c>
      <c r="S58" s="146">
        <f>SUM('１月:12月'!S58)</f>
        <v>706</v>
      </c>
      <c r="T58" s="146">
        <f>SUM('１月:12月'!T58)</f>
        <v>12.474</v>
      </c>
      <c r="U58" s="146">
        <f>SUM('１月:12月'!U58)</f>
        <v>10594.096000000001</v>
      </c>
      <c r="V58" s="146">
        <f t="shared" si="1"/>
        <v>1121</v>
      </c>
      <c r="W58" s="146">
        <f t="shared" si="1"/>
        <v>634.352</v>
      </c>
      <c r="X58" s="155">
        <f t="shared" si="1"/>
        <v>233002.397</v>
      </c>
      <c r="Y58" s="146">
        <f>SUM('１月:12月'!Y58)</f>
        <v>2720</v>
      </c>
      <c r="Z58" s="146">
        <f>SUM('１月:12月'!Z58)</f>
        <v>5337.0666</v>
      </c>
      <c r="AA58" s="146">
        <f>SUM('１月:12月'!AA58)</f>
        <v>2332943.7339999997</v>
      </c>
      <c r="AB58" s="146">
        <f>SUM('１月:12月'!AB58)</f>
        <v>10343</v>
      </c>
      <c r="AC58" s="146">
        <f>SUM('１月:12月'!AC58)</f>
        <v>1318.902</v>
      </c>
      <c r="AD58" s="146">
        <f>SUM('１月:12月'!AD58)</f>
        <v>348309.022</v>
      </c>
      <c r="AE58" s="146">
        <f>SUM('１月:12月'!AE58)</f>
        <v>0</v>
      </c>
      <c r="AF58" s="146">
        <f>SUM('１月:12月'!AF58)</f>
        <v>0</v>
      </c>
      <c r="AG58" s="146">
        <f>SUM('１月:12月'!AG58)</f>
        <v>0</v>
      </c>
      <c r="AH58" s="146">
        <f>SUM('１月:12月'!AH58)</f>
        <v>446</v>
      </c>
      <c r="AI58" s="146">
        <f>SUM('１月:12月'!AI58)</f>
        <v>27.113500000000002</v>
      </c>
      <c r="AJ58" s="146">
        <f>SUM('１月:12月'!AJ58)</f>
        <v>8961.696</v>
      </c>
      <c r="AK58" s="146">
        <f>SUM('１月:12月'!AK58)</f>
        <v>1415</v>
      </c>
      <c r="AL58" s="146">
        <f>SUM('１月:12月'!AL58)</f>
        <v>76.1033</v>
      </c>
      <c r="AM58" s="146">
        <f>SUM('１月:12月'!AM58)</f>
        <v>33792.437999999995</v>
      </c>
      <c r="AN58" s="146">
        <f>SUM('１月:12月'!AN58)</f>
        <v>1103</v>
      </c>
      <c r="AO58" s="146">
        <f>SUM('１月:12月'!AO58)</f>
        <v>15.129900000000001</v>
      </c>
      <c r="AP58" s="146">
        <f>SUM('１月:12月'!AP58)</f>
        <v>39555.017000000014</v>
      </c>
      <c r="AQ58" s="146">
        <f t="shared" si="2"/>
        <v>33769</v>
      </c>
      <c r="AR58" s="146">
        <f>SUM('１月:12月'!AR58)</f>
        <v>8252.352599999998</v>
      </c>
      <c r="AS58" s="146">
        <f>SUM('１月:12月'!AS58)</f>
        <v>3321757.937000001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92">
        <f>SUM('１月:12月'!D59)</f>
        <v>0</v>
      </c>
      <c r="E59" s="92">
        <f>SUM('１月:12月'!E59)</f>
        <v>0</v>
      </c>
      <c r="F59" s="92">
        <f>SUM('１月:12月'!F59)</f>
        <v>0</v>
      </c>
      <c r="G59" s="92">
        <f>SUM('１月:12月'!G59)</f>
        <v>0</v>
      </c>
      <c r="H59" s="92">
        <f>SUM('１月:12月'!H59)</f>
        <v>0</v>
      </c>
      <c r="I59" s="92">
        <f>SUM('１月:12月'!I59)</f>
        <v>0</v>
      </c>
      <c r="J59" s="114">
        <f>SUM('１月:12月'!J59)</f>
        <v>0</v>
      </c>
      <c r="K59" s="114">
        <f>SUM('１月:12月'!K59)</f>
        <v>0</v>
      </c>
      <c r="L59" s="114">
        <f>SUM('１月:12月'!L59)</f>
        <v>0</v>
      </c>
      <c r="M59" s="114">
        <f>SUM('１月:12月'!M59)</f>
        <v>0</v>
      </c>
      <c r="N59" s="114">
        <f>SUM('１月:12月'!N59)</f>
        <v>0</v>
      </c>
      <c r="O59" s="114">
        <f>SUM('１月:12月'!O59)</f>
        <v>0</v>
      </c>
      <c r="P59" s="114">
        <f>SUM('１月:12月'!P59)</f>
        <v>0</v>
      </c>
      <c r="Q59" s="114">
        <f>SUM('１月:12月'!Q59)</f>
        <v>0</v>
      </c>
      <c r="R59" s="114">
        <f>SUM('１月:12月'!R59)</f>
        <v>0</v>
      </c>
      <c r="S59" s="114">
        <f>SUM('１月:12月'!S59)</f>
        <v>0</v>
      </c>
      <c r="T59" s="114">
        <f>SUM('１月:12月'!T59)</f>
        <v>0</v>
      </c>
      <c r="U59" s="114">
        <f>SUM('１月:12月'!U59)</f>
        <v>0</v>
      </c>
      <c r="V59" s="114">
        <f t="shared" si="1"/>
        <v>0</v>
      </c>
      <c r="W59" s="114">
        <f t="shared" si="1"/>
        <v>0</v>
      </c>
      <c r="X59" s="157">
        <f t="shared" si="1"/>
        <v>0</v>
      </c>
      <c r="Y59" s="114">
        <f>SUM('１月:12月'!Y59)</f>
        <v>0</v>
      </c>
      <c r="Z59" s="114">
        <f>SUM('１月:12月'!Z59)</f>
        <v>0</v>
      </c>
      <c r="AA59" s="114">
        <f>SUM('１月:12月'!AA59)</f>
        <v>0</v>
      </c>
      <c r="AB59" s="114">
        <f>SUM('１月:12月'!AB59)</f>
        <v>0</v>
      </c>
      <c r="AC59" s="114">
        <f>SUM('１月:12月'!AC59)</f>
        <v>0</v>
      </c>
      <c r="AD59" s="114">
        <f>SUM('１月:12月'!AD59)</f>
        <v>0</v>
      </c>
      <c r="AE59" s="114">
        <f>SUM('１月:12月'!AE59)</f>
        <v>48</v>
      </c>
      <c r="AF59" s="114">
        <f>SUM('１月:12月'!AF59)</f>
        <v>5350.817999999999</v>
      </c>
      <c r="AG59" s="114">
        <f>SUM('１月:12月'!AG59)</f>
        <v>46637.291000000005</v>
      </c>
      <c r="AH59" s="114">
        <f>SUM('１月:12月'!AH59)</f>
        <v>0</v>
      </c>
      <c r="AI59" s="114">
        <f>SUM('１月:12月'!AI59)</f>
        <v>0</v>
      </c>
      <c r="AJ59" s="114">
        <f>SUM('１月:12月'!AJ59)</f>
        <v>0</v>
      </c>
      <c r="AK59" s="114">
        <f>SUM('１月:12月'!AK59)</f>
        <v>0</v>
      </c>
      <c r="AL59" s="114">
        <f>SUM('１月:12月'!AL59)</f>
        <v>0</v>
      </c>
      <c r="AM59" s="114">
        <f>SUM('１月:12月'!AM59)</f>
        <v>0</v>
      </c>
      <c r="AN59" s="114">
        <f>SUM('１月:12月'!AN59)</f>
        <v>0</v>
      </c>
      <c r="AO59" s="114">
        <f>SUM('１月:12月'!AO59)</f>
        <v>0</v>
      </c>
      <c r="AP59" s="114">
        <f>SUM('１月:12月'!AP59)</f>
        <v>0</v>
      </c>
      <c r="AQ59" s="114">
        <f t="shared" si="2"/>
        <v>48</v>
      </c>
      <c r="AR59" s="114">
        <f>SUM('１月:12月'!AR59)</f>
        <v>5350.817999999999</v>
      </c>
      <c r="AS59" s="114">
        <f>SUM('１月:12月'!AS59)</f>
        <v>46637.291000000005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92">
        <f>SUM('１月:12月'!D60)</f>
        <v>0</v>
      </c>
      <c r="E60" s="92">
        <f>SUM('１月:12月'!E60)</f>
        <v>0</v>
      </c>
      <c r="F60" s="92">
        <f>SUM('１月:12月'!F60)</f>
        <v>0</v>
      </c>
      <c r="G60" s="92">
        <f>SUM('１月:12月'!G60)</f>
        <v>0</v>
      </c>
      <c r="H60" s="92">
        <f>SUM('１月:12月'!H60)</f>
        <v>0</v>
      </c>
      <c r="I60" s="92">
        <f>SUM('１月:12月'!I60)</f>
        <v>0</v>
      </c>
      <c r="J60" s="97">
        <f>SUM('１月:12月'!J60)</f>
        <v>0</v>
      </c>
      <c r="K60" s="97">
        <f>SUM('１月:12月'!K60)</f>
        <v>0</v>
      </c>
      <c r="L60" s="97">
        <f>SUM('１月:12月'!L60)</f>
        <v>0</v>
      </c>
      <c r="M60" s="97">
        <f>SUM('１月:12月'!M60)</f>
        <v>811</v>
      </c>
      <c r="N60" s="97">
        <f>SUM('１月:12月'!N60)</f>
        <v>27.6069</v>
      </c>
      <c r="O60" s="97">
        <f>SUM('１月:12月'!O60)</f>
        <v>14352.241999999998</v>
      </c>
      <c r="P60" s="97">
        <f>SUM('１月:12月'!P60)</f>
        <v>95</v>
      </c>
      <c r="Q60" s="97">
        <f>SUM('１月:12月'!Q60)</f>
        <v>515.965</v>
      </c>
      <c r="R60" s="97">
        <f>SUM('１月:12月'!R60)</f>
        <v>157187.17200000002</v>
      </c>
      <c r="S60" s="97">
        <f>SUM('１月:12月'!S60)</f>
        <v>0</v>
      </c>
      <c r="T60" s="97">
        <f>SUM('１月:12月'!T60)</f>
        <v>0</v>
      </c>
      <c r="U60" s="97">
        <f>SUM('１月:12月'!U60)</f>
        <v>0</v>
      </c>
      <c r="V60" s="97">
        <f t="shared" si="1"/>
        <v>95</v>
      </c>
      <c r="W60" s="97">
        <f t="shared" si="1"/>
        <v>515.965</v>
      </c>
      <c r="X60" s="149">
        <f t="shared" si="1"/>
        <v>157187.17200000002</v>
      </c>
      <c r="Y60" s="97">
        <f>SUM('１月:12月'!Y60)</f>
        <v>0</v>
      </c>
      <c r="Z60" s="97">
        <f>SUM('１月:12月'!Z60)</f>
        <v>0.22549999999999998</v>
      </c>
      <c r="AA60" s="97">
        <f>SUM('１月:12月'!AA60)</f>
        <v>68.071</v>
      </c>
      <c r="AB60" s="97">
        <f>SUM('１月:12月'!AB60)</f>
        <v>0</v>
      </c>
      <c r="AC60" s="97">
        <f>SUM('１月:12月'!AC60)</f>
        <v>0</v>
      </c>
      <c r="AD60" s="97">
        <f>SUM('１月:12月'!AD60)</f>
        <v>0</v>
      </c>
      <c r="AE60" s="97">
        <f>SUM('１月:12月'!AE60)</f>
        <v>0</v>
      </c>
      <c r="AF60" s="97">
        <f>SUM('１月:12月'!AF60)</f>
        <v>0</v>
      </c>
      <c r="AG60" s="97">
        <f>SUM('１月:12月'!AG60)</f>
        <v>0</v>
      </c>
      <c r="AH60" s="97">
        <f>SUM('１月:12月'!AH60)</f>
        <v>0</v>
      </c>
      <c r="AI60" s="97">
        <f>SUM('１月:12月'!AI60)</f>
        <v>0</v>
      </c>
      <c r="AJ60" s="97">
        <f>SUM('１月:12月'!AJ60)</f>
        <v>0</v>
      </c>
      <c r="AK60" s="97">
        <f>SUM('１月:12月'!AK60)</f>
        <v>0</v>
      </c>
      <c r="AL60" s="97">
        <f>SUM('１月:12月'!AL60)</f>
        <v>0</v>
      </c>
      <c r="AM60" s="97">
        <f>SUM('１月:12月'!AM60)</f>
        <v>0</v>
      </c>
      <c r="AN60" s="97">
        <f>SUM('１月:12月'!AN60)</f>
        <v>0</v>
      </c>
      <c r="AO60" s="97">
        <f>SUM('１月:12月'!AO60)</f>
        <v>0</v>
      </c>
      <c r="AP60" s="97">
        <f>SUM('１月:12月'!AP60)</f>
        <v>0</v>
      </c>
      <c r="AQ60" s="97">
        <f t="shared" si="2"/>
        <v>906</v>
      </c>
      <c r="AR60" s="97">
        <f>SUM('１月:12月'!AR60)</f>
        <v>543.7974</v>
      </c>
      <c r="AS60" s="97">
        <f>SUM('１月:12月'!AS60)</f>
        <v>171607.485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294">
        <f aca="true" t="shared" si="3" ref="D61:AP61">+D6+D8+D10+D12+D14+D16+D18+D20+D22+D24+D26+D28+D30+D32+D34+D36+D38+D40+D42+D44+D46+D48+D50+D52+D54+D56+D58</f>
        <v>874</v>
      </c>
      <c r="E61" s="146">
        <f t="shared" si="3"/>
        <v>197.85080000000002</v>
      </c>
      <c r="F61" s="146">
        <f t="shared" si="3"/>
        <v>143395.88475</v>
      </c>
      <c r="G61" s="146">
        <f t="shared" si="3"/>
        <v>913</v>
      </c>
      <c r="H61" s="146">
        <f t="shared" si="3"/>
        <v>449.09209999999996</v>
      </c>
      <c r="I61" s="146">
        <f t="shared" si="3"/>
        <v>262386.919</v>
      </c>
      <c r="J61" s="146">
        <f t="shared" si="3"/>
        <v>1787</v>
      </c>
      <c r="K61" s="146">
        <f t="shared" si="3"/>
        <v>646.9429</v>
      </c>
      <c r="L61" s="146">
        <f t="shared" si="3"/>
        <v>405782.80374999996</v>
      </c>
      <c r="M61" s="146">
        <f t="shared" si="3"/>
        <v>22512</v>
      </c>
      <c r="N61" s="146">
        <f t="shared" si="3"/>
        <v>27961.337600000003</v>
      </c>
      <c r="O61" s="146">
        <f t="shared" si="3"/>
        <v>6355812.999</v>
      </c>
      <c r="P61" s="146">
        <f t="shared" si="3"/>
        <v>13055</v>
      </c>
      <c r="Q61" s="146">
        <f t="shared" si="3"/>
        <v>67046.75499999999</v>
      </c>
      <c r="R61" s="146">
        <f t="shared" si="3"/>
        <v>9078311.584999999</v>
      </c>
      <c r="S61" s="146">
        <f t="shared" si="3"/>
        <v>1669</v>
      </c>
      <c r="T61" s="146">
        <f t="shared" si="3"/>
        <v>62.244000000000014</v>
      </c>
      <c r="U61" s="146">
        <f t="shared" si="3"/>
        <v>54448.98300000001</v>
      </c>
      <c r="V61" s="146">
        <f t="shared" si="3"/>
        <v>14724</v>
      </c>
      <c r="W61" s="146">
        <f t="shared" si="3"/>
        <v>67108.999</v>
      </c>
      <c r="X61" s="155">
        <f t="shared" si="3"/>
        <v>9132760.567999998</v>
      </c>
      <c r="Y61" s="146">
        <f t="shared" si="3"/>
        <v>10140</v>
      </c>
      <c r="Z61" s="146">
        <f t="shared" si="3"/>
        <v>39580.8403</v>
      </c>
      <c r="AA61" s="155">
        <f t="shared" si="3"/>
        <v>5496775.653999999</v>
      </c>
      <c r="AB61" s="146">
        <f t="shared" si="3"/>
        <v>30269</v>
      </c>
      <c r="AC61" s="146">
        <f t="shared" si="3"/>
        <v>6116.509800000002</v>
      </c>
      <c r="AD61" s="146">
        <f t="shared" si="3"/>
        <v>1459325.7850000001</v>
      </c>
      <c r="AE61" s="146">
        <f t="shared" si="3"/>
        <v>2639</v>
      </c>
      <c r="AF61" s="146">
        <f t="shared" si="3"/>
        <v>208.239</v>
      </c>
      <c r="AG61" s="146">
        <f t="shared" si="3"/>
        <v>111561.043</v>
      </c>
      <c r="AH61" s="146">
        <f t="shared" si="3"/>
        <v>3617</v>
      </c>
      <c r="AI61" s="146">
        <f t="shared" si="3"/>
        <v>543.9775000000001</v>
      </c>
      <c r="AJ61" s="146">
        <f t="shared" si="3"/>
        <v>268257.53900000005</v>
      </c>
      <c r="AK61" s="146">
        <f t="shared" si="3"/>
        <v>7671</v>
      </c>
      <c r="AL61" s="146">
        <f t="shared" si="3"/>
        <v>273.4469</v>
      </c>
      <c r="AM61" s="146">
        <f t="shared" si="3"/>
        <v>158976.079</v>
      </c>
      <c r="AN61" s="146">
        <f t="shared" si="3"/>
        <v>5903</v>
      </c>
      <c r="AO61" s="146">
        <f t="shared" si="3"/>
        <v>254.22070000000002</v>
      </c>
      <c r="AP61" s="146">
        <f t="shared" si="3"/>
        <v>224111.15500000003</v>
      </c>
      <c r="AQ61" s="146">
        <f t="shared" si="2"/>
        <v>99262</v>
      </c>
      <c r="AR61" s="146">
        <f>SUM('１月:12月'!AR61)</f>
        <v>142694.51369999998</v>
      </c>
      <c r="AS61" s="146">
        <f>SUM('１月:12月'!AS61)</f>
        <v>23613363.62575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127</v>
      </c>
      <c r="B62" s="329" t="s">
        <v>51</v>
      </c>
      <c r="C62" s="99" t="s">
        <v>50</v>
      </c>
      <c r="D62" s="295">
        <f>D59</f>
        <v>0</v>
      </c>
      <c r="E62" s="92">
        <f aca="true" t="shared" si="4" ref="E62:AN62">E59</f>
        <v>0</v>
      </c>
      <c r="F62" s="92">
        <f t="shared" si="4"/>
        <v>0</v>
      </c>
      <c r="G62" s="92">
        <f t="shared" si="4"/>
        <v>0</v>
      </c>
      <c r="H62" s="92">
        <f t="shared" si="4"/>
        <v>0</v>
      </c>
      <c r="I62" s="92">
        <f t="shared" si="4"/>
        <v>0</v>
      </c>
      <c r="J62" s="92">
        <f t="shared" si="4"/>
        <v>0</v>
      </c>
      <c r="K62" s="92">
        <f t="shared" si="4"/>
        <v>0</v>
      </c>
      <c r="L62" s="92">
        <f t="shared" si="4"/>
        <v>0</v>
      </c>
      <c r="M62" s="92">
        <f t="shared" si="4"/>
        <v>0</v>
      </c>
      <c r="N62" s="92">
        <f t="shared" si="4"/>
        <v>0</v>
      </c>
      <c r="O62" s="92">
        <f t="shared" si="4"/>
        <v>0</v>
      </c>
      <c r="P62" s="92">
        <f t="shared" si="4"/>
        <v>0</v>
      </c>
      <c r="Q62" s="92">
        <f t="shared" si="4"/>
        <v>0</v>
      </c>
      <c r="R62" s="92">
        <f t="shared" si="4"/>
        <v>0</v>
      </c>
      <c r="S62" s="92">
        <f t="shared" si="4"/>
        <v>0</v>
      </c>
      <c r="T62" s="92">
        <f t="shared" si="4"/>
        <v>0</v>
      </c>
      <c r="U62" s="92">
        <f t="shared" si="4"/>
        <v>0</v>
      </c>
      <c r="V62" s="92">
        <f t="shared" si="4"/>
        <v>0</v>
      </c>
      <c r="W62" s="92">
        <f t="shared" si="4"/>
        <v>0</v>
      </c>
      <c r="X62" s="147">
        <f t="shared" si="4"/>
        <v>0</v>
      </c>
      <c r="Y62" s="92">
        <f t="shared" si="4"/>
        <v>0</v>
      </c>
      <c r="Z62" s="92">
        <f t="shared" si="4"/>
        <v>0</v>
      </c>
      <c r="AA62" s="147">
        <f t="shared" si="4"/>
        <v>0</v>
      </c>
      <c r="AB62" s="92">
        <f t="shared" si="4"/>
        <v>0</v>
      </c>
      <c r="AC62" s="92">
        <f t="shared" si="4"/>
        <v>0</v>
      </c>
      <c r="AD62" s="92">
        <f t="shared" si="4"/>
        <v>0</v>
      </c>
      <c r="AE62" s="92">
        <f t="shared" si="4"/>
        <v>48</v>
      </c>
      <c r="AF62" s="92">
        <f t="shared" si="4"/>
        <v>5350.817999999999</v>
      </c>
      <c r="AG62" s="92">
        <f t="shared" si="4"/>
        <v>46637.291000000005</v>
      </c>
      <c r="AH62" s="92">
        <f t="shared" si="4"/>
        <v>0</v>
      </c>
      <c r="AI62" s="92">
        <f t="shared" si="4"/>
        <v>0</v>
      </c>
      <c r="AJ62" s="92">
        <f t="shared" si="4"/>
        <v>0</v>
      </c>
      <c r="AK62" s="92">
        <f t="shared" si="4"/>
        <v>0</v>
      </c>
      <c r="AL62" s="92">
        <f t="shared" si="4"/>
        <v>0</v>
      </c>
      <c r="AM62" s="92">
        <f t="shared" si="4"/>
        <v>0</v>
      </c>
      <c r="AN62" s="92">
        <f t="shared" si="4"/>
        <v>0</v>
      </c>
      <c r="AO62" s="92">
        <f>AO59</f>
        <v>0</v>
      </c>
      <c r="AP62" s="92">
        <f>AP59</f>
        <v>0</v>
      </c>
      <c r="AQ62" s="92">
        <f t="shared" si="2"/>
        <v>48</v>
      </c>
      <c r="AR62" s="92">
        <f>SUM('１月:12月'!AR62)</f>
        <v>5350.817999999999</v>
      </c>
      <c r="AS62" s="92">
        <f>SUM('１月:12月'!AS62)</f>
        <v>46637.291000000005</v>
      </c>
      <c r="AT62" s="108" t="s">
        <v>50</v>
      </c>
      <c r="AU62" s="326" t="s">
        <v>128</v>
      </c>
      <c r="AV62" s="327"/>
      <c r="AW62" s="71"/>
    </row>
    <row r="63" spans="1:49" ht="18.75">
      <c r="A63" s="79"/>
      <c r="B63" s="80"/>
      <c r="C63" s="95" t="s">
        <v>11</v>
      </c>
      <c r="D63" s="296">
        <f aca="true" t="shared" si="5" ref="D63:L63">+D7+D9+D11+D13+D15+D17+D19+D21+D23+D25+D27+D29+D31+D33+D35+D37+D39+D41+D43+D45+D47+D49+D51+D53+D55+D57+D60</f>
        <v>263</v>
      </c>
      <c r="E63" s="97">
        <f t="shared" si="5"/>
        <v>3656.2521999999994</v>
      </c>
      <c r="F63" s="97">
        <f t="shared" si="5"/>
        <v>2626011.6103000003</v>
      </c>
      <c r="G63" s="97">
        <f t="shared" si="5"/>
        <v>235</v>
      </c>
      <c r="H63" s="97">
        <f t="shared" si="5"/>
        <v>3469.6918</v>
      </c>
      <c r="I63" s="97">
        <f t="shared" si="5"/>
        <v>2294352.789</v>
      </c>
      <c r="J63" s="97">
        <f t="shared" si="5"/>
        <v>498</v>
      </c>
      <c r="K63" s="97">
        <f t="shared" si="5"/>
        <v>7125.9439999999995</v>
      </c>
      <c r="L63" s="97">
        <f t="shared" si="5"/>
        <v>4920364.399300001</v>
      </c>
      <c r="M63" s="97">
        <f aca="true" t="shared" si="6" ref="M63:AI63">+M7+M9+M11+M13+M15+M17+M19+M21+M23+M25+M27+M29+M31+M33+M35+M37+M39+M41+M43+M45+M47+M49+M51+M53+M55+M57+M60</f>
        <v>3778</v>
      </c>
      <c r="N63" s="97">
        <f t="shared" si="6"/>
        <v>73093.58559999999</v>
      </c>
      <c r="O63" s="97">
        <f t="shared" si="6"/>
        <v>14125449.132</v>
      </c>
      <c r="P63" s="97">
        <f t="shared" si="6"/>
        <v>473</v>
      </c>
      <c r="Q63" s="97">
        <f t="shared" si="6"/>
        <v>48471.556</v>
      </c>
      <c r="R63" s="97">
        <f t="shared" si="6"/>
        <v>5455134.045000001</v>
      </c>
      <c r="S63" s="97">
        <f t="shared" si="6"/>
        <v>0</v>
      </c>
      <c r="T63" s="97">
        <f t="shared" si="6"/>
        <v>0</v>
      </c>
      <c r="U63" s="97">
        <f t="shared" si="6"/>
        <v>0</v>
      </c>
      <c r="V63" s="97">
        <f t="shared" si="6"/>
        <v>473</v>
      </c>
      <c r="W63" s="97">
        <f t="shared" si="6"/>
        <v>48471.556</v>
      </c>
      <c r="X63" s="149">
        <f t="shared" si="6"/>
        <v>5455134.045000001</v>
      </c>
      <c r="Y63" s="97">
        <f t="shared" si="6"/>
        <v>234</v>
      </c>
      <c r="Z63" s="97">
        <f t="shared" si="6"/>
        <v>16235.2641</v>
      </c>
      <c r="AA63" s="149">
        <f t="shared" si="6"/>
        <v>1975351.9379999998</v>
      </c>
      <c r="AB63" s="97">
        <f t="shared" si="6"/>
        <v>0</v>
      </c>
      <c r="AC63" s="97">
        <f t="shared" si="6"/>
        <v>0</v>
      </c>
      <c r="AD63" s="97">
        <f t="shared" si="6"/>
        <v>0</v>
      </c>
      <c r="AE63" s="97">
        <f t="shared" si="6"/>
        <v>0</v>
      </c>
      <c r="AF63" s="97">
        <f t="shared" si="6"/>
        <v>0</v>
      </c>
      <c r="AG63" s="97">
        <f t="shared" si="6"/>
        <v>0</v>
      </c>
      <c r="AH63" s="97">
        <f t="shared" si="6"/>
        <v>0</v>
      </c>
      <c r="AI63" s="97">
        <f t="shared" si="6"/>
        <v>0</v>
      </c>
      <c r="AJ63" s="97">
        <f aca="true" t="shared" si="7" ref="AJ63:AP63">+AJ7+AJ9+AJ11+AJ13+AJ15+AJ17+AJ19+AJ21+AJ23+AJ25+AJ27+AJ29+AJ31+AJ33+AJ35+AJ37+AJ39+AJ41+AJ43+AJ45+AJ47+AJ49+AJ51+AJ53+AJ55+AJ57+AJ60</f>
        <v>0</v>
      </c>
      <c r="AK63" s="97">
        <f t="shared" si="7"/>
        <v>0</v>
      </c>
      <c r="AL63" s="97">
        <f t="shared" si="7"/>
        <v>0</v>
      </c>
      <c r="AM63" s="97">
        <f t="shared" si="7"/>
        <v>0</v>
      </c>
      <c r="AN63" s="97">
        <f t="shared" si="7"/>
        <v>0</v>
      </c>
      <c r="AO63" s="97">
        <f t="shared" si="7"/>
        <v>0</v>
      </c>
      <c r="AP63" s="97">
        <f t="shared" si="7"/>
        <v>0</v>
      </c>
      <c r="AQ63" s="5">
        <f t="shared" si="2"/>
        <v>4983</v>
      </c>
      <c r="AR63" s="97">
        <f>SUM('１月:12月'!AR63)</f>
        <v>144926.3497</v>
      </c>
      <c r="AS63" s="97">
        <f>SUM('１月:12月'!AS63)</f>
        <v>26476299.514299996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92">
        <f>SUM('１月:12月'!D64)</f>
        <v>0</v>
      </c>
      <c r="E64" s="92">
        <f>SUM('１月:12月'!E64)</f>
        <v>0</v>
      </c>
      <c r="F64" s="92">
        <f>SUM('１月:12月'!F64)</f>
        <v>0</v>
      </c>
      <c r="G64" s="92">
        <f>SUM('１月:12月'!G64)</f>
        <v>4424</v>
      </c>
      <c r="H64" s="92">
        <f>SUM('１月:12月'!H64)</f>
        <v>6300.587590000001</v>
      </c>
      <c r="I64" s="92">
        <f>SUM('１月:12月'!I64)</f>
        <v>3095597.5090000005</v>
      </c>
      <c r="J64" s="92">
        <f>SUM('１月:12月'!J64)</f>
        <v>4424</v>
      </c>
      <c r="K64" s="92">
        <f>SUM('１月:12月'!K64)</f>
        <v>6300.587590000001</v>
      </c>
      <c r="L64" s="92">
        <f>SUM('１月:12月'!L64)</f>
        <v>3095597.5090000005</v>
      </c>
      <c r="M64" s="92">
        <f>SUM('１月:12月'!M64)</f>
        <v>15047</v>
      </c>
      <c r="N64" s="92">
        <f>SUM('１月:12月'!N64)</f>
        <v>2442.3361999999997</v>
      </c>
      <c r="O64" s="92">
        <f>SUM('１月:12月'!O64)</f>
        <v>1990606.5050000001</v>
      </c>
      <c r="P64" s="92">
        <f>SUM('１月:12月'!P64)</f>
        <v>35198</v>
      </c>
      <c r="Q64" s="92">
        <f>SUM('１月:12月'!Q64)</f>
        <v>9376.930999999999</v>
      </c>
      <c r="R64" s="92">
        <f>SUM('１月:12月'!R64)</f>
        <v>3092060.2790000006</v>
      </c>
      <c r="S64" s="92">
        <f>SUM('１月:12月'!S64)</f>
        <v>1174</v>
      </c>
      <c r="T64" s="92">
        <f>SUM('１月:12月'!T64)</f>
        <v>23.584</v>
      </c>
      <c r="U64" s="92">
        <f>SUM('１月:12月'!U64)</f>
        <v>25807.452999999994</v>
      </c>
      <c r="V64" s="92">
        <f aca="true" t="shared" si="8" ref="V64:X67">P64+S64</f>
        <v>36372</v>
      </c>
      <c r="W64" s="92">
        <f t="shared" si="8"/>
        <v>9400.515</v>
      </c>
      <c r="X64" s="147">
        <f t="shared" si="8"/>
        <v>3117867.732000001</v>
      </c>
      <c r="Y64" s="92">
        <f>SUM('１月:12月'!Y64)</f>
        <v>713</v>
      </c>
      <c r="Z64" s="92">
        <f>SUM('１月:12月'!Z64)</f>
        <v>6951.024799999999</v>
      </c>
      <c r="AA64" s="92">
        <f>SUM('１月:12月'!AA64)</f>
        <v>586694.9609999999</v>
      </c>
      <c r="AB64" s="92">
        <f>SUM('１月:12月'!AB64)</f>
        <v>1006</v>
      </c>
      <c r="AC64" s="92">
        <f>SUM('１月:12月'!AC64)</f>
        <v>76.80296</v>
      </c>
      <c r="AD64" s="92">
        <f>SUM('１月:12月'!AD64)</f>
        <v>51885.59100000001</v>
      </c>
      <c r="AE64" s="92">
        <f>SUM('１月:12月'!AE64)</f>
        <v>178</v>
      </c>
      <c r="AF64" s="92">
        <f>SUM('１月:12月'!AF64)</f>
        <v>33.747</v>
      </c>
      <c r="AG64" s="92">
        <f>SUM('１月:12月'!AG64)</f>
        <v>7902.284000000001</v>
      </c>
      <c r="AH64" s="92">
        <f>SUM('１月:12月'!AH64)</f>
        <v>31</v>
      </c>
      <c r="AI64" s="92">
        <f>SUM('１月:12月'!AI64)</f>
        <v>1.1423999999999999</v>
      </c>
      <c r="AJ64" s="92">
        <f>SUM('１月:12月'!AJ64)</f>
        <v>361.2</v>
      </c>
      <c r="AK64" s="92">
        <f>SUM('１月:12月'!AK64)</f>
        <v>0</v>
      </c>
      <c r="AL64" s="92">
        <f>SUM('１月:12月'!AL64)</f>
        <v>0</v>
      </c>
      <c r="AM64" s="92">
        <f>SUM('１月:12月'!AM64)</f>
        <v>0</v>
      </c>
      <c r="AN64" s="92">
        <f>SUM('１月:12月'!AN64)</f>
        <v>0</v>
      </c>
      <c r="AO64" s="92">
        <f>SUM('１月:12月'!AO64)</f>
        <v>0</v>
      </c>
      <c r="AP64" s="92">
        <f>SUM('１月:12月'!AP64)</f>
        <v>0</v>
      </c>
      <c r="AQ64" s="2">
        <f t="shared" si="2"/>
        <v>57771</v>
      </c>
      <c r="AR64" s="2">
        <f>SUM('１月:12月'!AR64)</f>
        <v>25206.155950000004</v>
      </c>
      <c r="AS64" s="92">
        <f>SUM('１月:12月'!AS64)</f>
        <v>8850915.782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97">
        <f>SUM('１月:12月'!D65)</f>
        <v>5819</v>
      </c>
      <c r="E65" s="97">
        <f>SUM('１月:12月'!E65)</f>
        <v>709.66708</v>
      </c>
      <c r="F65" s="97">
        <f>SUM('１月:12月'!F65)</f>
        <v>783941.77495</v>
      </c>
      <c r="G65" s="97">
        <f>SUM('１月:12月'!G65)</f>
        <v>1014</v>
      </c>
      <c r="H65" s="97">
        <f>SUM('１月:12月'!H65)</f>
        <v>2042.0873</v>
      </c>
      <c r="I65" s="97">
        <f>SUM('１月:12月'!I65)</f>
        <v>785509.758</v>
      </c>
      <c r="J65" s="97">
        <f>SUM('１月:12月'!J65)</f>
        <v>6833</v>
      </c>
      <c r="K65" s="97">
        <f>SUM('１月:12月'!K65)</f>
        <v>2751.75438</v>
      </c>
      <c r="L65" s="97">
        <f>SUM('１月:12月'!L65)</f>
        <v>1569451.53295</v>
      </c>
      <c r="M65" s="97">
        <f>SUM('１月:12月'!M65)</f>
        <v>558</v>
      </c>
      <c r="N65" s="97">
        <f>SUM('１月:12月'!N65)</f>
        <v>111.5321</v>
      </c>
      <c r="O65" s="97">
        <f>SUM('１月:12月'!O65)</f>
        <v>28539.925000000003</v>
      </c>
      <c r="P65" s="97">
        <f>SUM('１月:12月'!P65)</f>
        <v>914</v>
      </c>
      <c r="Q65" s="97">
        <f>SUM('１月:12月'!Q65)</f>
        <v>3696.5600000000004</v>
      </c>
      <c r="R65" s="97">
        <f>SUM('１月:12月'!R65)</f>
        <v>347018.884</v>
      </c>
      <c r="S65" s="97">
        <f>SUM('１月:12月'!S65)</f>
        <v>0</v>
      </c>
      <c r="T65" s="97">
        <f>SUM('１月:12月'!T65)</f>
        <v>0</v>
      </c>
      <c r="U65" s="97">
        <f>SUM('１月:12月'!U65)</f>
        <v>0</v>
      </c>
      <c r="V65" s="97">
        <f t="shared" si="8"/>
        <v>914</v>
      </c>
      <c r="W65" s="97">
        <f t="shared" si="8"/>
        <v>3696.5600000000004</v>
      </c>
      <c r="X65" s="149">
        <f t="shared" si="8"/>
        <v>347018.884</v>
      </c>
      <c r="Y65" s="97">
        <f>SUM('１月:12月'!Y65)</f>
        <v>31</v>
      </c>
      <c r="Z65" s="97">
        <f>SUM('１月:12月'!Z65)</f>
        <v>646.755</v>
      </c>
      <c r="AA65" s="97">
        <f>SUM('１月:12月'!AA65)</f>
        <v>100543.862</v>
      </c>
      <c r="AB65" s="97">
        <f>SUM('１月:12月'!AB65)</f>
        <v>0</v>
      </c>
      <c r="AC65" s="97">
        <f>SUM('１月:12月'!AC65)</f>
        <v>0</v>
      </c>
      <c r="AD65" s="97">
        <f>SUM('１月:12月'!AD65)</f>
        <v>0</v>
      </c>
      <c r="AE65" s="97">
        <f>SUM('１月:12月'!AE65)</f>
        <v>0</v>
      </c>
      <c r="AF65" s="97">
        <f>SUM('１月:12月'!AF65)</f>
        <v>0</v>
      </c>
      <c r="AG65" s="97">
        <f>SUM('１月:12月'!AG65)</f>
        <v>0</v>
      </c>
      <c r="AH65" s="97">
        <f>SUM('１月:12月'!AH65)</f>
        <v>0</v>
      </c>
      <c r="AI65" s="97">
        <f>SUM('１月:12月'!AI65)</f>
        <v>0</v>
      </c>
      <c r="AJ65" s="97">
        <f>SUM('１月:12月'!AJ65)</f>
        <v>0</v>
      </c>
      <c r="AK65" s="97">
        <f>SUM('１月:12月'!AK65)</f>
        <v>0</v>
      </c>
      <c r="AL65" s="97">
        <f>SUM('１月:12月'!AL65)</f>
        <v>0</v>
      </c>
      <c r="AM65" s="97">
        <f>SUM('１月:12月'!AM65)</f>
        <v>0</v>
      </c>
      <c r="AN65" s="97">
        <f>SUM('１月:12月'!AN65)</f>
        <v>0</v>
      </c>
      <c r="AO65" s="97">
        <f>SUM('１月:12月'!AO65)</f>
        <v>0</v>
      </c>
      <c r="AP65" s="97">
        <f>SUM('１月:12月'!AP65)</f>
        <v>0</v>
      </c>
      <c r="AQ65" s="97">
        <f t="shared" si="2"/>
        <v>8336</v>
      </c>
      <c r="AR65" s="97">
        <f>SUM('１月:12月'!AR65)</f>
        <v>7206.601479999999</v>
      </c>
      <c r="AS65" s="97">
        <f>SUM('１月:12月'!AS65)</f>
        <v>2045554.20395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295">
        <f>SUM('１月:12月'!D66)</f>
        <v>0</v>
      </c>
      <c r="E66" s="92">
        <f>SUM('１月:12月'!E66)</f>
        <v>0</v>
      </c>
      <c r="F66" s="92">
        <f>SUM('１月:12月'!F66)</f>
        <v>0</v>
      </c>
      <c r="G66" s="92">
        <f>SUM('１月:12月'!G66)</f>
        <v>0</v>
      </c>
      <c r="H66" s="92">
        <f>SUM('１月:12月'!H66)</f>
        <v>0</v>
      </c>
      <c r="I66" s="92">
        <f>SUM('１月:12月'!I66)</f>
        <v>0</v>
      </c>
      <c r="J66" s="92">
        <f>SUM('１月:12月'!J66)</f>
        <v>0</v>
      </c>
      <c r="K66" s="92">
        <f>SUM('１月:12月'!K66)</f>
        <v>0</v>
      </c>
      <c r="L66" s="92">
        <f>SUM('１月:12月'!L66)</f>
        <v>0</v>
      </c>
      <c r="M66" s="92">
        <f>SUM('１月:12月'!M66)</f>
        <v>0</v>
      </c>
      <c r="N66" s="92">
        <f>SUM('１月:12月'!N66)</f>
        <v>0</v>
      </c>
      <c r="O66" s="92">
        <f>SUM('１月:12月'!O66)</f>
        <v>0</v>
      </c>
      <c r="P66" s="92">
        <f>SUM('１月:12月'!P66)</f>
        <v>0</v>
      </c>
      <c r="Q66" s="92">
        <f>SUM('１月:12月'!Q66)</f>
        <v>0</v>
      </c>
      <c r="R66" s="92">
        <f>SUM('１月:12月'!R66)</f>
        <v>0</v>
      </c>
      <c r="S66" s="92">
        <f>SUM('１月:12月'!S66)</f>
        <v>0</v>
      </c>
      <c r="T66" s="92">
        <f>SUM('１月:12月'!T66)</f>
        <v>0</v>
      </c>
      <c r="U66" s="92">
        <f>SUM('１月:12月'!U66)</f>
        <v>0</v>
      </c>
      <c r="V66" s="92">
        <f t="shared" si="8"/>
        <v>0</v>
      </c>
      <c r="W66" s="92">
        <f t="shared" si="8"/>
        <v>0</v>
      </c>
      <c r="X66" s="147">
        <f t="shared" si="8"/>
        <v>0</v>
      </c>
      <c r="Y66" s="92">
        <f>SUM('１月:12月'!Y66)</f>
        <v>0</v>
      </c>
      <c r="Z66" s="92">
        <f>SUM('１月:12月'!Z66)</f>
        <v>0</v>
      </c>
      <c r="AA66" s="147">
        <f>SUM('１月:12月'!AA66)</f>
        <v>0</v>
      </c>
      <c r="AB66" s="92">
        <f>SUM('１月:12月'!AB66)</f>
        <v>0</v>
      </c>
      <c r="AC66" s="92">
        <f>SUM('１月:12月'!AC66)</f>
        <v>0</v>
      </c>
      <c r="AD66" s="92">
        <f>SUM('１月:12月'!AD66)</f>
        <v>0</v>
      </c>
      <c r="AE66" s="92">
        <f>SUM('１月:12月'!AE66)</f>
        <v>0</v>
      </c>
      <c r="AF66" s="92">
        <f>SUM('１月:12月'!AF66)</f>
        <v>0</v>
      </c>
      <c r="AG66" s="92">
        <f>SUM('１月:12月'!AG66)</f>
        <v>0</v>
      </c>
      <c r="AH66" s="92">
        <f>SUM('１月:12月'!AH66)</f>
        <v>0</v>
      </c>
      <c r="AI66" s="92">
        <f>SUM('１月:12月'!AI66)</f>
        <v>0</v>
      </c>
      <c r="AJ66" s="92">
        <f>SUM('１月:12月'!AJ66)</f>
        <v>0</v>
      </c>
      <c r="AK66" s="92">
        <f>SUM('１月:12月'!AK66)</f>
        <v>0</v>
      </c>
      <c r="AL66" s="92">
        <f>SUM('１月:12月'!AL66)</f>
        <v>0</v>
      </c>
      <c r="AM66" s="92">
        <f>SUM('１月:12月'!AM66)</f>
        <v>0</v>
      </c>
      <c r="AN66" s="92">
        <f>SUM('１月:12月'!AN66)</f>
        <v>0</v>
      </c>
      <c r="AO66" s="92">
        <f>SUM('１月:12月'!AO66)</f>
        <v>0</v>
      </c>
      <c r="AP66" s="92">
        <f>SUM('１月:12月'!AP66)</f>
        <v>0</v>
      </c>
      <c r="AQ66" s="92">
        <f t="shared" si="2"/>
        <v>0</v>
      </c>
      <c r="AR66" s="92">
        <f>SUM('１月:12月'!AR66)</f>
        <v>0</v>
      </c>
      <c r="AS66" s="92">
        <f>SUM('１月:12月'!AS66)</f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296">
        <f>SUM('１月:12月'!D67)</f>
        <v>0</v>
      </c>
      <c r="E67" s="97">
        <f>SUM('１月:12月'!E67)</f>
        <v>0</v>
      </c>
      <c r="F67" s="97">
        <f>SUM('１月:12月'!F67)</f>
        <v>0</v>
      </c>
      <c r="G67" s="97">
        <f>SUM('１月:12月'!G67)</f>
        <v>0</v>
      </c>
      <c r="H67" s="97">
        <f>SUM('１月:12月'!H67)</f>
        <v>0</v>
      </c>
      <c r="I67" s="97">
        <f>SUM('１月:12月'!I67)</f>
        <v>0</v>
      </c>
      <c r="J67" s="97">
        <f>SUM('１月:12月'!J67)</f>
        <v>0</v>
      </c>
      <c r="K67" s="97">
        <f>SUM('１月:12月'!K67)</f>
        <v>0</v>
      </c>
      <c r="L67" s="97">
        <f>SUM('１月:12月'!L67)</f>
        <v>0</v>
      </c>
      <c r="M67" s="97">
        <f>SUM('１月:12月'!M67)</f>
        <v>0</v>
      </c>
      <c r="N67" s="97">
        <f>SUM('１月:12月'!N67)</f>
        <v>0</v>
      </c>
      <c r="O67" s="97">
        <f>SUM('１月:12月'!O67)</f>
        <v>0</v>
      </c>
      <c r="P67" s="97">
        <f>SUM('１月:12月'!P67)</f>
        <v>0</v>
      </c>
      <c r="Q67" s="97">
        <f>SUM('１月:12月'!Q67)</f>
        <v>0</v>
      </c>
      <c r="R67" s="97">
        <f>SUM('１月:12月'!R67)</f>
        <v>0</v>
      </c>
      <c r="S67" s="97">
        <f>SUM('１月:12月'!S67)</f>
        <v>0</v>
      </c>
      <c r="T67" s="97">
        <f>SUM('１月:12月'!T67)</f>
        <v>0</v>
      </c>
      <c r="U67" s="97">
        <f>SUM('１月:12月'!U67)</f>
        <v>0</v>
      </c>
      <c r="V67" s="97">
        <f t="shared" si="8"/>
        <v>0</v>
      </c>
      <c r="W67" s="97">
        <f t="shared" si="8"/>
        <v>0</v>
      </c>
      <c r="X67" s="149">
        <f t="shared" si="8"/>
        <v>0</v>
      </c>
      <c r="Y67" s="97">
        <f>SUM('１月:12月'!Y67)</f>
        <v>0</v>
      </c>
      <c r="Z67" s="97">
        <f>SUM('１月:12月'!Z67)</f>
        <v>0</v>
      </c>
      <c r="AA67" s="149">
        <f>SUM('１月:12月'!AA67)</f>
        <v>0</v>
      </c>
      <c r="AB67" s="97">
        <f>SUM('１月:12月'!AB67)</f>
        <v>0</v>
      </c>
      <c r="AC67" s="97">
        <f>SUM('１月:12月'!AC67)</f>
        <v>0</v>
      </c>
      <c r="AD67" s="97">
        <f>SUM('１月:12月'!AD67)</f>
        <v>0</v>
      </c>
      <c r="AE67" s="97">
        <f>SUM('１月:12月'!AE67)</f>
        <v>0</v>
      </c>
      <c r="AF67" s="97">
        <f>SUM('１月:12月'!AF67)</f>
        <v>0</v>
      </c>
      <c r="AG67" s="97">
        <f>SUM('１月:12月'!AG67)</f>
        <v>0</v>
      </c>
      <c r="AH67" s="97">
        <f>SUM('１月:12月'!AH67)</f>
        <v>0</v>
      </c>
      <c r="AI67" s="97">
        <f>SUM('１月:12月'!AI67)</f>
        <v>0</v>
      </c>
      <c r="AJ67" s="97">
        <f>SUM('１月:12月'!AJ67)</f>
        <v>0</v>
      </c>
      <c r="AK67" s="97">
        <f>SUM('１月:12月'!AK67)</f>
        <v>0</v>
      </c>
      <c r="AL67" s="97">
        <f>SUM('１月:12月'!AL67)</f>
        <v>0</v>
      </c>
      <c r="AM67" s="97">
        <f>SUM('１月:12月'!AM67)</f>
        <v>0</v>
      </c>
      <c r="AN67" s="97">
        <f>SUM('１月:12月'!AN67)</f>
        <v>0</v>
      </c>
      <c r="AO67" s="97">
        <f>SUM('１月:12月'!AO67)</f>
        <v>0</v>
      </c>
      <c r="AP67" s="97">
        <f>SUM('１月:12月'!AP67)</f>
        <v>0</v>
      </c>
      <c r="AQ67" s="97">
        <f t="shared" si="2"/>
        <v>0</v>
      </c>
      <c r="AR67" s="97">
        <f>SUM('１月:12月'!AR67)</f>
        <v>0</v>
      </c>
      <c r="AS67" s="97">
        <f>SUM('１月:12月'!AS67)</f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129</v>
      </c>
      <c r="B68" s="347"/>
      <c r="C68" s="99" t="s">
        <v>10</v>
      </c>
      <c r="D68" s="295">
        <f aca="true" t="shared" si="9" ref="D68:O68">+D61+D64+D66</f>
        <v>874</v>
      </c>
      <c r="E68" s="92">
        <f t="shared" si="9"/>
        <v>197.85080000000002</v>
      </c>
      <c r="F68" s="92">
        <f t="shared" si="9"/>
        <v>143395.88475</v>
      </c>
      <c r="G68" s="92">
        <f t="shared" si="9"/>
        <v>5337</v>
      </c>
      <c r="H68" s="92">
        <f t="shared" si="9"/>
        <v>6749.679690000001</v>
      </c>
      <c r="I68" s="92">
        <f t="shared" si="9"/>
        <v>3357984.4280000003</v>
      </c>
      <c r="J68" s="92">
        <f t="shared" si="9"/>
        <v>6211</v>
      </c>
      <c r="K68" s="92">
        <f t="shared" si="9"/>
        <v>6947.530490000001</v>
      </c>
      <c r="L68" s="92">
        <f t="shared" si="9"/>
        <v>3501380.3127500005</v>
      </c>
      <c r="M68" s="92">
        <f t="shared" si="9"/>
        <v>37559</v>
      </c>
      <c r="N68" s="92">
        <f t="shared" si="9"/>
        <v>30403.673800000004</v>
      </c>
      <c r="O68" s="92">
        <f t="shared" si="9"/>
        <v>8346419.504</v>
      </c>
      <c r="P68" s="92">
        <f>+P61+P64+P66</f>
        <v>48253</v>
      </c>
      <c r="Q68" s="92">
        <f>+Q61+Q64+Q66</f>
        <v>76423.68599999999</v>
      </c>
      <c r="R68" s="92">
        <f>+R61+R64+R66</f>
        <v>12170371.864</v>
      </c>
      <c r="S68" s="92">
        <f>+S61+S64+S66</f>
        <v>2843</v>
      </c>
      <c r="T68" s="92">
        <f>+T61+T64+T66</f>
        <v>85.82800000000002</v>
      </c>
      <c r="U68" s="92">
        <f>U61+U64+U66</f>
        <v>80256.436</v>
      </c>
      <c r="V68" s="92">
        <f>V61+V64+V66</f>
        <v>51096</v>
      </c>
      <c r="W68" s="92">
        <f>W61+W64+W66</f>
        <v>76509.514</v>
      </c>
      <c r="X68" s="147">
        <f>X61+X64+X66</f>
        <v>12250628.299999999</v>
      </c>
      <c r="Y68" s="92">
        <f aca="true" t="shared" si="10" ref="Y68:AO68">+Y61+Y64+Y66</f>
        <v>10853</v>
      </c>
      <c r="Z68" s="92">
        <f t="shared" si="10"/>
        <v>46531.8651</v>
      </c>
      <c r="AA68" s="147">
        <f t="shared" si="10"/>
        <v>6083470.614999999</v>
      </c>
      <c r="AB68" s="92">
        <f>+AB61+AB64+AB66</f>
        <v>31275</v>
      </c>
      <c r="AC68" s="92">
        <f t="shared" si="10"/>
        <v>6193.312760000002</v>
      </c>
      <c r="AD68" s="92">
        <f t="shared" si="10"/>
        <v>1511211.3760000002</v>
      </c>
      <c r="AE68" s="92">
        <f>+AE61+AE64+AE66+AE62</f>
        <v>2865</v>
      </c>
      <c r="AF68" s="92">
        <f t="shared" si="10"/>
        <v>241.986</v>
      </c>
      <c r="AG68" s="92">
        <f>+AG61+AG64+AG66+AG62</f>
        <v>166100.61800000002</v>
      </c>
      <c r="AH68" s="92">
        <f>+AH61+AH64+AH66+AH62</f>
        <v>3648</v>
      </c>
      <c r="AI68" s="92">
        <f>+AI61+AI64+AI66</f>
        <v>545.1199</v>
      </c>
      <c r="AJ68" s="92">
        <f>+AJ61+AJ64+AJ66+AJ62</f>
        <v>268618.73900000006</v>
      </c>
      <c r="AK68" s="92">
        <f t="shared" si="10"/>
        <v>7671</v>
      </c>
      <c r="AL68" s="92">
        <f t="shared" si="10"/>
        <v>273.4469</v>
      </c>
      <c r="AM68" s="92">
        <f t="shared" si="10"/>
        <v>158976.079</v>
      </c>
      <c r="AN68" s="92">
        <f>+AN61+AN64+AN66+AN62</f>
        <v>5903</v>
      </c>
      <c r="AO68" s="92">
        <f t="shared" si="10"/>
        <v>254.22070000000002</v>
      </c>
      <c r="AP68" s="92">
        <f>+AP61+AP64+AP66+AP62</f>
        <v>224111.15500000003</v>
      </c>
      <c r="AQ68" s="2">
        <f>AN68+AK68+AH68+AE68+AB68+Y68+S68+P68+M68+G68+D68</f>
        <v>157081</v>
      </c>
      <c r="AR68" s="92">
        <f>SUM('１月:12月'!AR68)</f>
        <v>167900.66965000003</v>
      </c>
      <c r="AS68" s="92">
        <f>SUM('１月:12月'!AS68)</f>
        <v>32510916.69975</v>
      </c>
      <c r="AT68" s="107" t="s">
        <v>10</v>
      </c>
      <c r="AU68" s="342" t="s">
        <v>130</v>
      </c>
      <c r="AV68" s="343"/>
      <c r="AW68" s="71"/>
    </row>
    <row r="69" spans="1:49" ht="18.75">
      <c r="A69" s="348"/>
      <c r="B69" s="349"/>
      <c r="C69" s="95" t="s">
        <v>11</v>
      </c>
      <c r="D69" s="296">
        <f aca="true" t="shared" si="11" ref="D69:J69">+D63+D65+D67</f>
        <v>6082</v>
      </c>
      <c r="E69" s="97">
        <f t="shared" si="11"/>
        <v>4365.919279999999</v>
      </c>
      <c r="F69" s="97">
        <f t="shared" si="11"/>
        <v>3409953.3852500003</v>
      </c>
      <c r="G69" s="97">
        <f t="shared" si="11"/>
        <v>1249</v>
      </c>
      <c r="H69" s="97">
        <f t="shared" si="11"/>
        <v>5511.7791</v>
      </c>
      <c r="I69" s="97">
        <f t="shared" si="11"/>
        <v>3079862.547</v>
      </c>
      <c r="J69" s="97">
        <f t="shared" si="11"/>
        <v>7331</v>
      </c>
      <c r="K69" s="97">
        <f aca="true" t="shared" si="12" ref="K69:AH69">+K63+K65+K67</f>
        <v>9877.69838</v>
      </c>
      <c r="L69" s="97">
        <f t="shared" si="12"/>
        <v>6489815.932250001</v>
      </c>
      <c r="M69" s="97">
        <f t="shared" si="12"/>
        <v>4336</v>
      </c>
      <c r="N69" s="97">
        <f t="shared" si="12"/>
        <v>73205.11769999999</v>
      </c>
      <c r="O69" s="97">
        <f t="shared" si="12"/>
        <v>14153989.057</v>
      </c>
      <c r="P69" s="97">
        <f t="shared" si="12"/>
        <v>1387</v>
      </c>
      <c r="Q69" s="97">
        <f t="shared" si="12"/>
        <v>52168.115999999995</v>
      </c>
      <c r="R69" s="97">
        <f t="shared" si="12"/>
        <v>5802152.9290000005</v>
      </c>
      <c r="S69" s="97">
        <f t="shared" si="12"/>
        <v>0</v>
      </c>
      <c r="T69" s="97">
        <f t="shared" si="12"/>
        <v>0</v>
      </c>
      <c r="U69" s="97">
        <f t="shared" si="12"/>
        <v>0</v>
      </c>
      <c r="V69" s="97">
        <f t="shared" si="12"/>
        <v>1387</v>
      </c>
      <c r="W69" s="97">
        <f t="shared" si="12"/>
        <v>52168.115999999995</v>
      </c>
      <c r="X69" s="149">
        <f t="shared" si="12"/>
        <v>5802152.9290000005</v>
      </c>
      <c r="Y69" s="97">
        <f t="shared" si="12"/>
        <v>265</v>
      </c>
      <c r="Z69" s="97">
        <f t="shared" si="12"/>
        <v>16882.0191</v>
      </c>
      <c r="AA69" s="149">
        <f t="shared" si="12"/>
        <v>2075895.7999999998</v>
      </c>
      <c r="AB69" s="97">
        <f t="shared" si="12"/>
        <v>0</v>
      </c>
      <c r="AC69" s="97">
        <f t="shared" si="12"/>
        <v>0</v>
      </c>
      <c r="AD69" s="97">
        <f t="shared" si="12"/>
        <v>0</v>
      </c>
      <c r="AE69" s="97">
        <f t="shared" si="12"/>
        <v>0</v>
      </c>
      <c r="AF69" s="97">
        <f t="shared" si="12"/>
        <v>0</v>
      </c>
      <c r="AG69" s="97">
        <f t="shared" si="12"/>
        <v>0</v>
      </c>
      <c r="AH69" s="97">
        <f t="shared" si="12"/>
        <v>0</v>
      </c>
      <c r="AI69" s="97">
        <f>AI63+AI65+AI67</f>
        <v>0</v>
      </c>
      <c r="AJ69" s="97">
        <f>AJ63+AJ65+AJ67</f>
        <v>0</v>
      </c>
      <c r="AK69" s="97">
        <f aca="true" t="shared" si="13" ref="AK69:AP69">+AK63+AK65+AK67</f>
        <v>0</v>
      </c>
      <c r="AL69" s="97">
        <f t="shared" si="13"/>
        <v>0</v>
      </c>
      <c r="AM69" s="97">
        <f t="shared" si="13"/>
        <v>0</v>
      </c>
      <c r="AN69" s="97">
        <f t="shared" si="13"/>
        <v>0</v>
      </c>
      <c r="AO69" s="97">
        <f t="shared" si="13"/>
        <v>0</v>
      </c>
      <c r="AP69" s="97">
        <f t="shared" si="13"/>
        <v>0</v>
      </c>
      <c r="AQ69" s="5">
        <f>AN69+AK69+AH69+AE69+AB69+Y69+S69+P69+M69+G69+D69</f>
        <v>13319</v>
      </c>
      <c r="AR69" s="97">
        <f>SUM('１月:12月'!AR69)</f>
        <v>152132.95117999997</v>
      </c>
      <c r="AS69" s="97">
        <f>SUM('１月:12月'!AS69)</f>
        <v>28521853.71825</v>
      </c>
      <c r="AT69" s="95" t="s">
        <v>11</v>
      </c>
      <c r="AU69" s="344"/>
      <c r="AV69" s="345"/>
      <c r="AW69" s="71"/>
    </row>
    <row r="70" spans="1:49" ht="19.5" thickBot="1">
      <c r="A70" s="350" t="s">
        <v>131</v>
      </c>
      <c r="B70" s="351"/>
      <c r="C70" s="352"/>
      <c r="D70" s="53">
        <f>SUM('１月:12月'!D70)</f>
        <v>0</v>
      </c>
      <c r="E70" s="53">
        <f>SUM('１月:12月'!E70)</f>
        <v>0</v>
      </c>
      <c r="F70" s="53">
        <f>SUM('１月:12月'!F70)</f>
        <v>0</v>
      </c>
      <c r="G70" s="53">
        <f>SUM('１月:12月'!G70)</f>
        <v>0</v>
      </c>
      <c r="H70" s="53">
        <f>SUM('１月:12月'!H70)</f>
        <v>0</v>
      </c>
      <c r="I70" s="53">
        <f>SUM('１月:12月'!I70)</f>
        <v>0</v>
      </c>
      <c r="J70" s="53">
        <f>SUM('１月:12月'!J70)</f>
        <v>0</v>
      </c>
      <c r="K70" s="53">
        <f>SUM('１月:12月'!K70)</f>
        <v>0</v>
      </c>
      <c r="L70" s="53">
        <f>SUM('１月:12月'!L70)</f>
        <v>0</v>
      </c>
      <c r="M70" s="53">
        <f>SUM('１月:12月'!M70)</f>
        <v>0</v>
      </c>
      <c r="N70" s="53">
        <f>SUM('１月:12月'!N70)</f>
        <v>0</v>
      </c>
      <c r="O70" s="53">
        <f>SUM('１月:12月'!O70)</f>
        <v>0</v>
      </c>
      <c r="P70" s="53">
        <f>SUM('１月:12月'!P70)</f>
        <v>0</v>
      </c>
      <c r="Q70" s="53">
        <f>SUM('１月:12月'!Q70)</f>
        <v>0</v>
      </c>
      <c r="R70" s="53">
        <f>SUM('１月:12月'!R70)</f>
        <v>0</v>
      </c>
      <c r="S70" s="53">
        <f>SUM('１月:12月'!S70)</f>
        <v>0</v>
      </c>
      <c r="T70" s="53">
        <f>SUM('１月:12月'!T70)</f>
        <v>0</v>
      </c>
      <c r="U70" s="53">
        <f>SUM('１月:12月'!U70)</f>
        <v>0</v>
      </c>
      <c r="V70" s="158">
        <f>P70+S70</f>
        <v>0</v>
      </c>
      <c r="W70" s="53">
        <f>Q70+T70</f>
        <v>0</v>
      </c>
      <c r="X70" s="54">
        <f>R70+U70</f>
        <v>0</v>
      </c>
      <c r="Y70" s="158">
        <f>SUM('１月:12月'!Y70)</f>
        <v>0</v>
      </c>
      <c r="Z70" s="53">
        <f>SUM('１月:12月'!Z70)</f>
        <v>0</v>
      </c>
      <c r="AA70" s="54">
        <f>SUM('１月:12月'!AA70)</f>
        <v>0</v>
      </c>
      <c r="AB70" s="158">
        <f>SUM('１月:12月'!AB70)</f>
        <v>0</v>
      </c>
      <c r="AC70" s="53">
        <f>SUM('１月:12月'!AC70)</f>
        <v>0</v>
      </c>
      <c r="AD70" s="53">
        <f>SUM('１月:12月'!AD70)</f>
        <v>0</v>
      </c>
      <c r="AE70" s="158">
        <f>SUM('１月:12月'!AE70)</f>
        <v>0</v>
      </c>
      <c r="AF70" s="53">
        <f>SUM('１月:12月'!AF70)</f>
        <v>0</v>
      </c>
      <c r="AG70" s="53">
        <f>SUM('１月:12月'!AG70)</f>
        <v>0</v>
      </c>
      <c r="AH70" s="158">
        <f>SUM('１月:12月'!AH70)</f>
        <v>0</v>
      </c>
      <c r="AI70" s="53">
        <f>SUM('１月:12月'!AI70)</f>
        <v>0</v>
      </c>
      <c r="AJ70" s="53">
        <f>SUM('１月:12月'!AJ70)</f>
        <v>0</v>
      </c>
      <c r="AK70" s="158">
        <f>SUM('１月:12月'!AK70)</f>
        <v>0</v>
      </c>
      <c r="AL70" s="53">
        <f>SUM('１月:12月'!AL70)</f>
        <v>0</v>
      </c>
      <c r="AM70" s="53">
        <f>SUM('１月:12月'!AM70)</f>
        <v>0</v>
      </c>
      <c r="AN70" s="158">
        <f>SUM('１月:12月'!AN70)</f>
        <v>0</v>
      </c>
      <c r="AO70" s="53">
        <f>SUM('１月:12月'!AO70)</f>
        <v>0</v>
      </c>
      <c r="AP70" s="53">
        <f>SUM('１月:12月'!AP70)</f>
        <v>0</v>
      </c>
      <c r="AQ70" s="297">
        <f>AN70+AK70+AH70+AE70+AB70+Y70+S70+P70+M70+G70+D70</f>
        <v>0</v>
      </c>
      <c r="AR70" s="53">
        <f>SUM('１月:12月'!AR70)</f>
        <v>0</v>
      </c>
      <c r="AS70" s="53">
        <f>SUM('１月:12月'!AS70)</f>
        <v>0</v>
      </c>
      <c r="AT70" s="353" t="s">
        <v>131</v>
      </c>
      <c r="AU70" s="351" t="s">
        <v>56</v>
      </c>
      <c r="AV70" s="354"/>
      <c r="AW70" s="71"/>
    </row>
    <row r="71" spans="1:49" ht="19.5" thickBot="1">
      <c r="A71" s="337" t="s">
        <v>132</v>
      </c>
      <c r="B71" s="338"/>
      <c r="C71" s="339"/>
      <c r="D71" s="298">
        <f aca="true" t="shared" si="14" ref="D71:I71">+D68+D69+D70</f>
        <v>6956</v>
      </c>
      <c r="E71" s="298">
        <f t="shared" si="14"/>
        <v>4563.770079999999</v>
      </c>
      <c r="F71" s="298">
        <f t="shared" si="14"/>
        <v>3553349.2700000005</v>
      </c>
      <c r="G71" s="298">
        <f t="shared" si="14"/>
        <v>6586</v>
      </c>
      <c r="H71" s="298">
        <f t="shared" si="14"/>
        <v>12261.45879</v>
      </c>
      <c r="I71" s="298">
        <f t="shared" si="14"/>
        <v>6437846.975</v>
      </c>
      <c r="J71" s="158">
        <f>J68+J69</f>
        <v>13542</v>
      </c>
      <c r="K71" s="158">
        <f>K68+K69</f>
        <v>16825.22887</v>
      </c>
      <c r="L71" s="53">
        <f>L68+L69</f>
        <v>9991196.245000001</v>
      </c>
      <c r="M71" s="299">
        <f aca="true" t="shared" si="15" ref="M71:U71">+M68+M69+M70</f>
        <v>41895</v>
      </c>
      <c r="N71" s="298">
        <f t="shared" si="15"/>
        <v>103608.79149999999</v>
      </c>
      <c r="O71" s="158">
        <f t="shared" si="15"/>
        <v>22500408.561</v>
      </c>
      <c r="P71" s="298">
        <f t="shared" si="15"/>
        <v>49640</v>
      </c>
      <c r="Q71" s="298">
        <f t="shared" si="15"/>
        <v>128591.80199999998</v>
      </c>
      <c r="R71" s="298">
        <f t="shared" si="15"/>
        <v>17972524.793</v>
      </c>
      <c r="S71" s="298">
        <f t="shared" si="15"/>
        <v>2843</v>
      </c>
      <c r="T71" s="298">
        <f t="shared" si="15"/>
        <v>85.82800000000002</v>
      </c>
      <c r="U71" s="158">
        <f t="shared" si="15"/>
        <v>80256.436</v>
      </c>
      <c r="V71" s="158">
        <f>V68+V69+V70</f>
        <v>52483</v>
      </c>
      <c r="W71" s="53">
        <f>W68+W69+W70</f>
        <v>128677.62999999999</v>
      </c>
      <c r="X71" s="121">
        <f>X68+X69+X70</f>
        <v>18052781.229</v>
      </c>
      <c r="Y71" s="300">
        <f>+Y68+Y69+Y70</f>
        <v>11118</v>
      </c>
      <c r="Z71" s="300">
        <f>+Z68+Z69+Z70</f>
        <v>63413.8842</v>
      </c>
      <c r="AA71" s="301">
        <f>+AA68+AA69+AA70</f>
        <v>8159366.414999999</v>
      </c>
      <c r="AB71" s="59">
        <f aca="true" t="shared" si="16" ref="AB71:AJ71">AB68+AB69+AB70</f>
        <v>31275</v>
      </c>
      <c r="AC71" s="158">
        <f t="shared" si="16"/>
        <v>6193.312760000002</v>
      </c>
      <c r="AD71" s="158">
        <f t="shared" si="16"/>
        <v>1511211.3760000002</v>
      </c>
      <c r="AE71" s="158">
        <f t="shared" si="16"/>
        <v>2865</v>
      </c>
      <c r="AF71" s="158">
        <f t="shared" si="16"/>
        <v>241.986</v>
      </c>
      <c r="AG71" s="158">
        <f t="shared" si="16"/>
        <v>166100.61800000002</v>
      </c>
      <c r="AH71" s="158">
        <f t="shared" si="16"/>
        <v>3648</v>
      </c>
      <c r="AI71" s="158">
        <f t="shared" si="16"/>
        <v>545.1199</v>
      </c>
      <c r="AJ71" s="158">
        <f t="shared" si="16"/>
        <v>268618.73900000006</v>
      </c>
      <c r="AK71" s="53">
        <f aca="true" t="shared" si="17" ref="AK71:AP71">AK68+AK69+AK70</f>
        <v>7671</v>
      </c>
      <c r="AL71" s="53">
        <f t="shared" si="17"/>
        <v>273.4469</v>
      </c>
      <c r="AM71" s="53">
        <f>AM68+AM69+AM70</f>
        <v>158976.079</v>
      </c>
      <c r="AN71" s="53">
        <f t="shared" si="17"/>
        <v>5903</v>
      </c>
      <c r="AO71" s="53">
        <f t="shared" si="17"/>
        <v>254.22070000000002</v>
      </c>
      <c r="AP71" s="53">
        <f t="shared" si="17"/>
        <v>224111.15500000003</v>
      </c>
      <c r="AQ71" s="53">
        <f>AN71+AK71+AH71+AE71+AB71+Y71+S71+P71+M71+G71+D71</f>
        <v>170400</v>
      </c>
      <c r="AR71" s="158">
        <f>AO71+AL71+AI71+AF71+AC71+Z71+T71+Q71+N71+H71+E71</f>
        <v>320033.62082999997</v>
      </c>
      <c r="AS71" s="53">
        <f>AP71+AM71+AJ71+AG71+AD71+AA71+U71+R71+O71+I71+F71</f>
        <v>61032770.41700001</v>
      </c>
      <c r="AT71" s="340" t="s">
        <v>132</v>
      </c>
      <c r="AU71" s="338"/>
      <c r="AV71" s="341"/>
      <c r="AW71" s="71"/>
    </row>
    <row r="72" spans="20:47" ht="18.75">
      <c r="T72" s="313" t="s">
        <v>133</v>
      </c>
      <c r="U72" s="313"/>
      <c r="V72" s="313"/>
      <c r="W72" s="313"/>
      <c r="X72" s="313"/>
      <c r="AU72" s="123" t="s">
        <v>133</v>
      </c>
    </row>
    <row r="74" spans="1:47" ht="18.75">
      <c r="A74" s="60"/>
      <c r="B74" s="60"/>
      <c r="C74" s="60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60"/>
      <c r="AU74" s="60"/>
    </row>
    <row r="75" spans="1:47" ht="18.75">
      <c r="A75" s="60"/>
      <c r="B75" s="60"/>
      <c r="C75" s="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60"/>
      <c r="AU75" s="60"/>
    </row>
    <row r="76" spans="1:47" ht="18.75">
      <c r="A76" s="60"/>
      <c r="B76" s="60"/>
      <c r="C76" s="60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60"/>
      <c r="AU76" s="60"/>
    </row>
    <row r="77" spans="1:47" ht="18.75">
      <c r="A77" s="60"/>
      <c r="B77" s="60"/>
      <c r="C77" s="60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60"/>
      <c r="AU77" s="60"/>
    </row>
    <row r="78" spans="1:47" ht="18.75">
      <c r="A78" s="60"/>
      <c r="B78" s="60"/>
      <c r="C78" s="60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60"/>
      <c r="AU78" s="60"/>
    </row>
  </sheetData>
  <sheetProtection/>
  <mergeCells count="69">
    <mergeCell ref="AB3:AD3"/>
    <mergeCell ref="A1:X1"/>
    <mergeCell ref="S3:U3"/>
    <mergeCell ref="A70:C70"/>
    <mergeCell ref="B42:B43"/>
    <mergeCell ref="B38:B39"/>
    <mergeCell ref="B30:B31"/>
    <mergeCell ref="B22:B23"/>
    <mergeCell ref="A62:B62"/>
    <mergeCell ref="AT70:AV70"/>
    <mergeCell ref="B6:B7"/>
    <mergeCell ref="AU6:AU7"/>
    <mergeCell ref="B8:B9"/>
    <mergeCell ref="AU8:AU9"/>
    <mergeCell ref="B10:B11"/>
    <mergeCell ref="AU10:AU11"/>
    <mergeCell ref="B12:B13"/>
    <mergeCell ref="AU12:AU13"/>
    <mergeCell ref="B66:B67"/>
    <mergeCell ref="AU66:AU67"/>
    <mergeCell ref="B48:B49"/>
    <mergeCell ref="AU48:AU49"/>
    <mergeCell ref="B50:B51"/>
    <mergeCell ref="B64:B65"/>
    <mergeCell ref="AU64:AU65"/>
    <mergeCell ref="A56:B57"/>
    <mergeCell ref="AU56:AV57"/>
    <mergeCell ref="A59:B59"/>
    <mergeCell ref="AU59:AV59"/>
    <mergeCell ref="AU42:AU43"/>
    <mergeCell ref="B44:B45"/>
    <mergeCell ref="A68:B69"/>
    <mergeCell ref="AU68:AV69"/>
    <mergeCell ref="B52:B53"/>
    <mergeCell ref="AU52:AU53"/>
    <mergeCell ref="AU44:AU45"/>
    <mergeCell ref="B46:B47"/>
    <mergeCell ref="AU46:AU47"/>
    <mergeCell ref="AU50:AU51"/>
    <mergeCell ref="AU38:AU39"/>
    <mergeCell ref="B40:B41"/>
    <mergeCell ref="AU40:AU41"/>
    <mergeCell ref="B34:B35"/>
    <mergeCell ref="AU34:AU35"/>
    <mergeCell ref="B36:B37"/>
    <mergeCell ref="AU36:AU37"/>
    <mergeCell ref="AU30:AU31"/>
    <mergeCell ref="B32:B33"/>
    <mergeCell ref="AU32:AU33"/>
    <mergeCell ref="B26:B27"/>
    <mergeCell ref="AU26:AU27"/>
    <mergeCell ref="B28:B29"/>
    <mergeCell ref="AU28:AU29"/>
    <mergeCell ref="AU22:AU23"/>
    <mergeCell ref="B24:B25"/>
    <mergeCell ref="AU24:AU25"/>
    <mergeCell ref="B14:B15"/>
    <mergeCell ref="AU14:AU15"/>
    <mergeCell ref="AU20:AU21"/>
    <mergeCell ref="AU62:AV62"/>
    <mergeCell ref="A71:C71"/>
    <mergeCell ref="AT71:AV71"/>
    <mergeCell ref="B16:B17"/>
    <mergeCell ref="AU16:AU17"/>
    <mergeCell ref="AU54:AU55"/>
    <mergeCell ref="B54:B55"/>
    <mergeCell ref="B18:B19"/>
    <mergeCell ref="AU18:AU19"/>
    <mergeCell ref="B20:B2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4" r:id="rId1"/>
  <colBreaks count="1" manualBreakCount="1">
    <brk id="24" max="75" man="1"/>
  </colBreaks>
  <ignoredErrors>
    <ignoredError sqref="AN68:AO68 AI68:AJ68 AE68:AF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T15" activePane="bottomRight" state="frozen"/>
      <selection pane="topLeft" activeCell="X8" sqref="X8"/>
      <selection pane="topRight" activeCell="X8" sqref="X8"/>
      <selection pane="bottomLeft" activeCell="X8" sqref="X8"/>
      <selection pane="bottomRight" activeCell="X8" sqref="X8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5" width="16.625" style="55" customWidth="1"/>
    <col min="16" max="16" width="12.625" style="55" customWidth="1"/>
    <col min="17" max="18" width="16.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102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71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77</v>
      </c>
      <c r="H3" s="67"/>
      <c r="I3" s="67"/>
      <c r="J3" s="66" t="s">
        <v>85</v>
      </c>
      <c r="K3" s="67"/>
      <c r="L3" s="67"/>
      <c r="M3" s="66" t="s">
        <v>68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7" t="s">
        <v>88</v>
      </c>
      <c r="W3" s="67"/>
      <c r="X3" s="125"/>
      <c r="Y3" s="126" t="s">
        <v>89</v>
      </c>
      <c r="Z3" s="67"/>
      <c r="AA3" s="125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127" t="s">
        <v>4</v>
      </c>
      <c r="V4" s="128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130" t="s">
        <v>7</v>
      </c>
      <c r="V5" s="131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12">
        <f>D6+G6</f>
        <v>0</v>
      </c>
      <c r="K6" s="12">
        <f>E6+H6</f>
        <v>0</v>
      </c>
      <c r="L6" s="11">
        <f>F6+I6</f>
        <v>0</v>
      </c>
      <c r="M6" s="42"/>
      <c r="N6" s="43"/>
      <c r="O6" s="11"/>
      <c r="P6" s="42"/>
      <c r="Q6" s="43"/>
      <c r="R6" s="43"/>
      <c r="S6" s="43"/>
      <c r="T6" s="43"/>
      <c r="U6" s="90"/>
      <c r="V6" s="11">
        <f>P6+S6</f>
        <v>0</v>
      </c>
      <c r="W6" s="12">
        <f aca="true" t="shared" si="0" ref="W6:X21">Q6+T6</f>
        <v>0</v>
      </c>
      <c r="X6" s="11">
        <f t="shared" si="0"/>
        <v>0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92">
        <f>AP6+AM6+AJ6+AG6+AD6+AA6+U6+R6+O6+I6+F6</f>
        <v>0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/>
      <c r="E7" s="41"/>
      <c r="F7" s="41"/>
      <c r="G7" s="41"/>
      <c r="H7" s="41"/>
      <c r="I7" s="96"/>
      <c r="J7" s="5">
        <f aca="true" t="shared" si="1" ref="J7:J60">D7+G7</f>
        <v>0</v>
      </c>
      <c r="K7" s="5">
        <f aca="true" t="shared" si="2" ref="K7:K60">E7+H7</f>
        <v>0</v>
      </c>
      <c r="L7" s="6">
        <f aca="true" t="shared" si="3" ref="L7:L60">F7+I7</f>
        <v>0</v>
      </c>
      <c r="M7" s="40"/>
      <c r="N7" s="41"/>
      <c r="O7" s="15"/>
      <c r="P7" s="40"/>
      <c r="Q7" s="41"/>
      <c r="R7" s="41"/>
      <c r="S7" s="41"/>
      <c r="T7" s="41"/>
      <c r="U7" s="96"/>
      <c r="V7" s="6">
        <f aca="true" t="shared" si="4" ref="V7:X60">P7+S7</f>
        <v>0</v>
      </c>
      <c r="W7" s="5">
        <f t="shared" si="0"/>
        <v>0</v>
      </c>
      <c r="X7" s="6">
        <f t="shared" si="0"/>
        <v>0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5" ref="AQ7:AQ70">AN7+AK7+AH7+AE7+AB7+Y7+S7+P7+M7+G7+D7</f>
        <v>0</v>
      </c>
      <c r="AR7" s="97">
        <f aca="true" t="shared" si="6" ref="AR7:AR70">AO7+AL7+AI7+AF7+AC7+Z7+T7+Q7+N7+H7+E7</f>
        <v>0</v>
      </c>
      <c r="AS7" s="97">
        <f aca="true" t="shared" si="7" ref="AS7:AS70">AP7+AM7+AJ7+AG7+AD7+AA7+U7+R7+O7+I7+F7</f>
        <v>0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/>
      <c r="G8" s="43"/>
      <c r="H8" s="43"/>
      <c r="I8" s="90"/>
      <c r="J8" s="2">
        <f t="shared" si="1"/>
        <v>0</v>
      </c>
      <c r="K8" s="2">
        <f t="shared" si="2"/>
        <v>0</v>
      </c>
      <c r="L8" s="3">
        <f t="shared" si="3"/>
        <v>0</v>
      </c>
      <c r="M8" s="42"/>
      <c r="N8" s="43"/>
      <c r="O8" s="3"/>
      <c r="P8" s="42"/>
      <c r="Q8" s="43"/>
      <c r="R8" s="43"/>
      <c r="S8" s="43"/>
      <c r="T8" s="43"/>
      <c r="U8" s="90"/>
      <c r="V8" s="3">
        <f t="shared" si="4"/>
        <v>0</v>
      </c>
      <c r="W8" s="2">
        <f t="shared" si="0"/>
        <v>0</v>
      </c>
      <c r="X8" s="3">
        <f t="shared" si="0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5"/>
        <v>0</v>
      </c>
      <c r="AR8" s="92">
        <f t="shared" si="6"/>
        <v>0</v>
      </c>
      <c r="AS8" s="92">
        <f t="shared" si="7"/>
        <v>0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/>
      <c r="G9" s="41"/>
      <c r="H9" s="41"/>
      <c r="I9" s="96"/>
      <c r="J9" s="5">
        <f t="shared" si="1"/>
        <v>0</v>
      </c>
      <c r="K9" s="5">
        <f t="shared" si="2"/>
        <v>0</v>
      </c>
      <c r="L9" s="6">
        <f t="shared" si="3"/>
        <v>0</v>
      </c>
      <c r="M9" s="40"/>
      <c r="N9" s="41"/>
      <c r="O9" s="15"/>
      <c r="P9" s="40">
        <v>3</v>
      </c>
      <c r="Q9" s="41">
        <v>362.233</v>
      </c>
      <c r="R9" s="41">
        <v>22185.14</v>
      </c>
      <c r="S9" s="41"/>
      <c r="T9" s="41"/>
      <c r="U9" s="96"/>
      <c r="V9" s="6">
        <f t="shared" si="4"/>
        <v>3</v>
      </c>
      <c r="W9" s="5">
        <f t="shared" si="0"/>
        <v>362.233</v>
      </c>
      <c r="X9" s="6">
        <f t="shared" si="0"/>
        <v>22185.14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5"/>
        <v>3</v>
      </c>
      <c r="AR9" s="97">
        <f t="shared" si="6"/>
        <v>362.233</v>
      </c>
      <c r="AS9" s="97">
        <f t="shared" si="7"/>
        <v>22185.14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/>
      <c r="G10" s="43"/>
      <c r="H10" s="43"/>
      <c r="I10" s="90"/>
      <c r="J10" s="2">
        <f t="shared" si="1"/>
        <v>0</v>
      </c>
      <c r="K10" s="2">
        <f t="shared" si="2"/>
        <v>0</v>
      </c>
      <c r="L10" s="3">
        <f t="shared" si="3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3">
        <f t="shared" si="4"/>
        <v>0</v>
      </c>
      <c r="W10" s="2">
        <f t="shared" si="0"/>
        <v>0</v>
      </c>
      <c r="X10" s="3">
        <f t="shared" si="0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5"/>
        <v>0</v>
      </c>
      <c r="AR10" s="92">
        <f t="shared" si="6"/>
        <v>0</v>
      </c>
      <c r="AS10" s="92">
        <f t="shared" si="7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/>
      <c r="G11" s="41"/>
      <c r="H11" s="41"/>
      <c r="I11" s="96"/>
      <c r="J11" s="5">
        <f t="shared" si="1"/>
        <v>0</v>
      </c>
      <c r="K11" s="5">
        <f t="shared" si="2"/>
        <v>0</v>
      </c>
      <c r="L11" s="6">
        <f t="shared" si="3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6">
        <f t="shared" si="4"/>
        <v>0</v>
      </c>
      <c r="W11" s="5">
        <f t="shared" si="0"/>
        <v>0</v>
      </c>
      <c r="X11" s="6">
        <f t="shared" si="0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5"/>
        <v>0</v>
      </c>
      <c r="AR11" s="97">
        <f t="shared" si="6"/>
        <v>0</v>
      </c>
      <c r="AS11" s="97">
        <f t="shared" si="7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/>
      <c r="G12" s="43"/>
      <c r="H12" s="43"/>
      <c r="I12" s="90"/>
      <c r="J12" s="2">
        <f t="shared" si="1"/>
        <v>0</v>
      </c>
      <c r="K12" s="2">
        <f t="shared" si="2"/>
        <v>0</v>
      </c>
      <c r="L12" s="3">
        <f t="shared" si="3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3">
        <f t="shared" si="4"/>
        <v>0</v>
      </c>
      <c r="W12" s="2">
        <f t="shared" si="0"/>
        <v>0</v>
      </c>
      <c r="X12" s="3">
        <f t="shared" si="0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5"/>
        <v>0</v>
      </c>
      <c r="AR12" s="92">
        <f t="shared" si="6"/>
        <v>0</v>
      </c>
      <c r="AS12" s="92">
        <f t="shared" si="7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/>
      <c r="G13" s="41"/>
      <c r="H13" s="41"/>
      <c r="I13" s="96"/>
      <c r="J13" s="5">
        <f t="shared" si="1"/>
        <v>0</v>
      </c>
      <c r="K13" s="5">
        <f t="shared" si="2"/>
        <v>0</v>
      </c>
      <c r="L13" s="6">
        <f t="shared" si="3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6">
        <f t="shared" si="4"/>
        <v>0</v>
      </c>
      <c r="W13" s="5">
        <f t="shared" si="0"/>
        <v>0</v>
      </c>
      <c r="X13" s="6">
        <f t="shared" si="0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5"/>
        <v>0</v>
      </c>
      <c r="AR13" s="97">
        <f t="shared" si="6"/>
        <v>0</v>
      </c>
      <c r="AS13" s="97">
        <f t="shared" si="7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/>
      <c r="G14" s="43"/>
      <c r="H14" s="43"/>
      <c r="I14" s="90"/>
      <c r="J14" s="2">
        <f t="shared" si="1"/>
        <v>0</v>
      </c>
      <c r="K14" s="2">
        <f t="shared" si="2"/>
        <v>0</v>
      </c>
      <c r="L14" s="3">
        <f t="shared" si="3"/>
        <v>0</v>
      </c>
      <c r="M14" s="42"/>
      <c r="N14" s="43"/>
      <c r="O14" s="3"/>
      <c r="P14" s="42">
        <v>192</v>
      </c>
      <c r="Q14" s="43">
        <v>1538.973</v>
      </c>
      <c r="R14" s="43">
        <v>275148.229</v>
      </c>
      <c r="S14" s="43"/>
      <c r="T14" s="43"/>
      <c r="U14" s="90"/>
      <c r="V14" s="3">
        <f t="shared" si="4"/>
        <v>192</v>
      </c>
      <c r="W14" s="2">
        <f t="shared" si="0"/>
        <v>1538.973</v>
      </c>
      <c r="X14" s="3">
        <f t="shared" si="0"/>
        <v>275148.229</v>
      </c>
      <c r="Y14" s="43">
        <v>28</v>
      </c>
      <c r="Z14" s="43">
        <v>172.9417</v>
      </c>
      <c r="AA14" s="43">
        <v>11516.255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5"/>
        <v>220</v>
      </c>
      <c r="AR14" s="92">
        <f t="shared" si="6"/>
        <v>1711.9147</v>
      </c>
      <c r="AS14" s="92">
        <f t="shared" si="7"/>
        <v>286664.484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/>
      <c r="G15" s="41"/>
      <c r="H15" s="41"/>
      <c r="I15" s="96"/>
      <c r="J15" s="5">
        <f t="shared" si="1"/>
        <v>0</v>
      </c>
      <c r="K15" s="5">
        <f t="shared" si="2"/>
        <v>0</v>
      </c>
      <c r="L15" s="6">
        <f t="shared" si="3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6">
        <f t="shared" si="4"/>
        <v>0</v>
      </c>
      <c r="W15" s="5">
        <f t="shared" si="0"/>
        <v>0</v>
      </c>
      <c r="X15" s="6">
        <f t="shared" si="0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5"/>
        <v>0</v>
      </c>
      <c r="AR15" s="97">
        <f t="shared" si="6"/>
        <v>0</v>
      </c>
      <c r="AS15" s="97">
        <f t="shared" si="7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/>
      <c r="G16" s="43"/>
      <c r="H16" s="43"/>
      <c r="I16" s="90"/>
      <c r="J16" s="2">
        <f t="shared" si="1"/>
        <v>0</v>
      </c>
      <c r="K16" s="2">
        <f t="shared" si="2"/>
        <v>0</v>
      </c>
      <c r="L16" s="3">
        <f t="shared" si="3"/>
        <v>0</v>
      </c>
      <c r="M16" s="42"/>
      <c r="N16" s="43"/>
      <c r="O16" s="3"/>
      <c r="P16" s="42">
        <v>222</v>
      </c>
      <c r="Q16" s="43">
        <v>1313.618</v>
      </c>
      <c r="R16" s="43">
        <v>148464.793</v>
      </c>
      <c r="S16" s="43"/>
      <c r="T16" s="43"/>
      <c r="U16" s="90"/>
      <c r="V16" s="3">
        <f t="shared" si="4"/>
        <v>222</v>
      </c>
      <c r="W16" s="2">
        <f t="shared" si="0"/>
        <v>1313.618</v>
      </c>
      <c r="X16" s="3">
        <f t="shared" si="0"/>
        <v>148464.793</v>
      </c>
      <c r="Y16" s="43"/>
      <c r="Z16" s="43"/>
      <c r="AA16" s="43"/>
      <c r="AB16" s="1"/>
      <c r="AC16" s="2"/>
      <c r="AD16" s="2"/>
      <c r="AE16" s="2">
        <v>282</v>
      </c>
      <c r="AF16" s="2">
        <v>20.216</v>
      </c>
      <c r="AG16" s="3">
        <v>8539.46</v>
      </c>
      <c r="AH16" s="1">
        <v>76</v>
      </c>
      <c r="AI16" s="2">
        <v>21.0208</v>
      </c>
      <c r="AJ16" s="3">
        <v>11706.151</v>
      </c>
      <c r="AK16" s="1"/>
      <c r="AL16" s="2"/>
      <c r="AM16" s="3"/>
      <c r="AN16" s="1"/>
      <c r="AO16" s="2"/>
      <c r="AP16" s="2"/>
      <c r="AQ16" s="92">
        <f t="shared" si="5"/>
        <v>580</v>
      </c>
      <c r="AR16" s="92">
        <f t="shared" si="6"/>
        <v>1354.8547999999998</v>
      </c>
      <c r="AS16" s="92">
        <f t="shared" si="7"/>
        <v>168710.404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/>
      <c r="G17" s="41"/>
      <c r="H17" s="41"/>
      <c r="I17" s="96"/>
      <c r="J17" s="5">
        <f t="shared" si="1"/>
        <v>0</v>
      </c>
      <c r="K17" s="5">
        <f t="shared" si="2"/>
        <v>0</v>
      </c>
      <c r="L17" s="6">
        <f t="shared" si="3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6">
        <f t="shared" si="4"/>
        <v>0</v>
      </c>
      <c r="W17" s="5">
        <f t="shared" si="0"/>
        <v>0</v>
      </c>
      <c r="X17" s="6">
        <f t="shared" si="0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5"/>
        <v>0</v>
      </c>
      <c r="AR17" s="97">
        <f t="shared" si="6"/>
        <v>0</v>
      </c>
      <c r="AS17" s="97">
        <f t="shared" si="7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/>
      <c r="G18" s="43">
        <v>13</v>
      </c>
      <c r="H18" s="43">
        <v>3.498</v>
      </c>
      <c r="I18" s="90">
        <v>1217.226</v>
      </c>
      <c r="J18" s="2">
        <f t="shared" si="1"/>
        <v>13</v>
      </c>
      <c r="K18" s="2">
        <f t="shared" si="2"/>
        <v>3.498</v>
      </c>
      <c r="L18" s="3">
        <f t="shared" si="3"/>
        <v>1217.226</v>
      </c>
      <c r="M18" s="42"/>
      <c r="N18" s="43"/>
      <c r="O18" s="3"/>
      <c r="P18" s="42">
        <v>222</v>
      </c>
      <c r="Q18" s="43">
        <v>241.498</v>
      </c>
      <c r="R18" s="43">
        <v>57763.371</v>
      </c>
      <c r="S18" s="43">
        <v>128</v>
      </c>
      <c r="T18" s="43">
        <v>4.891</v>
      </c>
      <c r="U18" s="90">
        <v>4807.252</v>
      </c>
      <c r="V18" s="3">
        <f t="shared" si="4"/>
        <v>350</v>
      </c>
      <c r="W18" s="2">
        <f t="shared" si="0"/>
        <v>246.38899999999998</v>
      </c>
      <c r="X18" s="3">
        <f t="shared" si="0"/>
        <v>62570.623</v>
      </c>
      <c r="Y18" s="43"/>
      <c r="Z18" s="43"/>
      <c r="AA18" s="43"/>
      <c r="AB18" s="1"/>
      <c r="AC18" s="2"/>
      <c r="AD18" s="2"/>
      <c r="AE18" s="2"/>
      <c r="AF18" s="2"/>
      <c r="AG18" s="3"/>
      <c r="AH18" s="1">
        <v>100</v>
      </c>
      <c r="AI18" s="2">
        <v>6.8766</v>
      </c>
      <c r="AJ18" s="3">
        <v>1837.064</v>
      </c>
      <c r="AK18" s="1">
        <v>43</v>
      </c>
      <c r="AL18" s="2">
        <v>0.4709</v>
      </c>
      <c r="AM18" s="3">
        <v>610.921</v>
      </c>
      <c r="AN18" s="1"/>
      <c r="AO18" s="2"/>
      <c r="AP18" s="2"/>
      <c r="AQ18" s="92">
        <f t="shared" si="5"/>
        <v>506</v>
      </c>
      <c r="AR18" s="92">
        <f t="shared" si="6"/>
        <v>257.23449999999997</v>
      </c>
      <c r="AS18" s="92">
        <f t="shared" si="7"/>
        <v>66235.834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/>
      <c r="G19" s="41"/>
      <c r="H19" s="41"/>
      <c r="I19" s="96"/>
      <c r="J19" s="5">
        <f t="shared" si="1"/>
        <v>0</v>
      </c>
      <c r="K19" s="5">
        <f t="shared" si="2"/>
        <v>0</v>
      </c>
      <c r="L19" s="6">
        <f t="shared" si="3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6">
        <f t="shared" si="4"/>
        <v>0</v>
      </c>
      <c r="W19" s="5">
        <f t="shared" si="0"/>
        <v>0</v>
      </c>
      <c r="X19" s="6">
        <f t="shared" si="0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5"/>
        <v>0</v>
      </c>
      <c r="AR19" s="97">
        <f t="shared" si="6"/>
        <v>0</v>
      </c>
      <c r="AS19" s="97">
        <f t="shared" si="7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/>
      <c r="G20" s="43"/>
      <c r="H20" s="43"/>
      <c r="I20" s="90"/>
      <c r="J20" s="2">
        <f t="shared" si="1"/>
        <v>0</v>
      </c>
      <c r="K20" s="2">
        <f t="shared" si="2"/>
        <v>0</v>
      </c>
      <c r="L20" s="3">
        <f t="shared" si="3"/>
        <v>0</v>
      </c>
      <c r="M20" s="42"/>
      <c r="N20" s="43"/>
      <c r="O20" s="3"/>
      <c r="P20" s="42"/>
      <c r="Q20" s="43"/>
      <c r="R20" s="43"/>
      <c r="S20" s="43"/>
      <c r="T20" s="43"/>
      <c r="U20" s="90"/>
      <c r="V20" s="3">
        <f t="shared" si="4"/>
        <v>0</v>
      </c>
      <c r="W20" s="2">
        <f t="shared" si="0"/>
        <v>0</v>
      </c>
      <c r="X20" s="3">
        <f t="shared" si="0"/>
        <v>0</v>
      </c>
      <c r="Y20" s="43"/>
      <c r="Z20" s="43"/>
      <c r="AA20" s="4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5"/>
        <v>0</v>
      </c>
      <c r="AR20" s="92">
        <f t="shared" si="6"/>
        <v>0</v>
      </c>
      <c r="AS20" s="92">
        <f t="shared" si="7"/>
        <v>0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/>
      <c r="E21" s="41"/>
      <c r="F21" s="41"/>
      <c r="G21" s="41"/>
      <c r="H21" s="41"/>
      <c r="I21" s="96"/>
      <c r="J21" s="5">
        <f t="shared" si="1"/>
        <v>0</v>
      </c>
      <c r="K21" s="5">
        <f t="shared" si="2"/>
        <v>0</v>
      </c>
      <c r="L21" s="6">
        <f t="shared" si="3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6">
        <f t="shared" si="4"/>
        <v>0</v>
      </c>
      <c r="W21" s="5">
        <f t="shared" si="0"/>
        <v>0</v>
      </c>
      <c r="X21" s="6">
        <f t="shared" si="0"/>
        <v>0</v>
      </c>
      <c r="Y21" s="41"/>
      <c r="Z21" s="41"/>
      <c r="AA21" s="41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5"/>
        <v>0</v>
      </c>
      <c r="AR21" s="97">
        <f t="shared" si="6"/>
        <v>0</v>
      </c>
      <c r="AS21" s="97">
        <f t="shared" si="7"/>
        <v>0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/>
      <c r="G22" s="43"/>
      <c r="H22" s="43"/>
      <c r="I22" s="90"/>
      <c r="J22" s="2">
        <f t="shared" si="1"/>
        <v>0</v>
      </c>
      <c r="K22" s="2">
        <f t="shared" si="2"/>
        <v>0</v>
      </c>
      <c r="L22" s="3">
        <f t="shared" si="3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3">
        <f t="shared" si="4"/>
        <v>0</v>
      </c>
      <c r="W22" s="2">
        <f t="shared" si="4"/>
        <v>0</v>
      </c>
      <c r="X22" s="3">
        <f t="shared" si="4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5"/>
        <v>0</v>
      </c>
      <c r="AR22" s="92">
        <f t="shared" si="6"/>
        <v>0</v>
      </c>
      <c r="AS22" s="92">
        <f t="shared" si="7"/>
        <v>0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/>
      <c r="G23" s="41"/>
      <c r="H23" s="41"/>
      <c r="I23" s="96"/>
      <c r="J23" s="5">
        <f t="shared" si="1"/>
        <v>0</v>
      </c>
      <c r="K23" s="5">
        <f t="shared" si="2"/>
        <v>0</v>
      </c>
      <c r="L23" s="6">
        <f t="shared" si="3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6">
        <f t="shared" si="4"/>
        <v>0</v>
      </c>
      <c r="W23" s="5">
        <f t="shared" si="4"/>
        <v>0</v>
      </c>
      <c r="X23" s="6">
        <f t="shared" si="4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5"/>
        <v>0</v>
      </c>
      <c r="AR23" s="97">
        <f t="shared" si="6"/>
        <v>0</v>
      </c>
      <c r="AS23" s="97">
        <f t="shared" si="7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/>
      <c r="G24" s="43"/>
      <c r="H24" s="43"/>
      <c r="I24" s="90"/>
      <c r="J24" s="2">
        <f t="shared" si="1"/>
        <v>0</v>
      </c>
      <c r="K24" s="2">
        <f t="shared" si="2"/>
        <v>0</v>
      </c>
      <c r="L24" s="3">
        <f t="shared" si="3"/>
        <v>0</v>
      </c>
      <c r="M24" s="42">
        <v>10</v>
      </c>
      <c r="N24" s="43">
        <v>59.7654</v>
      </c>
      <c r="O24" s="3">
        <v>8967.232</v>
      </c>
      <c r="P24" s="42"/>
      <c r="Q24" s="43"/>
      <c r="R24" s="43"/>
      <c r="S24" s="43"/>
      <c r="T24" s="43"/>
      <c r="U24" s="90"/>
      <c r="V24" s="3">
        <f t="shared" si="4"/>
        <v>0</v>
      </c>
      <c r="W24" s="2">
        <f t="shared" si="4"/>
        <v>0</v>
      </c>
      <c r="X24" s="3">
        <f t="shared" si="4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5"/>
        <v>10</v>
      </c>
      <c r="AR24" s="92">
        <f t="shared" si="6"/>
        <v>59.7654</v>
      </c>
      <c r="AS24" s="92">
        <f t="shared" si="7"/>
        <v>8967.232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/>
      <c r="G25" s="41"/>
      <c r="H25" s="41"/>
      <c r="I25" s="96"/>
      <c r="J25" s="5">
        <f t="shared" si="1"/>
        <v>0</v>
      </c>
      <c r="K25" s="5">
        <f t="shared" si="2"/>
        <v>0</v>
      </c>
      <c r="L25" s="6">
        <f t="shared" si="3"/>
        <v>0</v>
      </c>
      <c r="M25" s="40">
        <v>16</v>
      </c>
      <c r="N25" s="41">
        <v>93.2596</v>
      </c>
      <c r="O25" s="15">
        <v>15153.054</v>
      </c>
      <c r="P25" s="40"/>
      <c r="Q25" s="41"/>
      <c r="R25" s="41"/>
      <c r="S25" s="41"/>
      <c r="T25" s="41"/>
      <c r="U25" s="96"/>
      <c r="V25" s="6">
        <f t="shared" si="4"/>
        <v>0</v>
      </c>
      <c r="W25" s="5">
        <f t="shared" si="4"/>
        <v>0</v>
      </c>
      <c r="X25" s="6">
        <f t="shared" si="4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5"/>
        <v>16</v>
      </c>
      <c r="AR25" s="97">
        <f t="shared" si="6"/>
        <v>93.2596</v>
      </c>
      <c r="AS25" s="97">
        <f t="shared" si="7"/>
        <v>15153.054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/>
      <c r="G26" s="43"/>
      <c r="H26" s="43"/>
      <c r="I26" s="90"/>
      <c r="J26" s="2">
        <f t="shared" si="1"/>
        <v>0</v>
      </c>
      <c r="K26" s="2">
        <f t="shared" si="2"/>
        <v>0</v>
      </c>
      <c r="L26" s="3">
        <f t="shared" si="3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3">
        <f t="shared" si="4"/>
        <v>0</v>
      </c>
      <c r="W26" s="2">
        <f t="shared" si="4"/>
        <v>0</v>
      </c>
      <c r="X26" s="3">
        <f t="shared" si="4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5"/>
        <v>0</v>
      </c>
      <c r="AR26" s="92">
        <f t="shared" si="6"/>
        <v>0</v>
      </c>
      <c r="AS26" s="92">
        <f t="shared" si="7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/>
      <c r="G27" s="41"/>
      <c r="H27" s="41"/>
      <c r="I27" s="96"/>
      <c r="J27" s="5">
        <f t="shared" si="1"/>
        <v>0</v>
      </c>
      <c r="K27" s="5">
        <f t="shared" si="2"/>
        <v>0</v>
      </c>
      <c r="L27" s="6">
        <f t="shared" si="3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6">
        <f t="shared" si="4"/>
        <v>0</v>
      </c>
      <c r="W27" s="5">
        <f t="shared" si="4"/>
        <v>0</v>
      </c>
      <c r="X27" s="6">
        <f t="shared" si="4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5"/>
        <v>0</v>
      </c>
      <c r="AR27" s="97">
        <f t="shared" si="6"/>
        <v>0</v>
      </c>
      <c r="AS27" s="97">
        <f t="shared" si="7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/>
      <c r="G28" s="43"/>
      <c r="H28" s="43"/>
      <c r="I28" s="90"/>
      <c r="J28" s="2">
        <f t="shared" si="1"/>
        <v>0</v>
      </c>
      <c r="K28" s="2">
        <f t="shared" si="2"/>
        <v>0</v>
      </c>
      <c r="L28" s="3">
        <f t="shared" si="3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3">
        <f t="shared" si="4"/>
        <v>0</v>
      </c>
      <c r="W28" s="2">
        <f t="shared" si="4"/>
        <v>0</v>
      </c>
      <c r="X28" s="3">
        <f t="shared" si="4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5"/>
        <v>0</v>
      </c>
      <c r="AR28" s="92">
        <f t="shared" si="6"/>
        <v>0</v>
      </c>
      <c r="AS28" s="92">
        <f t="shared" si="7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/>
      <c r="G29" s="41"/>
      <c r="H29" s="41"/>
      <c r="I29" s="96"/>
      <c r="J29" s="5">
        <f t="shared" si="1"/>
        <v>0</v>
      </c>
      <c r="K29" s="5">
        <f t="shared" si="2"/>
        <v>0</v>
      </c>
      <c r="L29" s="6">
        <f t="shared" si="3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6">
        <f t="shared" si="4"/>
        <v>0</v>
      </c>
      <c r="W29" s="5">
        <f t="shared" si="4"/>
        <v>0</v>
      </c>
      <c r="X29" s="6">
        <f t="shared" si="4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5"/>
        <v>0</v>
      </c>
      <c r="AR29" s="97">
        <f t="shared" si="6"/>
        <v>0</v>
      </c>
      <c r="AS29" s="97">
        <f t="shared" si="7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46</v>
      </c>
      <c r="E30" s="43">
        <v>9.0478</v>
      </c>
      <c r="F30" s="7">
        <v>3206.626</v>
      </c>
      <c r="G30" s="43">
        <v>52</v>
      </c>
      <c r="H30" s="43">
        <v>14.2235</v>
      </c>
      <c r="I30" s="90">
        <v>3865.751</v>
      </c>
      <c r="J30" s="2">
        <f t="shared" si="1"/>
        <v>98</v>
      </c>
      <c r="K30" s="2">
        <f t="shared" si="2"/>
        <v>23.2713</v>
      </c>
      <c r="L30" s="3">
        <f t="shared" si="3"/>
        <v>7072.377</v>
      </c>
      <c r="M30" s="42"/>
      <c r="N30" s="43"/>
      <c r="O30" s="3"/>
      <c r="P30" s="42"/>
      <c r="Q30" s="43"/>
      <c r="R30" s="43"/>
      <c r="S30" s="43"/>
      <c r="T30" s="43"/>
      <c r="U30" s="90"/>
      <c r="V30" s="3">
        <f t="shared" si="4"/>
        <v>0</v>
      </c>
      <c r="W30" s="2">
        <f t="shared" si="4"/>
        <v>0</v>
      </c>
      <c r="X30" s="3">
        <f t="shared" si="4"/>
        <v>0</v>
      </c>
      <c r="Y30" s="43">
        <v>351</v>
      </c>
      <c r="Z30" s="43">
        <v>52.7716</v>
      </c>
      <c r="AA30" s="43">
        <v>14622.646</v>
      </c>
      <c r="AB30" s="1">
        <v>1181</v>
      </c>
      <c r="AC30" s="2">
        <v>94.895</v>
      </c>
      <c r="AD30" s="2">
        <v>36172.742</v>
      </c>
      <c r="AE30" s="2"/>
      <c r="AF30" s="2"/>
      <c r="AG30" s="3"/>
      <c r="AH30" s="1">
        <v>26</v>
      </c>
      <c r="AI30" s="2">
        <v>0.1673</v>
      </c>
      <c r="AJ30" s="3">
        <v>292.231</v>
      </c>
      <c r="AK30" s="1">
        <v>385</v>
      </c>
      <c r="AL30" s="2">
        <v>8.2188</v>
      </c>
      <c r="AM30" s="3">
        <v>6720.562</v>
      </c>
      <c r="AN30" s="1">
        <v>211</v>
      </c>
      <c r="AO30" s="2">
        <v>13.0228</v>
      </c>
      <c r="AP30" s="2">
        <v>7507.18</v>
      </c>
      <c r="AQ30" s="92">
        <f t="shared" si="5"/>
        <v>2252</v>
      </c>
      <c r="AR30" s="92">
        <f t="shared" si="6"/>
        <v>192.3468</v>
      </c>
      <c r="AS30" s="92">
        <f t="shared" si="7"/>
        <v>72387.738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/>
      <c r="G31" s="41"/>
      <c r="H31" s="41"/>
      <c r="I31" s="96"/>
      <c r="J31" s="5">
        <f t="shared" si="1"/>
        <v>0</v>
      </c>
      <c r="K31" s="5">
        <f t="shared" si="2"/>
        <v>0</v>
      </c>
      <c r="L31" s="6">
        <f t="shared" si="3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6">
        <f t="shared" si="4"/>
        <v>0</v>
      </c>
      <c r="W31" s="5">
        <f t="shared" si="4"/>
        <v>0</v>
      </c>
      <c r="X31" s="6">
        <f t="shared" si="4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5"/>
        <v>0</v>
      </c>
      <c r="AR31" s="97">
        <f t="shared" si="6"/>
        <v>0</v>
      </c>
      <c r="AS31" s="97">
        <f t="shared" si="7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/>
      <c r="G32" s="43"/>
      <c r="H32" s="43"/>
      <c r="I32" s="90"/>
      <c r="J32" s="2">
        <f t="shared" si="1"/>
        <v>0</v>
      </c>
      <c r="K32" s="2">
        <f t="shared" si="2"/>
        <v>0</v>
      </c>
      <c r="L32" s="3">
        <f t="shared" si="3"/>
        <v>0</v>
      </c>
      <c r="M32" s="42"/>
      <c r="N32" s="43"/>
      <c r="O32" s="3"/>
      <c r="P32" s="42"/>
      <c r="Q32" s="43"/>
      <c r="R32" s="43"/>
      <c r="S32" s="133"/>
      <c r="T32" s="43"/>
      <c r="U32" s="90"/>
      <c r="V32" s="3">
        <f t="shared" si="4"/>
        <v>0</v>
      </c>
      <c r="W32" s="2">
        <f t="shared" si="4"/>
        <v>0</v>
      </c>
      <c r="X32" s="3">
        <f t="shared" si="4"/>
        <v>0</v>
      </c>
      <c r="Y32" s="43"/>
      <c r="Z32" s="43"/>
      <c r="AA32" s="43"/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92">
        <f t="shared" si="5"/>
        <v>0</v>
      </c>
      <c r="AR32" s="92">
        <f t="shared" si="6"/>
        <v>0</v>
      </c>
      <c r="AS32" s="92">
        <f t="shared" si="7"/>
        <v>0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/>
      <c r="G33" s="41"/>
      <c r="H33" s="41"/>
      <c r="I33" s="96"/>
      <c r="J33" s="5">
        <f t="shared" si="1"/>
        <v>0</v>
      </c>
      <c r="K33" s="5">
        <f t="shared" si="2"/>
        <v>0</v>
      </c>
      <c r="L33" s="6">
        <f t="shared" si="3"/>
        <v>0</v>
      </c>
      <c r="M33" s="40">
        <v>3</v>
      </c>
      <c r="N33" s="41">
        <v>4.283</v>
      </c>
      <c r="O33" s="15">
        <v>762.469</v>
      </c>
      <c r="P33" s="40"/>
      <c r="Q33" s="41"/>
      <c r="R33" s="41"/>
      <c r="S33" s="41"/>
      <c r="T33" s="41"/>
      <c r="U33" s="96"/>
      <c r="V33" s="6">
        <f t="shared" si="4"/>
        <v>0</v>
      </c>
      <c r="W33" s="5">
        <f t="shared" si="4"/>
        <v>0</v>
      </c>
      <c r="X33" s="6">
        <f t="shared" si="4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5"/>
        <v>3</v>
      </c>
      <c r="AR33" s="97">
        <f t="shared" si="6"/>
        <v>4.283</v>
      </c>
      <c r="AS33" s="97">
        <f t="shared" si="7"/>
        <v>762.469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/>
      <c r="G34" s="43"/>
      <c r="H34" s="43"/>
      <c r="I34" s="90"/>
      <c r="J34" s="2">
        <f t="shared" si="1"/>
        <v>0</v>
      </c>
      <c r="K34" s="2">
        <f t="shared" si="2"/>
        <v>0</v>
      </c>
      <c r="L34" s="3">
        <f t="shared" si="3"/>
        <v>0</v>
      </c>
      <c r="M34" s="42">
        <v>1</v>
      </c>
      <c r="N34" s="43">
        <v>0.016</v>
      </c>
      <c r="O34" s="3">
        <v>8.928</v>
      </c>
      <c r="P34" s="42"/>
      <c r="Q34" s="43"/>
      <c r="R34" s="43"/>
      <c r="S34" s="43"/>
      <c r="T34" s="43"/>
      <c r="U34" s="90"/>
      <c r="V34" s="3">
        <f t="shared" si="4"/>
        <v>0</v>
      </c>
      <c r="W34" s="2">
        <f t="shared" si="4"/>
        <v>0</v>
      </c>
      <c r="X34" s="3">
        <f t="shared" si="4"/>
        <v>0</v>
      </c>
      <c r="Y34" s="43"/>
      <c r="Z34" s="43"/>
      <c r="AA34" s="43"/>
      <c r="AB34" s="1">
        <v>5</v>
      </c>
      <c r="AC34" s="11">
        <v>0.3004</v>
      </c>
      <c r="AD34" s="2">
        <v>335.561</v>
      </c>
      <c r="AE34" s="2"/>
      <c r="AF34" s="2"/>
      <c r="AG34" s="3"/>
      <c r="AH34" s="1"/>
      <c r="AI34" s="2"/>
      <c r="AJ34" s="3"/>
      <c r="AK34" s="1">
        <v>2</v>
      </c>
      <c r="AL34" s="2">
        <v>0.0852</v>
      </c>
      <c r="AM34" s="3">
        <v>62.167</v>
      </c>
      <c r="AN34" s="1">
        <v>7</v>
      </c>
      <c r="AO34" s="2">
        <v>0.0898</v>
      </c>
      <c r="AP34" s="2">
        <v>38.007</v>
      </c>
      <c r="AQ34" s="92">
        <f t="shared" si="5"/>
        <v>15</v>
      </c>
      <c r="AR34" s="92">
        <f t="shared" si="6"/>
        <v>0.4914</v>
      </c>
      <c r="AS34" s="92">
        <f t="shared" si="7"/>
        <v>444.663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/>
      <c r="G35" s="41"/>
      <c r="H35" s="41"/>
      <c r="I35" s="96"/>
      <c r="J35" s="5">
        <f t="shared" si="1"/>
        <v>0</v>
      </c>
      <c r="K35" s="5">
        <f t="shared" si="2"/>
        <v>0</v>
      </c>
      <c r="L35" s="6">
        <f t="shared" si="3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6">
        <f t="shared" si="4"/>
        <v>0</v>
      </c>
      <c r="W35" s="5">
        <f t="shared" si="4"/>
        <v>0</v>
      </c>
      <c r="X35" s="6">
        <f t="shared" si="4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5"/>
        <v>0</v>
      </c>
      <c r="AR35" s="97">
        <f t="shared" si="6"/>
        <v>0</v>
      </c>
      <c r="AS35" s="97">
        <f t="shared" si="7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>
        <v>6</v>
      </c>
      <c r="E36" s="43">
        <v>0.0606</v>
      </c>
      <c r="F36" s="43">
        <v>284.235</v>
      </c>
      <c r="G36" s="43"/>
      <c r="H36" s="43"/>
      <c r="I36" s="90"/>
      <c r="J36" s="2">
        <f t="shared" si="1"/>
        <v>6</v>
      </c>
      <c r="K36" s="2">
        <f t="shared" si="2"/>
        <v>0.0606</v>
      </c>
      <c r="L36" s="3">
        <f t="shared" si="3"/>
        <v>284.235</v>
      </c>
      <c r="M36" s="42">
        <v>2</v>
      </c>
      <c r="N36" s="43">
        <v>0.714</v>
      </c>
      <c r="O36" s="3">
        <v>73.327</v>
      </c>
      <c r="P36" s="42">
        <v>8</v>
      </c>
      <c r="Q36" s="43">
        <v>8.131</v>
      </c>
      <c r="R36" s="43">
        <v>460.986</v>
      </c>
      <c r="S36" s="43"/>
      <c r="T36" s="43"/>
      <c r="U36" s="90"/>
      <c r="V36" s="3">
        <f t="shared" si="4"/>
        <v>8</v>
      </c>
      <c r="W36" s="2">
        <f t="shared" si="4"/>
        <v>8.131</v>
      </c>
      <c r="X36" s="3">
        <f t="shared" si="4"/>
        <v>460.986</v>
      </c>
      <c r="Y36" s="43">
        <v>7</v>
      </c>
      <c r="Z36" s="43">
        <v>3.359</v>
      </c>
      <c r="AA36" s="43">
        <v>178.974</v>
      </c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5"/>
        <v>23</v>
      </c>
      <c r="AR36" s="92">
        <f t="shared" si="6"/>
        <v>12.264600000000002</v>
      </c>
      <c r="AS36" s="92">
        <f t="shared" si="7"/>
        <v>997.522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/>
      <c r="G37" s="41"/>
      <c r="H37" s="41"/>
      <c r="I37" s="96"/>
      <c r="J37" s="5">
        <f t="shared" si="1"/>
        <v>0</v>
      </c>
      <c r="K37" s="5">
        <f t="shared" si="2"/>
        <v>0</v>
      </c>
      <c r="L37" s="6">
        <f t="shared" si="3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6">
        <f t="shared" si="4"/>
        <v>0</v>
      </c>
      <c r="W37" s="5">
        <f t="shared" si="4"/>
        <v>0</v>
      </c>
      <c r="X37" s="6">
        <f t="shared" si="4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5"/>
        <v>0</v>
      </c>
      <c r="AR37" s="97">
        <f t="shared" si="6"/>
        <v>0</v>
      </c>
      <c r="AS37" s="97">
        <f t="shared" si="7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24</v>
      </c>
      <c r="E38" s="43">
        <v>4.1756</v>
      </c>
      <c r="F38" s="43">
        <v>1446.334</v>
      </c>
      <c r="G38" s="43"/>
      <c r="H38" s="43"/>
      <c r="I38" s="90"/>
      <c r="J38" s="2">
        <f t="shared" si="1"/>
        <v>24</v>
      </c>
      <c r="K38" s="2">
        <f t="shared" si="2"/>
        <v>4.1756</v>
      </c>
      <c r="L38" s="3">
        <f t="shared" si="3"/>
        <v>1446.334</v>
      </c>
      <c r="M38" s="42"/>
      <c r="N38" s="43"/>
      <c r="O38" s="3"/>
      <c r="P38" s="42"/>
      <c r="Q38" s="43"/>
      <c r="R38" s="43"/>
      <c r="S38" s="43"/>
      <c r="T38" s="43"/>
      <c r="U38" s="90"/>
      <c r="V38" s="3">
        <f t="shared" si="4"/>
        <v>0</v>
      </c>
      <c r="W38" s="2">
        <f t="shared" si="4"/>
        <v>0</v>
      </c>
      <c r="X38" s="3">
        <f t="shared" si="4"/>
        <v>0</v>
      </c>
      <c r="Y38" s="43"/>
      <c r="Z38" s="43"/>
      <c r="AA38" s="43"/>
      <c r="AB38" s="1"/>
      <c r="AC38" s="2"/>
      <c r="AD38" s="2"/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5"/>
        <v>24</v>
      </c>
      <c r="AR38" s="92">
        <f t="shared" si="6"/>
        <v>4.1756</v>
      </c>
      <c r="AS38" s="92">
        <f t="shared" si="7"/>
        <v>1446.334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/>
      <c r="G39" s="41"/>
      <c r="H39" s="41"/>
      <c r="I39" s="96"/>
      <c r="J39" s="5">
        <f t="shared" si="1"/>
        <v>0</v>
      </c>
      <c r="K39" s="5">
        <f t="shared" si="2"/>
        <v>0</v>
      </c>
      <c r="L39" s="6">
        <f t="shared" si="3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6">
        <f t="shared" si="4"/>
        <v>0</v>
      </c>
      <c r="W39" s="5">
        <f t="shared" si="4"/>
        <v>0</v>
      </c>
      <c r="X39" s="6">
        <f t="shared" si="4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5"/>
        <v>0</v>
      </c>
      <c r="AR39" s="97">
        <f t="shared" si="6"/>
        <v>0</v>
      </c>
      <c r="AS39" s="97">
        <f t="shared" si="7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/>
      <c r="G40" s="43"/>
      <c r="H40" s="43"/>
      <c r="I40" s="90"/>
      <c r="J40" s="2">
        <f t="shared" si="1"/>
        <v>0</v>
      </c>
      <c r="K40" s="2">
        <f t="shared" si="2"/>
        <v>0</v>
      </c>
      <c r="L40" s="3">
        <f t="shared" si="3"/>
        <v>0</v>
      </c>
      <c r="M40" s="42">
        <v>2</v>
      </c>
      <c r="N40" s="43">
        <v>19.4077</v>
      </c>
      <c r="O40" s="3">
        <v>1527.441</v>
      </c>
      <c r="P40" s="42"/>
      <c r="Q40" s="43"/>
      <c r="R40" s="43"/>
      <c r="S40" s="43"/>
      <c r="T40" s="43"/>
      <c r="U40" s="90"/>
      <c r="V40" s="3">
        <f t="shared" si="4"/>
        <v>0</v>
      </c>
      <c r="W40" s="2">
        <f t="shared" si="4"/>
        <v>0</v>
      </c>
      <c r="X40" s="3">
        <f t="shared" si="4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5"/>
        <v>2</v>
      </c>
      <c r="AR40" s="92">
        <f t="shared" si="6"/>
        <v>19.4077</v>
      </c>
      <c r="AS40" s="92">
        <f t="shared" si="7"/>
        <v>1527.441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/>
      <c r="G41" s="41"/>
      <c r="H41" s="41"/>
      <c r="I41" s="96"/>
      <c r="J41" s="5">
        <f t="shared" si="1"/>
        <v>0</v>
      </c>
      <c r="K41" s="5">
        <f t="shared" si="2"/>
        <v>0</v>
      </c>
      <c r="L41" s="6">
        <f t="shared" si="3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6">
        <f t="shared" si="4"/>
        <v>0</v>
      </c>
      <c r="W41" s="5">
        <f t="shared" si="4"/>
        <v>0</v>
      </c>
      <c r="X41" s="6">
        <f t="shared" si="4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5"/>
        <v>0</v>
      </c>
      <c r="AR41" s="97">
        <f t="shared" si="6"/>
        <v>0</v>
      </c>
      <c r="AS41" s="97">
        <f t="shared" si="7"/>
        <v>0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/>
      <c r="E42" s="43"/>
      <c r="F42" s="43"/>
      <c r="G42" s="43">
        <v>3</v>
      </c>
      <c r="H42" s="43">
        <v>52.8564</v>
      </c>
      <c r="I42" s="90">
        <v>26186.925</v>
      </c>
      <c r="J42" s="2">
        <f t="shared" si="1"/>
        <v>3</v>
      </c>
      <c r="K42" s="2">
        <f t="shared" si="2"/>
        <v>52.8564</v>
      </c>
      <c r="L42" s="3">
        <f t="shared" si="3"/>
        <v>26186.925</v>
      </c>
      <c r="M42" s="42">
        <v>17</v>
      </c>
      <c r="N42" s="43">
        <v>621.8938</v>
      </c>
      <c r="O42" s="3">
        <v>331918.467</v>
      </c>
      <c r="P42" s="42"/>
      <c r="Q42" s="43"/>
      <c r="R42" s="43"/>
      <c r="S42" s="43"/>
      <c r="T42" s="43"/>
      <c r="U42" s="90"/>
      <c r="V42" s="3">
        <f t="shared" si="4"/>
        <v>0</v>
      </c>
      <c r="W42" s="2">
        <f t="shared" si="4"/>
        <v>0</v>
      </c>
      <c r="X42" s="3">
        <f t="shared" si="4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5"/>
        <v>20</v>
      </c>
      <c r="AR42" s="92">
        <f t="shared" si="6"/>
        <v>674.7502000000001</v>
      </c>
      <c r="AS42" s="92">
        <f t="shared" si="7"/>
        <v>358105.392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10</v>
      </c>
      <c r="E43" s="41">
        <v>230.3544</v>
      </c>
      <c r="F43" s="41">
        <v>107846.884</v>
      </c>
      <c r="G43" s="41">
        <v>11</v>
      </c>
      <c r="H43" s="41">
        <v>269.3354</v>
      </c>
      <c r="I43" s="96">
        <v>145844.825</v>
      </c>
      <c r="J43" s="5">
        <f t="shared" si="1"/>
        <v>21</v>
      </c>
      <c r="K43" s="5">
        <f t="shared" si="2"/>
        <v>499.6898</v>
      </c>
      <c r="L43" s="6">
        <f t="shared" si="3"/>
        <v>253691.70900000003</v>
      </c>
      <c r="M43" s="40">
        <v>14</v>
      </c>
      <c r="N43" s="41">
        <v>237.3647</v>
      </c>
      <c r="O43" s="15">
        <v>103470.474</v>
      </c>
      <c r="P43" s="40"/>
      <c r="Q43" s="41"/>
      <c r="R43" s="41"/>
      <c r="S43" s="41"/>
      <c r="T43" s="41"/>
      <c r="U43" s="96"/>
      <c r="V43" s="6">
        <f t="shared" si="4"/>
        <v>0</v>
      </c>
      <c r="W43" s="5">
        <f t="shared" si="4"/>
        <v>0</v>
      </c>
      <c r="X43" s="6">
        <f t="shared" si="4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5"/>
        <v>35</v>
      </c>
      <c r="AR43" s="97">
        <f t="shared" si="6"/>
        <v>737.0545</v>
      </c>
      <c r="AS43" s="97">
        <f t="shared" si="7"/>
        <v>357162.183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/>
      <c r="G44" s="43"/>
      <c r="H44" s="43"/>
      <c r="I44" s="90"/>
      <c r="J44" s="2">
        <f t="shared" si="1"/>
        <v>0</v>
      </c>
      <c r="K44" s="2">
        <f t="shared" si="2"/>
        <v>0</v>
      </c>
      <c r="L44" s="3">
        <f t="shared" si="3"/>
        <v>0</v>
      </c>
      <c r="M44" s="42">
        <v>49</v>
      </c>
      <c r="N44" s="43">
        <v>1.6207</v>
      </c>
      <c r="O44" s="3">
        <v>816.623</v>
      </c>
      <c r="P44" s="42"/>
      <c r="Q44" s="43"/>
      <c r="R44" s="43"/>
      <c r="S44" s="43"/>
      <c r="T44" s="43"/>
      <c r="U44" s="90"/>
      <c r="V44" s="3">
        <f t="shared" si="4"/>
        <v>0</v>
      </c>
      <c r="W44" s="2">
        <f t="shared" si="4"/>
        <v>0</v>
      </c>
      <c r="X44" s="3">
        <f t="shared" si="4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5"/>
        <v>49</v>
      </c>
      <c r="AR44" s="92">
        <f t="shared" si="6"/>
        <v>1.6207</v>
      </c>
      <c r="AS44" s="92">
        <f t="shared" si="7"/>
        <v>816.623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/>
      <c r="G45" s="41"/>
      <c r="H45" s="41"/>
      <c r="I45" s="96"/>
      <c r="J45" s="5">
        <f t="shared" si="1"/>
        <v>0</v>
      </c>
      <c r="K45" s="5">
        <f t="shared" si="2"/>
        <v>0</v>
      </c>
      <c r="L45" s="6">
        <f t="shared" si="3"/>
        <v>0</v>
      </c>
      <c r="M45" s="40">
        <v>12</v>
      </c>
      <c r="N45" s="41">
        <v>1.8219</v>
      </c>
      <c r="O45" s="15">
        <v>252.353</v>
      </c>
      <c r="P45" s="40"/>
      <c r="Q45" s="41"/>
      <c r="R45" s="41"/>
      <c r="S45" s="41"/>
      <c r="T45" s="41"/>
      <c r="U45" s="96"/>
      <c r="V45" s="6">
        <f t="shared" si="4"/>
        <v>0</v>
      </c>
      <c r="W45" s="5">
        <f t="shared" si="4"/>
        <v>0</v>
      </c>
      <c r="X45" s="6">
        <f t="shared" si="4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5"/>
        <v>12</v>
      </c>
      <c r="AR45" s="97">
        <f t="shared" si="6"/>
        <v>1.8219</v>
      </c>
      <c r="AS45" s="97">
        <f t="shared" si="7"/>
        <v>252.353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/>
      <c r="G46" s="43"/>
      <c r="H46" s="43"/>
      <c r="I46" s="90"/>
      <c r="J46" s="2">
        <f t="shared" si="1"/>
        <v>0</v>
      </c>
      <c r="K46" s="2">
        <f t="shared" si="2"/>
        <v>0</v>
      </c>
      <c r="L46" s="3">
        <f t="shared" si="3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3">
        <f t="shared" si="4"/>
        <v>0</v>
      </c>
      <c r="W46" s="2">
        <f t="shared" si="4"/>
        <v>0</v>
      </c>
      <c r="X46" s="3">
        <f t="shared" si="4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5"/>
        <v>0</v>
      </c>
      <c r="AR46" s="92">
        <f t="shared" si="6"/>
        <v>0</v>
      </c>
      <c r="AS46" s="92">
        <f t="shared" si="7"/>
        <v>0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/>
      <c r="G47" s="41"/>
      <c r="H47" s="41"/>
      <c r="I47" s="96"/>
      <c r="J47" s="5">
        <f t="shared" si="1"/>
        <v>0</v>
      </c>
      <c r="K47" s="5">
        <f t="shared" si="2"/>
        <v>0</v>
      </c>
      <c r="L47" s="6">
        <f t="shared" si="3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6">
        <f t="shared" si="4"/>
        <v>0</v>
      </c>
      <c r="W47" s="5">
        <f t="shared" si="4"/>
        <v>0</v>
      </c>
      <c r="X47" s="6">
        <f t="shared" si="4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5"/>
        <v>0</v>
      </c>
      <c r="AR47" s="97">
        <f t="shared" si="6"/>
        <v>0</v>
      </c>
      <c r="AS47" s="97">
        <f t="shared" si="7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/>
      <c r="G48" s="43"/>
      <c r="H48" s="43"/>
      <c r="I48" s="90"/>
      <c r="J48" s="2">
        <f t="shared" si="1"/>
        <v>0</v>
      </c>
      <c r="K48" s="2">
        <f t="shared" si="2"/>
        <v>0</v>
      </c>
      <c r="L48" s="3">
        <f t="shared" si="3"/>
        <v>0</v>
      </c>
      <c r="M48" s="42"/>
      <c r="N48" s="43"/>
      <c r="O48" s="3"/>
      <c r="P48" s="42"/>
      <c r="Q48" s="43"/>
      <c r="R48" s="43"/>
      <c r="S48" s="43"/>
      <c r="T48" s="43"/>
      <c r="U48" s="90"/>
      <c r="V48" s="3">
        <f t="shared" si="4"/>
        <v>0</v>
      </c>
      <c r="W48" s="2">
        <f t="shared" si="4"/>
        <v>0</v>
      </c>
      <c r="X48" s="3">
        <f t="shared" si="4"/>
        <v>0</v>
      </c>
      <c r="Y48" s="43"/>
      <c r="Z48" s="43"/>
      <c r="AA48" s="4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5"/>
        <v>0</v>
      </c>
      <c r="AR48" s="92">
        <f t="shared" si="6"/>
        <v>0</v>
      </c>
      <c r="AS48" s="92">
        <f t="shared" si="7"/>
        <v>0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/>
      <c r="G49" s="41"/>
      <c r="H49" s="41"/>
      <c r="I49" s="96"/>
      <c r="J49" s="5">
        <f t="shared" si="1"/>
        <v>0</v>
      </c>
      <c r="K49" s="5">
        <f t="shared" si="2"/>
        <v>0</v>
      </c>
      <c r="L49" s="6">
        <f t="shared" si="3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6">
        <f t="shared" si="4"/>
        <v>0</v>
      </c>
      <c r="W49" s="5">
        <f t="shared" si="4"/>
        <v>0</v>
      </c>
      <c r="X49" s="6">
        <f t="shared" si="4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5"/>
        <v>0</v>
      </c>
      <c r="AR49" s="97">
        <f t="shared" si="6"/>
        <v>0</v>
      </c>
      <c r="AS49" s="97">
        <f t="shared" si="7"/>
        <v>0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/>
      <c r="G50" s="43"/>
      <c r="H50" s="43"/>
      <c r="I50" s="90"/>
      <c r="J50" s="2">
        <f t="shared" si="1"/>
        <v>0</v>
      </c>
      <c r="K50" s="2">
        <f t="shared" si="2"/>
        <v>0</v>
      </c>
      <c r="L50" s="3">
        <f t="shared" si="3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3">
        <f t="shared" si="4"/>
        <v>0</v>
      </c>
      <c r="W50" s="2">
        <f t="shared" si="4"/>
        <v>0</v>
      </c>
      <c r="X50" s="3">
        <f t="shared" si="4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5"/>
        <v>0</v>
      </c>
      <c r="AR50" s="92">
        <f t="shared" si="6"/>
        <v>0</v>
      </c>
      <c r="AS50" s="92">
        <f t="shared" si="7"/>
        <v>0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/>
      <c r="G51" s="41"/>
      <c r="H51" s="41"/>
      <c r="I51" s="96"/>
      <c r="J51" s="5">
        <f t="shared" si="1"/>
        <v>0</v>
      </c>
      <c r="K51" s="5">
        <f t="shared" si="2"/>
        <v>0</v>
      </c>
      <c r="L51" s="6">
        <f t="shared" si="3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6">
        <f t="shared" si="4"/>
        <v>0</v>
      </c>
      <c r="W51" s="5">
        <f t="shared" si="4"/>
        <v>0</v>
      </c>
      <c r="X51" s="6">
        <f t="shared" si="4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5"/>
        <v>0</v>
      </c>
      <c r="AR51" s="97">
        <f t="shared" si="6"/>
        <v>0</v>
      </c>
      <c r="AS51" s="97">
        <f t="shared" si="7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/>
      <c r="G52" s="43"/>
      <c r="H52" s="43"/>
      <c r="I52" s="90"/>
      <c r="J52" s="2">
        <f t="shared" si="1"/>
        <v>0</v>
      </c>
      <c r="K52" s="2">
        <f t="shared" si="2"/>
        <v>0</v>
      </c>
      <c r="L52" s="3">
        <f t="shared" si="3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3">
        <f t="shared" si="4"/>
        <v>0</v>
      </c>
      <c r="W52" s="2">
        <f t="shared" si="4"/>
        <v>0</v>
      </c>
      <c r="X52" s="3">
        <f t="shared" si="4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5"/>
        <v>0</v>
      </c>
      <c r="AR52" s="92">
        <f t="shared" si="6"/>
        <v>0</v>
      </c>
      <c r="AS52" s="92">
        <f t="shared" si="7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/>
      <c r="G53" s="41"/>
      <c r="H53" s="41"/>
      <c r="I53" s="96"/>
      <c r="J53" s="5">
        <f t="shared" si="1"/>
        <v>0</v>
      </c>
      <c r="K53" s="5">
        <f t="shared" si="2"/>
        <v>0</v>
      </c>
      <c r="L53" s="6">
        <f t="shared" si="3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6">
        <f t="shared" si="4"/>
        <v>0</v>
      </c>
      <c r="W53" s="5">
        <f t="shared" si="4"/>
        <v>0</v>
      </c>
      <c r="X53" s="6">
        <f t="shared" si="4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5"/>
        <v>0</v>
      </c>
      <c r="AR53" s="97">
        <f t="shared" si="6"/>
        <v>0</v>
      </c>
      <c r="AS53" s="97">
        <f t="shared" si="7"/>
        <v>0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/>
      <c r="G54" s="43"/>
      <c r="H54" s="43"/>
      <c r="I54" s="90"/>
      <c r="J54" s="2">
        <f t="shared" si="1"/>
        <v>0</v>
      </c>
      <c r="K54" s="2">
        <f t="shared" si="2"/>
        <v>0</v>
      </c>
      <c r="L54" s="3">
        <f t="shared" si="3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3">
        <f t="shared" si="4"/>
        <v>0</v>
      </c>
      <c r="W54" s="2">
        <f t="shared" si="4"/>
        <v>0</v>
      </c>
      <c r="X54" s="3">
        <f t="shared" si="4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/>
      <c r="AI54" s="2"/>
      <c r="AJ54" s="3"/>
      <c r="AK54" s="1"/>
      <c r="AL54" s="2"/>
      <c r="AM54" s="3"/>
      <c r="AN54" s="1">
        <v>34</v>
      </c>
      <c r="AO54" s="2">
        <v>1.3971</v>
      </c>
      <c r="AP54" s="2">
        <v>1231.06</v>
      </c>
      <c r="AQ54" s="92">
        <f t="shared" si="5"/>
        <v>34</v>
      </c>
      <c r="AR54" s="92">
        <f t="shared" si="6"/>
        <v>1.3971</v>
      </c>
      <c r="AS54" s="92">
        <f t="shared" si="7"/>
        <v>1231.06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/>
      <c r="G55" s="41"/>
      <c r="H55" s="41"/>
      <c r="I55" s="96"/>
      <c r="J55" s="5">
        <f t="shared" si="1"/>
        <v>0</v>
      </c>
      <c r="K55" s="5">
        <f t="shared" si="2"/>
        <v>0</v>
      </c>
      <c r="L55" s="6">
        <f t="shared" si="3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6">
        <f t="shared" si="4"/>
        <v>0</v>
      </c>
      <c r="W55" s="5">
        <f t="shared" si="4"/>
        <v>0</v>
      </c>
      <c r="X55" s="6">
        <f t="shared" si="4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5"/>
        <v>0</v>
      </c>
      <c r="AR55" s="97">
        <f t="shared" si="6"/>
        <v>0</v>
      </c>
      <c r="AS55" s="97">
        <f t="shared" si="7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42"/>
      <c r="E56" s="43"/>
      <c r="F56" s="43"/>
      <c r="G56" s="43"/>
      <c r="H56" s="43"/>
      <c r="I56" s="90"/>
      <c r="J56" s="2">
        <f t="shared" si="1"/>
        <v>0</v>
      </c>
      <c r="K56" s="2">
        <f t="shared" si="2"/>
        <v>0</v>
      </c>
      <c r="L56" s="3">
        <f t="shared" si="3"/>
        <v>0</v>
      </c>
      <c r="M56" s="42">
        <v>5</v>
      </c>
      <c r="N56" s="43">
        <v>1.733</v>
      </c>
      <c r="O56" s="3">
        <v>224.2</v>
      </c>
      <c r="P56" s="42"/>
      <c r="Q56" s="43"/>
      <c r="R56" s="43"/>
      <c r="S56" s="43"/>
      <c r="T56" s="43"/>
      <c r="U56" s="90"/>
      <c r="V56" s="3">
        <f t="shared" si="4"/>
        <v>0</v>
      </c>
      <c r="W56" s="2">
        <f t="shared" si="4"/>
        <v>0</v>
      </c>
      <c r="X56" s="3">
        <f t="shared" si="4"/>
        <v>0</v>
      </c>
      <c r="Y56" s="43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5"/>
        <v>5</v>
      </c>
      <c r="AR56" s="92">
        <f t="shared" si="6"/>
        <v>1.733</v>
      </c>
      <c r="AS56" s="92">
        <f t="shared" si="7"/>
        <v>224.2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/>
      <c r="G57" s="41"/>
      <c r="H57" s="41"/>
      <c r="I57" s="96"/>
      <c r="J57" s="23">
        <f t="shared" si="1"/>
        <v>0</v>
      </c>
      <c r="K57" s="23">
        <f t="shared" si="2"/>
        <v>0</v>
      </c>
      <c r="L57" s="19">
        <f t="shared" si="3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6">
        <f t="shared" si="4"/>
        <v>0</v>
      </c>
      <c r="W57" s="5">
        <f t="shared" si="4"/>
        <v>0</v>
      </c>
      <c r="X57" s="6">
        <f t="shared" si="4"/>
        <v>0</v>
      </c>
      <c r="Y57" s="41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5"/>
        <v>0</v>
      </c>
      <c r="AR57" s="97">
        <f t="shared" si="6"/>
        <v>0</v>
      </c>
      <c r="AS57" s="97">
        <f t="shared" si="7"/>
        <v>0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134">
        <f t="shared" si="1"/>
        <v>0</v>
      </c>
      <c r="K58" s="134">
        <f t="shared" si="2"/>
        <v>0</v>
      </c>
      <c r="L58" s="135">
        <f t="shared" si="3"/>
        <v>0</v>
      </c>
      <c r="M58" s="44">
        <v>1707</v>
      </c>
      <c r="N58" s="45">
        <v>94.5203</v>
      </c>
      <c r="O58" s="143">
        <v>28768.959</v>
      </c>
      <c r="P58" s="44">
        <v>1</v>
      </c>
      <c r="Q58" s="45">
        <v>0.976</v>
      </c>
      <c r="R58" s="45">
        <v>227.85</v>
      </c>
      <c r="S58" s="45">
        <v>13</v>
      </c>
      <c r="T58" s="45">
        <v>0.201</v>
      </c>
      <c r="U58" s="109">
        <v>186.606</v>
      </c>
      <c r="V58" s="19">
        <f t="shared" si="4"/>
        <v>14</v>
      </c>
      <c r="W58" s="23">
        <f t="shared" si="4"/>
        <v>1.177</v>
      </c>
      <c r="X58" s="19">
        <f t="shared" si="4"/>
        <v>414.456</v>
      </c>
      <c r="Y58" s="45">
        <v>124</v>
      </c>
      <c r="Z58" s="45">
        <v>4.654</v>
      </c>
      <c r="AA58" s="45">
        <v>2010.217</v>
      </c>
      <c r="AB58" s="20">
        <v>1017</v>
      </c>
      <c r="AC58" s="23">
        <v>112.3892</v>
      </c>
      <c r="AD58" s="23">
        <v>15040.298</v>
      </c>
      <c r="AE58" s="23"/>
      <c r="AF58" s="23"/>
      <c r="AG58" s="19"/>
      <c r="AH58" s="20">
        <v>6</v>
      </c>
      <c r="AI58" s="23">
        <v>0.148</v>
      </c>
      <c r="AJ58" s="19">
        <v>46.62</v>
      </c>
      <c r="AK58" s="20">
        <v>124</v>
      </c>
      <c r="AL58" s="23">
        <v>13.7171</v>
      </c>
      <c r="AM58" s="19">
        <v>3114.336</v>
      </c>
      <c r="AN58" s="20">
        <v>4</v>
      </c>
      <c r="AO58" s="23">
        <v>0.0267</v>
      </c>
      <c r="AP58" s="23">
        <v>91.29799999999999</v>
      </c>
      <c r="AQ58" s="110">
        <f t="shared" si="5"/>
        <v>2996</v>
      </c>
      <c r="AR58" s="110">
        <f t="shared" si="6"/>
        <v>226.6323</v>
      </c>
      <c r="AS58" s="110">
        <f t="shared" si="7"/>
        <v>49486.183999999994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/>
      <c r="G59" s="43"/>
      <c r="H59" s="43"/>
      <c r="I59" s="90"/>
      <c r="J59" s="112">
        <f t="shared" si="1"/>
        <v>0</v>
      </c>
      <c r="K59" s="112">
        <f t="shared" si="2"/>
        <v>0</v>
      </c>
      <c r="L59" s="113">
        <f t="shared" si="3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113">
        <f t="shared" si="4"/>
        <v>0</v>
      </c>
      <c r="W59" s="112">
        <f t="shared" si="4"/>
        <v>0</v>
      </c>
      <c r="X59" s="113">
        <f t="shared" si="4"/>
        <v>0</v>
      </c>
      <c r="Y59" s="43"/>
      <c r="Z59" s="43"/>
      <c r="AA59" s="43"/>
      <c r="AB59" s="1"/>
      <c r="AC59" s="51"/>
      <c r="AD59" s="2"/>
      <c r="AE59" s="2">
        <v>17</v>
      </c>
      <c r="AF59" s="2">
        <v>2076</v>
      </c>
      <c r="AG59" s="3">
        <v>21706.769</v>
      </c>
      <c r="AH59" s="1"/>
      <c r="AI59" s="51"/>
      <c r="AJ59" s="3"/>
      <c r="AK59" s="1"/>
      <c r="AL59" s="51"/>
      <c r="AM59" s="3"/>
      <c r="AN59" s="144"/>
      <c r="AO59" s="2"/>
      <c r="AP59" s="2"/>
      <c r="AQ59" s="114">
        <f t="shared" si="5"/>
        <v>17</v>
      </c>
      <c r="AR59" s="114">
        <f t="shared" si="6"/>
        <v>2076</v>
      </c>
      <c r="AS59" s="114">
        <f t="shared" si="7"/>
        <v>21706.769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5">
        <f t="shared" si="1"/>
        <v>0</v>
      </c>
      <c r="K60" s="5">
        <f t="shared" si="2"/>
        <v>0</v>
      </c>
      <c r="L60" s="6">
        <f t="shared" si="3"/>
        <v>0</v>
      </c>
      <c r="M60" s="40">
        <v>123</v>
      </c>
      <c r="N60" s="41">
        <v>4.7209</v>
      </c>
      <c r="O60" s="15">
        <v>1684.599</v>
      </c>
      <c r="P60" s="40">
        <v>6</v>
      </c>
      <c r="Q60" s="41">
        <v>33.448</v>
      </c>
      <c r="R60" s="41">
        <v>7379.349</v>
      </c>
      <c r="S60" s="41"/>
      <c r="T60" s="41"/>
      <c r="U60" s="96"/>
      <c r="V60" s="6">
        <f t="shared" si="4"/>
        <v>6</v>
      </c>
      <c r="W60" s="5">
        <f t="shared" si="4"/>
        <v>33.448</v>
      </c>
      <c r="X60" s="6">
        <f t="shared" si="4"/>
        <v>7379.349</v>
      </c>
      <c r="Y60" s="41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5"/>
        <v>129</v>
      </c>
      <c r="AR60" s="97">
        <f t="shared" si="6"/>
        <v>38.1689</v>
      </c>
      <c r="AS60" s="97">
        <f t="shared" si="7"/>
        <v>9063.948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8" ref="D61:I61">+D6+D8+D10+D12+D14+D16+D18+D20+D22+D24+D26+D28+D30+D32+D34+D36+D38+D40+D42+D44+D46+D48+D50+D52+D54+D56+D58</f>
        <v>76</v>
      </c>
      <c r="E61" s="45">
        <f t="shared" si="8"/>
        <v>13.284000000000002</v>
      </c>
      <c r="F61" s="45">
        <f t="shared" si="8"/>
        <v>4937.195000000001</v>
      </c>
      <c r="G61" s="44">
        <f t="shared" si="8"/>
        <v>68</v>
      </c>
      <c r="H61" s="45">
        <f t="shared" si="8"/>
        <v>70.5779</v>
      </c>
      <c r="I61" s="45">
        <f t="shared" si="8"/>
        <v>31269.902000000002</v>
      </c>
      <c r="J61" s="23">
        <f aca="true" t="shared" si="9" ref="J61:U61">+J6+J8+J10+J12+J14+J16+J18+J20+J22+J24+J26+J28+J30+J32+J34+J36+J38+J40+J42+J44+J46+J48+J50+J52+J54+J56+J58</f>
        <v>144</v>
      </c>
      <c r="K61" s="23">
        <f t="shared" si="9"/>
        <v>83.8619</v>
      </c>
      <c r="L61" s="19">
        <f t="shared" si="9"/>
        <v>36207.097</v>
      </c>
      <c r="M61" s="44">
        <f t="shared" si="9"/>
        <v>1793</v>
      </c>
      <c r="N61" s="45">
        <f t="shared" si="9"/>
        <v>799.6709000000001</v>
      </c>
      <c r="O61" s="45">
        <f t="shared" si="9"/>
        <v>372305.177</v>
      </c>
      <c r="P61" s="44">
        <f t="shared" si="9"/>
        <v>645</v>
      </c>
      <c r="Q61" s="45">
        <f t="shared" si="9"/>
        <v>3103.196</v>
      </c>
      <c r="R61" s="45">
        <f t="shared" si="9"/>
        <v>482065.22899999993</v>
      </c>
      <c r="S61" s="44">
        <f t="shared" si="9"/>
        <v>141</v>
      </c>
      <c r="T61" s="45">
        <f t="shared" si="9"/>
        <v>5.092</v>
      </c>
      <c r="U61" s="45">
        <f t="shared" si="9"/>
        <v>4993.858</v>
      </c>
      <c r="V61" s="19">
        <f aca="true" t="shared" si="10" ref="V61:AP61">+V6+V8+V10+V12+V14+V16+V18+V20+V22+V24+V26+V28+V30+V32+V34+V36+V38+V40+V42+V44+V46+V48+V50+V52+V54+V56+V58</f>
        <v>786</v>
      </c>
      <c r="W61" s="23">
        <f t="shared" si="10"/>
        <v>3108.288</v>
      </c>
      <c r="X61" s="23">
        <f t="shared" si="10"/>
        <v>487059.087</v>
      </c>
      <c r="Y61" s="304">
        <f t="shared" si="10"/>
        <v>510</v>
      </c>
      <c r="Z61" s="45">
        <f t="shared" si="10"/>
        <v>233.7263</v>
      </c>
      <c r="AA61" s="45">
        <f t="shared" si="10"/>
        <v>28328.091999999997</v>
      </c>
      <c r="AB61" s="44">
        <f t="shared" si="10"/>
        <v>2203</v>
      </c>
      <c r="AC61" s="45">
        <f t="shared" si="10"/>
        <v>207.5846</v>
      </c>
      <c r="AD61" s="45">
        <f t="shared" si="10"/>
        <v>51548.601</v>
      </c>
      <c r="AE61" s="44">
        <f t="shared" si="10"/>
        <v>282</v>
      </c>
      <c r="AF61" s="45">
        <f t="shared" si="10"/>
        <v>20.216</v>
      </c>
      <c r="AG61" s="45">
        <f t="shared" si="10"/>
        <v>8539.46</v>
      </c>
      <c r="AH61" s="44">
        <f t="shared" si="10"/>
        <v>208</v>
      </c>
      <c r="AI61" s="45">
        <f t="shared" si="10"/>
        <v>28.2127</v>
      </c>
      <c r="AJ61" s="45">
        <f t="shared" si="10"/>
        <v>13882.066</v>
      </c>
      <c r="AK61" s="44">
        <f t="shared" si="10"/>
        <v>554</v>
      </c>
      <c r="AL61" s="45">
        <f t="shared" si="10"/>
        <v>22.492</v>
      </c>
      <c r="AM61" s="45">
        <f t="shared" si="10"/>
        <v>10507.986</v>
      </c>
      <c r="AN61" s="44">
        <f t="shared" si="10"/>
        <v>256</v>
      </c>
      <c r="AO61" s="45">
        <f t="shared" si="10"/>
        <v>14.5364</v>
      </c>
      <c r="AP61" s="45">
        <f t="shared" si="10"/>
        <v>8867.545</v>
      </c>
      <c r="AQ61" s="110">
        <f t="shared" si="5"/>
        <v>6736</v>
      </c>
      <c r="AR61" s="110">
        <f t="shared" si="6"/>
        <v>4518.5887999999995</v>
      </c>
      <c r="AS61" s="110">
        <f t="shared" si="7"/>
        <v>1017245.1109999999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1" ref="D62:I62">D59</f>
        <v>0</v>
      </c>
      <c r="E62" s="43">
        <f t="shared" si="11"/>
        <v>0</v>
      </c>
      <c r="F62" s="43">
        <f t="shared" si="11"/>
        <v>0</v>
      </c>
      <c r="G62" s="42">
        <f t="shared" si="11"/>
        <v>0</v>
      </c>
      <c r="H62" s="43">
        <f t="shared" si="11"/>
        <v>0</v>
      </c>
      <c r="I62" s="43">
        <f t="shared" si="11"/>
        <v>0</v>
      </c>
      <c r="J62" s="2">
        <f aca="true" t="shared" si="12" ref="J62:AP62">J59</f>
        <v>0</v>
      </c>
      <c r="K62" s="2">
        <f t="shared" si="12"/>
        <v>0</v>
      </c>
      <c r="L62" s="3">
        <f t="shared" si="12"/>
        <v>0</v>
      </c>
      <c r="M62" s="42">
        <f t="shared" si="12"/>
        <v>0</v>
      </c>
      <c r="N62" s="43">
        <f t="shared" si="12"/>
        <v>0</v>
      </c>
      <c r="O62" s="43">
        <f t="shared" si="12"/>
        <v>0</v>
      </c>
      <c r="P62" s="42">
        <f t="shared" si="12"/>
        <v>0</v>
      </c>
      <c r="Q62" s="43">
        <f t="shared" si="12"/>
        <v>0</v>
      </c>
      <c r="R62" s="43">
        <f t="shared" si="12"/>
        <v>0</v>
      </c>
      <c r="S62" s="42">
        <f t="shared" si="12"/>
        <v>0</v>
      </c>
      <c r="T62" s="43">
        <f t="shared" si="12"/>
        <v>0</v>
      </c>
      <c r="U62" s="43">
        <f t="shared" si="12"/>
        <v>0</v>
      </c>
      <c r="V62" s="3">
        <f t="shared" si="12"/>
        <v>0</v>
      </c>
      <c r="W62" s="2">
        <f t="shared" si="12"/>
        <v>0</v>
      </c>
      <c r="X62" s="2">
        <f t="shared" si="12"/>
        <v>0</v>
      </c>
      <c r="Y62" s="305">
        <f t="shared" si="12"/>
        <v>0</v>
      </c>
      <c r="Z62" s="43">
        <f t="shared" si="12"/>
        <v>0</v>
      </c>
      <c r="AA62" s="43">
        <f t="shared" si="12"/>
        <v>0</v>
      </c>
      <c r="AB62" s="42">
        <f t="shared" si="12"/>
        <v>0</v>
      </c>
      <c r="AC62" s="43">
        <f t="shared" si="12"/>
        <v>0</v>
      </c>
      <c r="AD62" s="43">
        <f t="shared" si="12"/>
        <v>0</v>
      </c>
      <c r="AE62" s="42">
        <f t="shared" si="12"/>
        <v>17</v>
      </c>
      <c r="AF62" s="43">
        <f t="shared" si="12"/>
        <v>2076</v>
      </c>
      <c r="AG62" s="43">
        <f t="shared" si="12"/>
        <v>21706.769</v>
      </c>
      <c r="AH62" s="42">
        <f t="shared" si="12"/>
        <v>0</v>
      </c>
      <c r="AI62" s="43">
        <f t="shared" si="12"/>
        <v>0</v>
      </c>
      <c r="AJ62" s="43">
        <f t="shared" si="12"/>
        <v>0</v>
      </c>
      <c r="AK62" s="42">
        <f t="shared" si="12"/>
        <v>0</v>
      </c>
      <c r="AL62" s="43">
        <f t="shared" si="12"/>
        <v>0</v>
      </c>
      <c r="AM62" s="43">
        <f t="shared" si="12"/>
        <v>0</v>
      </c>
      <c r="AN62" s="42">
        <f t="shared" si="12"/>
        <v>0</v>
      </c>
      <c r="AO62" s="43">
        <f t="shared" si="12"/>
        <v>0</v>
      </c>
      <c r="AP62" s="43">
        <f t="shared" si="12"/>
        <v>0</v>
      </c>
      <c r="AQ62" s="92">
        <f t="shared" si="5"/>
        <v>17</v>
      </c>
      <c r="AR62" s="92">
        <f t="shared" si="6"/>
        <v>2076</v>
      </c>
      <c r="AS62" s="92">
        <f t="shared" si="7"/>
        <v>21706.769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3" ref="D63:I63">+D7+D9+D11+D13+D15+D17+D19+D21+D23+D25+D27+D29+D31+D33+D35+D37+D39+D41+D43+D45+D47+D49+D51+D53+D55+D57+D60</f>
        <v>10</v>
      </c>
      <c r="E63" s="41">
        <f t="shared" si="13"/>
        <v>230.3544</v>
      </c>
      <c r="F63" s="41">
        <f t="shared" si="13"/>
        <v>107846.884</v>
      </c>
      <c r="G63" s="40">
        <f t="shared" si="13"/>
        <v>11</v>
      </c>
      <c r="H63" s="41">
        <f t="shared" si="13"/>
        <v>269.3354</v>
      </c>
      <c r="I63" s="41">
        <f t="shared" si="13"/>
        <v>145844.825</v>
      </c>
      <c r="J63" s="136">
        <f aca="true" t="shared" si="14" ref="J63:Z63">+J7+J9+J11+J13+J15+J17+J19+J21+J23+J25+J27+J29+J31+J33+J35+J37+J39+J41+J43+J45+J47+J49+J51+J53+J55+J57+J60</f>
        <v>21</v>
      </c>
      <c r="K63" s="136">
        <f t="shared" si="14"/>
        <v>499.6898</v>
      </c>
      <c r="L63" s="137">
        <f t="shared" si="14"/>
        <v>253691.70900000003</v>
      </c>
      <c r="M63" s="40">
        <f t="shared" si="14"/>
        <v>168</v>
      </c>
      <c r="N63" s="41">
        <f t="shared" si="14"/>
        <v>341.4501</v>
      </c>
      <c r="O63" s="41">
        <f aca="true" t="shared" si="15" ref="O63:U63">+O7+O9+O11+O13+O15+O17+O19+O21+O23+O25+O27+O29+O31+O33+O35+O37+O39+O41+O43+O45+O47+O49+O51+O53+O55+O57+O60</f>
        <v>121322.94900000001</v>
      </c>
      <c r="P63" s="40">
        <f t="shared" si="15"/>
        <v>9</v>
      </c>
      <c r="Q63" s="41">
        <f t="shared" si="15"/>
        <v>395.681</v>
      </c>
      <c r="R63" s="41">
        <f t="shared" si="15"/>
        <v>29564.489</v>
      </c>
      <c r="S63" s="40">
        <f t="shared" si="15"/>
        <v>0</v>
      </c>
      <c r="T63" s="41">
        <f t="shared" si="15"/>
        <v>0</v>
      </c>
      <c r="U63" s="41">
        <f t="shared" si="15"/>
        <v>0</v>
      </c>
      <c r="V63" s="6">
        <f t="shared" si="14"/>
        <v>9</v>
      </c>
      <c r="W63" s="5">
        <f t="shared" si="14"/>
        <v>395.681</v>
      </c>
      <c r="X63" s="5">
        <f t="shared" si="14"/>
        <v>29564.489</v>
      </c>
      <c r="Y63" s="306">
        <f t="shared" si="14"/>
        <v>0</v>
      </c>
      <c r="Z63" s="41">
        <f t="shared" si="14"/>
        <v>0</v>
      </c>
      <c r="AA63" s="41">
        <f aca="true" t="shared" si="16" ref="AA63:AP63">+AA7+AA9+AA11+AA13+AA15+AA17+AA19+AA21+AA23+AA25+AA27+AA29+AA31+AA33+AA35+AA37+AA39+AA41+AA43+AA45+AA47+AA49+AA51+AA53+AA55+AA57+AA60</f>
        <v>0</v>
      </c>
      <c r="AB63" s="40">
        <f t="shared" si="16"/>
        <v>0</v>
      </c>
      <c r="AC63" s="41">
        <f t="shared" si="16"/>
        <v>0</v>
      </c>
      <c r="AD63" s="41">
        <f t="shared" si="16"/>
        <v>0</v>
      </c>
      <c r="AE63" s="40">
        <f t="shared" si="16"/>
        <v>0</v>
      </c>
      <c r="AF63" s="41">
        <f t="shared" si="16"/>
        <v>0</v>
      </c>
      <c r="AG63" s="41">
        <f t="shared" si="16"/>
        <v>0</v>
      </c>
      <c r="AH63" s="40">
        <f t="shared" si="16"/>
        <v>0</v>
      </c>
      <c r="AI63" s="41">
        <f t="shared" si="16"/>
        <v>0</v>
      </c>
      <c r="AJ63" s="41">
        <f t="shared" si="16"/>
        <v>0</v>
      </c>
      <c r="AK63" s="40">
        <f t="shared" si="16"/>
        <v>0</v>
      </c>
      <c r="AL63" s="41">
        <f t="shared" si="16"/>
        <v>0</v>
      </c>
      <c r="AM63" s="41">
        <f t="shared" si="16"/>
        <v>0</v>
      </c>
      <c r="AN63" s="40">
        <f t="shared" si="16"/>
        <v>0</v>
      </c>
      <c r="AO63" s="41">
        <f t="shared" si="16"/>
        <v>0</v>
      </c>
      <c r="AP63" s="41">
        <f t="shared" si="16"/>
        <v>0</v>
      </c>
      <c r="AQ63" s="97">
        <f t="shared" si="5"/>
        <v>198</v>
      </c>
      <c r="AR63" s="97">
        <f t="shared" si="6"/>
        <v>1236.8209</v>
      </c>
      <c r="AS63" s="97">
        <f t="shared" si="7"/>
        <v>404579.14700000006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/>
      <c r="G64" s="43">
        <v>349</v>
      </c>
      <c r="H64" s="43">
        <v>129.91925</v>
      </c>
      <c r="I64" s="90">
        <v>65865.664</v>
      </c>
      <c r="J64" s="2">
        <f aca="true" t="shared" si="17" ref="J64:L67">D64+G64</f>
        <v>349</v>
      </c>
      <c r="K64" s="2">
        <f t="shared" si="17"/>
        <v>129.91925</v>
      </c>
      <c r="L64" s="3">
        <f t="shared" si="17"/>
        <v>65865.664</v>
      </c>
      <c r="M64" s="42">
        <v>1539</v>
      </c>
      <c r="N64" s="43">
        <v>215.3789</v>
      </c>
      <c r="O64" s="3">
        <v>160633.705</v>
      </c>
      <c r="P64" s="42">
        <v>2278</v>
      </c>
      <c r="Q64" s="43">
        <v>615.378</v>
      </c>
      <c r="R64" s="43">
        <v>120742.189</v>
      </c>
      <c r="S64" s="43">
        <v>33</v>
      </c>
      <c r="T64" s="43">
        <v>0.781</v>
      </c>
      <c r="U64" s="90">
        <v>955.013</v>
      </c>
      <c r="V64" s="3">
        <f aca="true" t="shared" si="18" ref="V64:X67">P64+S64</f>
        <v>2311</v>
      </c>
      <c r="W64" s="2">
        <f t="shared" si="18"/>
        <v>616.159</v>
      </c>
      <c r="X64" s="3">
        <f t="shared" si="18"/>
        <v>121697.202</v>
      </c>
      <c r="Y64" s="43">
        <v>5</v>
      </c>
      <c r="Z64" s="43">
        <v>2.6025</v>
      </c>
      <c r="AA64" s="43">
        <v>1987.991</v>
      </c>
      <c r="AB64" s="1">
        <v>87</v>
      </c>
      <c r="AC64" s="2">
        <v>6.02951</v>
      </c>
      <c r="AD64" s="2">
        <v>3285.072</v>
      </c>
      <c r="AE64" s="2">
        <v>17</v>
      </c>
      <c r="AF64" s="2">
        <v>2.711</v>
      </c>
      <c r="AG64" s="3">
        <v>632.684</v>
      </c>
      <c r="AH64" s="1">
        <v>5</v>
      </c>
      <c r="AI64" s="2">
        <v>0.113</v>
      </c>
      <c r="AJ64" s="3">
        <v>28.928</v>
      </c>
      <c r="AK64" s="1"/>
      <c r="AL64" s="2"/>
      <c r="AM64" s="3"/>
      <c r="AN64" s="1"/>
      <c r="AO64" s="2"/>
      <c r="AP64" s="2"/>
      <c r="AQ64" s="92">
        <f t="shared" si="5"/>
        <v>4313</v>
      </c>
      <c r="AR64" s="92">
        <f t="shared" si="6"/>
        <v>972.9131600000002</v>
      </c>
      <c r="AS64" s="92">
        <f t="shared" si="7"/>
        <v>354131.246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455</v>
      </c>
      <c r="E65" s="41">
        <v>56.65655</v>
      </c>
      <c r="F65" s="41">
        <v>59491.959</v>
      </c>
      <c r="G65" s="41">
        <v>102</v>
      </c>
      <c r="H65" s="41">
        <v>510.5824</v>
      </c>
      <c r="I65" s="96">
        <v>160021.563</v>
      </c>
      <c r="J65" s="5">
        <f t="shared" si="17"/>
        <v>557</v>
      </c>
      <c r="K65" s="5">
        <f t="shared" si="17"/>
        <v>567.23895</v>
      </c>
      <c r="L65" s="6">
        <f t="shared" si="17"/>
        <v>219513.522</v>
      </c>
      <c r="M65" s="40">
        <v>18</v>
      </c>
      <c r="N65" s="41">
        <v>3.5447</v>
      </c>
      <c r="O65" s="15">
        <v>754.772</v>
      </c>
      <c r="P65" s="40">
        <v>60</v>
      </c>
      <c r="Q65" s="41">
        <v>509.455</v>
      </c>
      <c r="R65" s="41">
        <v>27322.614</v>
      </c>
      <c r="S65" s="41"/>
      <c r="T65" s="41"/>
      <c r="U65" s="96"/>
      <c r="V65" s="6">
        <f t="shared" si="18"/>
        <v>60</v>
      </c>
      <c r="W65" s="5">
        <f t="shared" si="18"/>
        <v>509.455</v>
      </c>
      <c r="X65" s="6">
        <f t="shared" si="18"/>
        <v>27322.614</v>
      </c>
      <c r="Y65" s="41">
        <v>5</v>
      </c>
      <c r="Z65" s="41">
        <v>193.016</v>
      </c>
      <c r="AA65" s="41">
        <v>11009.838</v>
      </c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5"/>
        <v>640</v>
      </c>
      <c r="AR65" s="97">
        <f t="shared" si="6"/>
        <v>1273.25465</v>
      </c>
      <c r="AS65" s="97">
        <f t="shared" si="7"/>
        <v>258600.746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/>
      <c r="G66" s="43"/>
      <c r="H66" s="43"/>
      <c r="I66" s="90"/>
      <c r="J66" s="2">
        <f>D66+G66</f>
        <v>0</v>
      </c>
      <c r="K66" s="2">
        <f t="shared" si="17"/>
        <v>0</v>
      </c>
      <c r="L66" s="3">
        <f t="shared" si="17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3">
        <f t="shared" si="18"/>
        <v>0</v>
      </c>
      <c r="W66" s="2">
        <f t="shared" si="18"/>
        <v>0</v>
      </c>
      <c r="X66" s="3">
        <f t="shared" si="18"/>
        <v>0</v>
      </c>
      <c r="Y66" s="43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5"/>
        <v>0</v>
      </c>
      <c r="AR66" s="92">
        <f t="shared" si="6"/>
        <v>0</v>
      </c>
      <c r="AS66" s="92">
        <f t="shared" si="7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5">
        <f>D67+G67</f>
        <v>0</v>
      </c>
      <c r="K67" s="5">
        <f t="shared" si="17"/>
        <v>0</v>
      </c>
      <c r="L67" s="6">
        <f t="shared" si="17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18"/>
        <v>0</v>
      </c>
      <c r="W67" s="5">
        <f t="shared" si="18"/>
        <v>0</v>
      </c>
      <c r="X67" s="6">
        <f t="shared" si="18"/>
        <v>0</v>
      </c>
      <c r="Y67" s="41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5"/>
        <v>0</v>
      </c>
      <c r="AR67" s="97">
        <f t="shared" si="6"/>
        <v>0</v>
      </c>
      <c r="AS67" s="97">
        <f t="shared" si="7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v>76</v>
      </c>
      <c r="E68" s="43">
        <v>13.284000000000002</v>
      </c>
      <c r="F68" s="43">
        <v>4937.195000000001</v>
      </c>
      <c r="G68" s="43">
        <v>417</v>
      </c>
      <c r="H68" s="43">
        <v>200.49715</v>
      </c>
      <c r="I68" s="90">
        <v>97135.566</v>
      </c>
      <c r="J68" s="2">
        <f>+J61+J64+J66</f>
        <v>493</v>
      </c>
      <c r="K68" s="2">
        <f>+K61+K64+K66</f>
        <v>213.78115000000003</v>
      </c>
      <c r="L68" s="3">
        <f>+L61+L64+L66</f>
        <v>102072.761</v>
      </c>
      <c r="M68" s="42">
        <v>3332</v>
      </c>
      <c r="N68" s="43">
        <v>1015.0498</v>
      </c>
      <c r="O68" s="43">
        <v>532938.882</v>
      </c>
      <c r="P68" s="42">
        <v>2923</v>
      </c>
      <c r="Q68" s="43">
        <v>3718.574</v>
      </c>
      <c r="R68" s="43">
        <v>602807.418</v>
      </c>
      <c r="S68" s="43">
        <v>174</v>
      </c>
      <c r="T68" s="43">
        <v>5.872999999999999</v>
      </c>
      <c r="U68" s="90">
        <v>5948.871</v>
      </c>
      <c r="V68" s="3">
        <f>V61+V64+V66</f>
        <v>3097</v>
      </c>
      <c r="W68" s="2">
        <f>W61+W64+W66</f>
        <v>3724.447</v>
      </c>
      <c r="X68" s="3">
        <f>X61+X64+X66</f>
        <v>608756.289</v>
      </c>
      <c r="Y68" s="43">
        <v>515</v>
      </c>
      <c r="Z68" s="43">
        <v>236.3288</v>
      </c>
      <c r="AA68" s="43">
        <v>30316.083</v>
      </c>
      <c r="AB68" s="1">
        <v>2290</v>
      </c>
      <c r="AC68" s="2">
        <v>213.61410999999998</v>
      </c>
      <c r="AD68" s="2">
        <v>54833.673</v>
      </c>
      <c r="AE68" s="2">
        <f>AE61+AE62+AE64+AE66</f>
        <v>316</v>
      </c>
      <c r="AF68" s="2">
        <f>+AF61+AF64+AF66</f>
        <v>22.927</v>
      </c>
      <c r="AG68" s="3">
        <f>AG61+AG62+AG64+AG66</f>
        <v>30878.913</v>
      </c>
      <c r="AH68" s="1">
        <v>213</v>
      </c>
      <c r="AI68" s="2">
        <v>28.3257</v>
      </c>
      <c r="AJ68" s="3">
        <v>13910.994</v>
      </c>
      <c r="AK68" s="1">
        <v>554</v>
      </c>
      <c r="AL68" s="2">
        <v>22.492</v>
      </c>
      <c r="AM68" s="3">
        <v>10507.986</v>
      </c>
      <c r="AN68" s="1">
        <v>256</v>
      </c>
      <c r="AO68" s="2">
        <v>14.5364</v>
      </c>
      <c r="AP68" s="2">
        <v>8867.545</v>
      </c>
      <c r="AQ68" s="92">
        <f t="shared" si="5"/>
        <v>11066</v>
      </c>
      <c r="AR68" s="92">
        <f t="shared" si="6"/>
        <v>5491.50196</v>
      </c>
      <c r="AS68" s="92">
        <f t="shared" si="7"/>
        <v>1393083.1260000002</v>
      </c>
      <c r="AT68" s="107" t="s">
        <v>10</v>
      </c>
      <c r="AU68" s="342" t="s">
        <v>98</v>
      </c>
      <c r="AV68" s="347"/>
      <c r="AW68" s="71"/>
    </row>
    <row r="69" spans="1:49" ht="18.75">
      <c r="A69" s="348"/>
      <c r="B69" s="349"/>
      <c r="C69" s="95" t="s">
        <v>11</v>
      </c>
      <c r="D69" s="40">
        <v>465</v>
      </c>
      <c r="E69" s="41">
        <v>287.01095</v>
      </c>
      <c r="F69" s="41">
        <v>167338.843</v>
      </c>
      <c r="G69" s="41">
        <v>113</v>
      </c>
      <c r="H69" s="41">
        <v>779.9177999999999</v>
      </c>
      <c r="I69" s="96">
        <v>305866.38800000004</v>
      </c>
      <c r="J69" s="5">
        <f>+J63+J65+J67</f>
        <v>578</v>
      </c>
      <c r="K69" s="5">
        <f>+K63+K65+K67</f>
        <v>1066.92875</v>
      </c>
      <c r="L69" s="6">
        <f>+L63+L65+L67</f>
        <v>473205.231</v>
      </c>
      <c r="M69" s="40">
        <v>186</v>
      </c>
      <c r="N69" s="41">
        <v>344.9948</v>
      </c>
      <c r="O69" s="41">
        <v>122077.721</v>
      </c>
      <c r="P69" s="40">
        <v>69</v>
      </c>
      <c r="Q69" s="41">
        <v>905.136</v>
      </c>
      <c r="R69" s="41">
        <v>56887.103</v>
      </c>
      <c r="S69" s="41">
        <v>0</v>
      </c>
      <c r="T69" s="41">
        <v>0</v>
      </c>
      <c r="U69" s="96">
        <v>0</v>
      </c>
      <c r="V69" s="6">
        <f>+V63+V65+V67</f>
        <v>69</v>
      </c>
      <c r="W69" s="5">
        <f>+W63+W65+W67</f>
        <v>905.136</v>
      </c>
      <c r="X69" s="6">
        <f>+X63+X65+X67</f>
        <v>56887.103</v>
      </c>
      <c r="Y69" s="41">
        <v>5</v>
      </c>
      <c r="Z69" s="41">
        <v>193.016</v>
      </c>
      <c r="AA69" s="41">
        <v>11009.838</v>
      </c>
      <c r="AB69" s="4">
        <v>0</v>
      </c>
      <c r="AC69" s="5">
        <v>0</v>
      </c>
      <c r="AD69" s="5">
        <v>0</v>
      </c>
      <c r="AE69" s="5">
        <f>+AE63+AE65+AE67</f>
        <v>0</v>
      </c>
      <c r="AF69" s="5">
        <f>+AF63+AF65+AF67</f>
        <v>0</v>
      </c>
      <c r="AG69" s="6">
        <f>+AG63+AG65+AG67</f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 t="shared" si="5"/>
        <v>838</v>
      </c>
      <c r="AR69" s="97">
        <f t="shared" si="6"/>
        <v>2510.0755499999996</v>
      </c>
      <c r="AS69" s="97">
        <f t="shared" si="7"/>
        <v>663179.893</v>
      </c>
      <c r="AT69" s="95" t="s">
        <v>11</v>
      </c>
      <c r="AU69" s="344"/>
      <c r="AV69" s="349"/>
      <c r="AW69" s="71"/>
    </row>
    <row r="70" spans="1:49" ht="19.5" thickBot="1">
      <c r="A70" s="361" t="s">
        <v>99</v>
      </c>
      <c r="B70" s="362" t="s">
        <v>56</v>
      </c>
      <c r="C70" s="363"/>
      <c r="D70" s="21"/>
      <c r="E70" s="22"/>
      <c r="F70" s="22"/>
      <c r="G70" s="45"/>
      <c r="H70" s="45"/>
      <c r="I70" s="109"/>
      <c r="J70" s="23">
        <f>D70+G70</f>
        <v>0</v>
      </c>
      <c r="K70" s="23">
        <f>E70+H70</f>
        <v>0</v>
      </c>
      <c r="L70" s="19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19">
        <f>P70+S70</f>
        <v>0</v>
      </c>
      <c r="W70" s="23">
        <f>Q70+T70</f>
        <v>0</v>
      </c>
      <c r="X70" s="19">
        <f>R70+U70</f>
        <v>0</v>
      </c>
      <c r="Y70" s="45"/>
      <c r="Z70" s="45"/>
      <c r="AA70" s="45"/>
      <c r="AB70" s="20"/>
      <c r="AC70" s="23"/>
      <c r="AD70" s="23"/>
      <c r="AE70" s="23"/>
      <c r="AF70" s="23"/>
      <c r="AG70" s="19"/>
      <c r="AH70" s="20"/>
      <c r="AI70" s="23"/>
      <c r="AJ70" s="19"/>
      <c r="AK70" s="20"/>
      <c r="AL70" s="23"/>
      <c r="AM70" s="19"/>
      <c r="AN70" s="20"/>
      <c r="AO70" s="23"/>
      <c r="AP70" s="23"/>
      <c r="AQ70" s="110">
        <f t="shared" si="5"/>
        <v>0</v>
      </c>
      <c r="AR70" s="23">
        <f t="shared" si="6"/>
        <v>0</v>
      </c>
      <c r="AS70" s="23">
        <f t="shared" si="7"/>
        <v>0</v>
      </c>
      <c r="AT70" s="364" t="s">
        <v>99</v>
      </c>
      <c r="AU70" s="362" t="s">
        <v>56</v>
      </c>
      <c r="AV70" s="365"/>
      <c r="AW70" s="71"/>
    </row>
    <row r="71" spans="1:49" ht="19.5" thickBot="1">
      <c r="A71" s="356" t="s">
        <v>100</v>
      </c>
      <c r="B71" s="357" t="s">
        <v>57</v>
      </c>
      <c r="C71" s="358"/>
      <c r="D71" s="118">
        <f aca="true" t="shared" si="19" ref="D71:I71">+D68+D69+D70</f>
        <v>541</v>
      </c>
      <c r="E71" s="119">
        <f t="shared" si="19"/>
        <v>300.29495</v>
      </c>
      <c r="F71" s="118">
        <f t="shared" si="19"/>
        <v>172276.038</v>
      </c>
      <c r="G71" s="307">
        <f t="shared" si="19"/>
        <v>530</v>
      </c>
      <c r="H71" s="119">
        <f t="shared" si="19"/>
        <v>980.41495</v>
      </c>
      <c r="I71" s="118">
        <f t="shared" si="19"/>
        <v>403001.954</v>
      </c>
      <c r="J71" s="120">
        <f>J68+J69</f>
        <v>1071</v>
      </c>
      <c r="K71" s="120">
        <f>K68+K69</f>
        <v>1280.7099</v>
      </c>
      <c r="L71" s="121">
        <f>L68+L69</f>
        <v>575277.9920000001</v>
      </c>
      <c r="M71" s="118">
        <f aca="true" t="shared" si="20" ref="M71:U71">+M68+M69+M70</f>
        <v>3518</v>
      </c>
      <c r="N71" s="119">
        <f t="shared" si="20"/>
        <v>1360.0446</v>
      </c>
      <c r="O71" s="118">
        <f t="shared" si="20"/>
        <v>655016.603</v>
      </c>
      <c r="P71" s="118">
        <f t="shared" si="20"/>
        <v>2992</v>
      </c>
      <c r="Q71" s="119">
        <f t="shared" si="20"/>
        <v>4623.71</v>
      </c>
      <c r="R71" s="118">
        <f t="shared" si="20"/>
        <v>659694.521</v>
      </c>
      <c r="S71" s="307">
        <f t="shared" si="20"/>
        <v>174</v>
      </c>
      <c r="T71" s="119">
        <f t="shared" si="20"/>
        <v>5.872999999999999</v>
      </c>
      <c r="U71" s="118">
        <f t="shared" si="20"/>
        <v>5948.871</v>
      </c>
      <c r="V71" s="121">
        <f>V68+V69+V70</f>
        <v>3166</v>
      </c>
      <c r="W71" s="120">
        <f>W68+W69+W70</f>
        <v>4629.5830000000005</v>
      </c>
      <c r="X71" s="121">
        <f>X68+X69+X70</f>
        <v>665643.392</v>
      </c>
      <c r="Y71" s="118">
        <f aca="true" t="shared" si="21" ref="Y71:AP71">+Y68+Y69+Y70</f>
        <v>520</v>
      </c>
      <c r="Z71" s="119">
        <f t="shared" si="21"/>
        <v>429.34479999999996</v>
      </c>
      <c r="AA71" s="118">
        <f t="shared" si="21"/>
        <v>41325.921</v>
      </c>
      <c r="AB71" s="307">
        <f t="shared" si="21"/>
        <v>2290</v>
      </c>
      <c r="AC71" s="119">
        <f t="shared" si="21"/>
        <v>213.61410999999998</v>
      </c>
      <c r="AD71" s="118">
        <f t="shared" si="21"/>
        <v>54833.673</v>
      </c>
      <c r="AE71" s="307">
        <f t="shared" si="21"/>
        <v>316</v>
      </c>
      <c r="AF71" s="119">
        <f t="shared" si="21"/>
        <v>22.927</v>
      </c>
      <c r="AG71" s="118">
        <f t="shared" si="21"/>
        <v>30878.913</v>
      </c>
      <c r="AH71" s="118">
        <f t="shared" si="21"/>
        <v>213</v>
      </c>
      <c r="AI71" s="119">
        <f t="shared" si="21"/>
        <v>28.3257</v>
      </c>
      <c r="AJ71" s="118">
        <f t="shared" si="21"/>
        <v>13910.994</v>
      </c>
      <c r="AK71" s="308">
        <f t="shared" si="21"/>
        <v>554</v>
      </c>
      <c r="AL71" s="119">
        <f t="shared" si="21"/>
        <v>22.492</v>
      </c>
      <c r="AM71" s="118">
        <f t="shared" si="21"/>
        <v>10507.986</v>
      </c>
      <c r="AN71" s="307">
        <f t="shared" si="21"/>
        <v>256</v>
      </c>
      <c r="AO71" s="119">
        <f t="shared" si="21"/>
        <v>14.5364</v>
      </c>
      <c r="AP71" s="118">
        <f t="shared" si="21"/>
        <v>8867.545</v>
      </c>
      <c r="AQ71" s="139">
        <f>AN71+AK71+AH71+AE71+AB71+Y71+S71+P71+M71+G71+D71</f>
        <v>11904</v>
      </c>
      <c r="AR71" s="139">
        <f>AO71+AL71+AI71+AF71+AC71+Z71+T71+Q71+N71+H71+E71</f>
        <v>8001.577510000001</v>
      </c>
      <c r="AS71" s="140">
        <f>AP71+AM71+AJ71+AG71+AD71+AA71+U71+R71+O71+I71+F71</f>
        <v>2056263.019</v>
      </c>
      <c r="AT71" s="359" t="s">
        <v>100</v>
      </c>
      <c r="AU71" s="357" t="s">
        <v>57</v>
      </c>
      <c r="AV71" s="360" t="s">
        <v>0</v>
      </c>
      <c r="AW71" s="14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S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P51" activePane="bottomRight" state="frozen"/>
      <selection pane="topLeft" activeCell="X8" sqref="X8"/>
      <selection pane="topRight" activeCell="X8" sqref="X8"/>
      <selection pane="bottomLeft" activeCell="X8" sqref="X8"/>
      <selection pane="bottomRight" activeCell="S67" sqref="S67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4" width="16.625" style="55" customWidth="1"/>
    <col min="15" max="15" width="18.375" style="55" customWidth="1"/>
    <col min="16" max="16" width="12.625" style="55" customWidth="1"/>
    <col min="17" max="18" width="16.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103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72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77</v>
      </c>
      <c r="H3" s="67"/>
      <c r="I3" s="67"/>
      <c r="J3" s="66" t="s">
        <v>85</v>
      </c>
      <c r="K3" s="67"/>
      <c r="L3" s="67"/>
      <c r="M3" s="66" t="s">
        <v>68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126" t="s">
        <v>89</v>
      </c>
      <c r="Z3" s="67"/>
      <c r="AA3" s="125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8"/>
      <c r="E6" s="9"/>
      <c r="F6" s="9"/>
      <c r="G6" s="3"/>
      <c r="H6" s="3"/>
      <c r="I6" s="2"/>
      <c r="J6" s="12">
        <f aca="true" t="shared" si="0" ref="J6:J19">D6+G6</f>
        <v>0</v>
      </c>
      <c r="K6" s="12">
        <f aca="true" t="shared" si="1" ref="K6:K19">E6+H6</f>
        <v>0</v>
      </c>
      <c r="L6" s="11">
        <f aca="true" t="shared" si="2" ref="L6:L19">F6+I6</f>
        <v>0</v>
      </c>
      <c r="M6" s="10"/>
      <c r="N6" s="3"/>
      <c r="O6" s="11"/>
      <c r="P6" s="10"/>
      <c r="Q6" s="3"/>
      <c r="R6" s="3"/>
      <c r="S6" s="3"/>
      <c r="T6" s="3"/>
      <c r="U6" s="12"/>
      <c r="V6" s="11">
        <f>P6+S6</f>
        <v>0</v>
      </c>
      <c r="W6" s="12">
        <f aca="true" t="shared" si="3" ref="W6:X21">Q6+T6</f>
        <v>0</v>
      </c>
      <c r="X6" s="11">
        <f t="shared" si="3"/>
        <v>0</v>
      </c>
      <c r="Y6" s="3"/>
      <c r="Z6" s="3"/>
      <c r="AA6" s="1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92">
        <f>AP6+AM6+AJ6+AG6+AD6+AA6+U6+R6+O6+I6+F6</f>
        <v>0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13"/>
      <c r="E7" s="14"/>
      <c r="F7" s="14"/>
      <c r="G7" s="15"/>
      <c r="H7" s="15"/>
      <c r="I7" s="16"/>
      <c r="J7" s="5">
        <f t="shared" si="0"/>
        <v>0</v>
      </c>
      <c r="K7" s="5">
        <f t="shared" si="1"/>
        <v>0</v>
      </c>
      <c r="L7" s="6">
        <f t="shared" si="2"/>
        <v>0</v>
      </c>
      <c r="M7" s="17"/>
      <c r="N7" s="15"/>
      <c r="O7" s="15"/>
      <c r="P7" s="17"/>
      <c r="Q7" s="15"/>
      <c r="R7" s="15"/>
      <c r="S7" s="15"/>
      <c r="T7" s="15"/>
      <c r="U7" s="16"/>
      <c r="V7" s="6">
        <f aca="true" t="shared" si="4" ref="V7:X60">P7+S7</f>
        <v>0</v>
      </c>
      <c r="W7" s="5">
        <f t="shared" si="3"/>
        <v>0</v>
      </c>
      <c r="X7" s="6">
        <f t="shared" si="3"/>
        <v>0</v>
      </c>
      <c r="Y7" s="15"/>
      <c r="Z7" s="15"/>
      <c r="AA7" s="15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5" ref="AQ7:AQ70">AN7+AK7+AH7+AE7+AB7+Y7+S7+P7+M7+G7+D7</f>
        <v>0</v>
      </c>
      <c r="AR7" s="97">
        <f aca="true" t="shared" si="6" ref="AR7:AR70">AO7+AL7+AI7+AF7+AC7+Z7+T7+Q7+N7+H7+E7</f>
        <v>0</v>
      </c>
      <c r="AS7" s="97">
        <f aca="true" t="shared" si="7" ref="AS7:AS70">AP7+AM7+AJ7+AG7+AD7+AA7+U7+R7+O7+I7+F7</f>
        <v>0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8"/>
      <c r="E8" s="9"/>
      <c r="F8" s="9"/>
      <c r="G8" s="3"/>
      <c r="H8" s="3"/>
      <c r="I8" s="2"/>
      <c r="J8" s="2">
        <f t="shared" si="0"/>
        <v>0</v>
      </c>
      <c r="K8" s="2">
        <f t="shared" si="1"/>
        <v>0</v>
      </c>
      <c r="L8" s="3">
        <f t="shared" si="2"/>
        <v>0</v>
      </c>
      <c r="M8" s="10"/>
      <c r="N8" s="3"/>
      <c r="O8" s="3"/>
      <c r="P8" s="10"/>
      <c r="Q8" s="3"/>
      <c r="R8" s="3"/>
      <c r="S8" s="3"/>
      <c r="T8" s="3"/>
      <c r="U8" s="2"/>
      <c r="V8" s="3">
        <f t="shared" si="4"/>
        <v>0</v>
      </c>
      <c r="W8" s="2">
        <f t="shared" si="3"/>
        <v>0</v>
      </c>
      <c r="X8" s="3">
        <f t="shared" si="3"/>
        <v>0</v>
      </c>
      <c r="Y8" s="3"/>
      <c r="Z8" s="3"/>
      <c r="AA8" s="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5"/>
        <v>0</v>
      </c>
      <c r="AR8" s="92">
        <f t="shared" si="6"/>
        <v>0</v>
      </c>
      <c r="AS8" s="92">
        <f t="shared" si="7"/>
        <v>0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13"/>
      <c r="E9" s="14"/>
      <c r="F9" s="14"/>
      <c r="G9" s="15"/>
      <c r="H9" s="15"/>
      <c r="I9" s="16"/>
      <c r="J9" s="5">
        <f t="shared" si="0"/>
        <v>0</v>
      </c>
      <c r="K9" s="5">
        <f t="shared" si="1"/>
        <v>0</v>
      </c>
      <c r="L9" s="6">
        <f t="shared" si="2"/>
        <v>0</v>
      </c>
      <c r="M9" s="17"/>
      <c r="N9" s="15"/>
      <c r="O9" s="15"/>
      <c r="P9" s="17"/>
      <c r="Q9" s="15"/>
      <c r="R9" s="15"/>
      <c r="S9" s="15"/>
      <c r="T9" s="15"/>
      <c r="U9" s="16"/>
      <c r="V9" s="6">
        <f t="shared" si="4"/>
        <v>0</v>
      </c>
      <c r="W9" s="5">
        <f t="shared" si="3"/>
        <v>0</v>
      </c>
      <c r="X9" s="6">
        <f t="shared" si="3"/>
        <v>0</v>
      </c>
      <c r="Y9" s="15"/>
      <c r="Z9" s="15"/>
      <c r="AA9" s="15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5"/>
        <v>0</v>
      </c>
      <c r="AR9" s="97">
        <f t="shared" si="6"/>
        <v>0</v>
      </c>
      <c r="AS9" s="97">
        <f t="shared" si="7"/>
        <v>0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8"/>
      <c r="E10" s="9"/>
      <c r="F10" s="9"/>
      <c r="G10" s="3"/>
      <c r="H10" s="3"/>
      <c r="I10" s="2"/>
      <c r="J10" s="2">
        <f t="shared" si="0"/>
        <v>0</v>
      </c>
      <c r="K10" s="2">
        <f t="shared" si="1"/>
        <v>0</v>
      </c>
      <c r="L10" s="3">
        <f t="shared" si="2"/>
        <v>0</v>
      </c>
      <c r="M10" s="10"/>
      <c r="N10" s="3"/>
      <c r="O10" s="3"/>
      <c r="P10" s="10"/>
      <c r="Q10" s="3"/>
      <c r="R10" s="3"/>
      <c r="S10" s="3"/>
      <c r="T10" s="3"/>
      <c r="U10" s="2"/>
      <c r="V10" s="3">
        <f t="shared" si="4"/>
        <v>0</v>
      </c>
      <c r="W10" s="2">
        <f t="shared" si="3"/>
        <v>0</v>
      </c>
      <c r="X10" s="3">
        <f t="shared" si="3"/>
        <v>0</v>
      </c>
      <c r="Y10" s="3"/>
      <c r="Z10" s="3"/>
      <c r="AA10" s="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5"/>
        <v>0</v>
      </c>
      <c r="AR10" s="92">
        <f t="shared" si="6"/>
        <v>0</v>
      </c>
      <c r="AS10" s="92">
        <f t="shared" si="7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13"/>
      <c r="E11" s="14"/>
      <c r="F11" s="14"/>
      <c r="G11" s="15"/>
      <c r="H11" s="15"/>
      <c r="I11" s="16"/>
      <c r="J11" s="5">
        <f t="shared" si="0"/>
        <v>0</v>
      </c>
      <c r="K11" s="5">
        <f t="shared" si="1"/>
        <v>0</v>
      </c>
      <c r="L11" s="6">
        <f t="shared" si="2"/>
        <v>0</v>
      </c>
      <c r="M11" s="17"/>
      <c r="N11" s="15"/>
      <c r="O11" s="15"/>
      <c r="P11" s="17"/>
      <c r="Q11" s="15"/>
      <c r="R11" s="15"/>
      <c r="S11" s="15"/>
      <c r="T11" s="15"/>
      <c r="U11" s="16"/>
      <c r="V11" s="6">
        <f t="shared" si="4"/>
        <v>0</v>
      </c>
      <c r="W11" s="5">
        <f t="shared" si="3"/>
        <v>0</v>
      </c>
      <c r="X11" s="6">
        <f t="shared" si="3"/>
        <v>0</v>
      </c>
      <c r="Y11" s="15"/>
      <c r="Z11" s="15"/>
      <c r="AA11" s="15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5"/>
        <v>0</v>
      </c>
      <c r="AR11" s="97">
        <f t="shared" si="6"/>
        <v>0</v>
      </c>
      <c r="AS11" s="97">
        <f t="shared" si="7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8"/>
      <c r="E12" s="9"/>
      <c r="F12" s="9"/>
      <c r="G12" s="3"/>
      <c r="H12" s="3"/>
      <c r="I12" s="2"/>
      <c r="J12" s="2">
        <f t="shared" si="0"/>
        <v>0</v>
      </c>
      <c r="K12" s="2">
        <f t="shared" si="1"/>
        <v>0</v>
      </c>
      <c r="L12" s="3">
        <f t="shared" si="2"/>
        <v>0</v>
      </c>
      <c r="M12" s="10"/>
      <c r="N12" s="3"/>
      <c r="O12" s="3"/>
      <c r="P12" s="10"/>
      <c r="Q12" s="3"/>
      <c r="R12" s="3"/>
      <c r="S12" s="3"/>
      <c r="T12" s="3"/>
      <c r="U12" s="2"/>
      <c r="V12" s="3">
        <f t="shared" si="4"/>
        <v>0</v>
      </c>
      <c r="W12" s="2">
        <f t="shared" si="3"/>
        <v>0</v>
      </c>
      <c r="X12" s="3">
        <f t="shared" si="3"/>
        <v>0</v>
      </c>
      <c r="Y12" s="3"/>
      <c r="Z12" s="3"/>
      <c r="AA12" s="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5"/>
        <v>0</v>
      </c>
      <c r="AR12" s="92">
        <f t="shared" si="6"/>
        <v>0</v>
      </c>
      <c r="AS12" s="92">
        <f t="shared" si="7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13"/>
      <c r="E13" s="14"/>
      <c r="F13" s="14"/>
      <c r="G13" s="15"/>
      <c r="H13" s="15"/>
      <c r="I13" s="16"/>
      <c r="J13" s="5">
        <f t="shared" si="0"/>
        <v>0</v>
      </c>
      <c r="K13" s="5">
        <f t="shared" si="1"/>
        <v>0</v>
      </c>
      <c r="L13" s="6">
        <f t="shared" si="2"/>
        <v>0</v>
      </c>
      <c r="M13" s="17"/>
      <c r="N13" s="15"/>
      <c r="O13" s="15"/>
      <c r="P13" s="17"/>
      <c r="Q13" s="15"/>
      <c r="R13" s="15"/>
      <c r="S13" s="15"/>
      <c r="T13" s="15"/>
      <c r="U13" s="16"/>
      <c r="V13" s="6">
        <f t="shared" si="4"/>
        <v>0</v>
      </c>
      <c r="W13" s="5">
        <f t="shared" si="3"/>
        <v>0</v>
      </c>
      <c r="X13" s="6">
        <f t="shared" si="3"/>
        <v>0</v>
      </c>
      <c r="Y13" s="15"/>
      <c r="Z13" s="15"/>
      <c r="AA13" s="15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5"/>
        <v>0</v>
      </c>
      <c r="AR13" s="97">
        <f t="shared" si="6"/>
        <v>0</v>
      </c>
      <c r="AS13" s="97">
        <f t="shared" si="7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8"/>
      <c r="E14" s="9"/>
      <c r="F14" s="9"/>
      <c r="G14" s="3"/>
      <c r="H14" s="3"/>
      <c r="I14" s="2"/>
      <c r="J14" s="2">
        <f t="shared" si="0"/>
        <v>0</v>
      </c>
      <c r="K14" s="2">
        <f t="shared" si="1"/>
        <v>0</v>
      </c>
      <c r="L14" s="3">
        <f t="shared" si="2"/>
        <v>0</v>
      </c>
      <c r="M14" s="10"/>
      <c r="N14" s="3"/>
      <c r="O14" s="3"/>
      <c r="P14" s="10">
        <v>210</v>
      </c>
      <c r="Q14" s="3">
        <v>2153.945</v>
      </c>
      <c r="R14" s="3">
        <v>275120.456</v>
      </c>
      <c r="S14" s="3"/>
      <c r="T14" s="3"/>
      <c r="U14" s="2"/>
      <c r="V14" s="3">
        <f t="shared" si="4"/>
        <v>210</v>
      </c>
      <c r="W14" s="2">
        <f t="shared" si="3"/>
        <v>2153.945</v>
      </c>
      <c r="X14" s="3">
        <f t="shared" si="3"/>
        <v>275120.456</v>
      </c>
      <c r="Y14" s="3">
        <v>37</v>
      </c>
      <c r="Z14" s="3">
        <v>107.1925</v>
      </c>
      <c r="AA14" s="3">
        <v>10522.04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5"/>
        <v>247</v>
      </c>
      <c r="AR14" s="92">
        <f t="shared" si="6"/>
        <v>2261.1375000000003</v>
      </c>
      <c r="AS14" s="92">
        <f t="shared" si="7"/>
        <v>285642.496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13"/>
      <c r="E15" s="14"/>
      <c r="F15" s="14"/>
      <c r="G15" s="15"/>
      <c r="H15" s="15"/>
      <c r="I15" s="16"/>
      <c r="J15" s="5">
        <f t="shared" si="0"/>
        <v>0</v>
      </c>
      <c r="K15" s="5">
        <f t="shared" si="1"/>
        <v>0</v>
      </c>
      <c r="L15" s="6">
        <f t="shared" si="2"/>
        <v>0</v>
      </c>
      <c r="M15" s="17"/>
      <c r="N15" s="15"/>
      <c r="O15" s="15"/>
      <c r="P15" s="17"/>
      <c r="Q15" s="15"/>
      <c r="R15" s="15"/>
      <c r="S15" s="15"/>
      <c r="T15" s="15"/>
      <c r="U15" s="16"/>
      <c r="V15" s="6">
        <f t="shared" si="4"/>
        <v>0</v>
      </c>
      <c r="W15" s="5">
        <f t="shared" si="3"/>
        <v>0</v>
      </c>
      <c r="X15" s="6">
        <f t="shared" si="3"/>
        <v>0</v>
      </c>
      <c r="Y15" s="15"/>
      <c r="Z15" s="15"/>
      <c r="AA15" s="15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5"/>
        <v>0</v>
      </c>
      <c r="AR15" s="97">
        <f t="shared" si="6"/>
        <v>0</v>
      </c>
      <c r="AS15" s="97">
        <f t="shared" si="7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8"/>
      <c r="E16" s="9"/>
      <c r="F16" s="9"/>
      <c r="G16" s="3"/>
      <c r="H16" s="3"/>
      <c r="I16" s="2"/>
      <c r="J16" s="2">
        <f t="shared" si="0"/>
        <v>0</v>
      </c>
      <c r="K16" s="2">
        <f t="shared" si="1"/>
        <v>0</v>
      </c>
      <c r="L16" s="3">
        <f t="shared" si="2"/>
        <v>0</v>
      </c>
      <c r="M16" s="10"/>
      <c r="N16" s="3"/>
      <c r="O16" s="3"/>
      <c r="P16" s="10">
        <v>228</v>
      </c>
      <c r="Q16" s="3">
        <v>909.368</v>
      </c>
      <c r="R16" s="3">
        <v>141933.005</v>
      </c>
      <c r="S16" s="3"/>
      <c r="T16" s="3"/>
      <c r="U16" s="2"/>
      <c r="V16" s="3">
        <f t="shared" si="4"/>
        <v>228</v>
      </c>
      <c r="W16" s="2">
        <f t="shared" si="3"/>
        <v>909.368</v>
      </c>
      <c r="X16" s="3">
        <f t="shared" si="3"/>
        <v>141933.005</v>
      </c>
      <c r="Y16" s="3"/>
      <c r="Z16" s="3"/>
      <c r="AA16" s="3"/>
      <c r="AB16" s="1"/>
      <c r="AC16" s="2"/>
      <c r="AD16" s="2"/>
      <c r="AE16" s="2">
        <v>167</v>
      </c>
      <c r="AF16" s="2">
        <v>14.238</v>
      </c>
      <c r="AG16" s="3">
        <v>8756.637</v>
      </c>
      <c r="AH16" s="1">
        <v>2</v>
      </c>
      <c r="AI16" s="2">
        <v>0.5079</v>
      </c>
      <c r="AJ16" s="3">
        <v>232.777</v>
      </c>
      <c r="AK16" s="1"/>
      <c r="AL16" s="2"/>
      <c r="AM16" s="3"/>
      <c r="AN16" s="1"/>
      <c r="AO16" s="2"/>
      <c r="AP16" s="2"/>
      <c r="AQ16" s="92">
        <f t="shared" si="5"/>
        <v>397</v>
      </c>
      <c r="AR16" s="92">
        <f t="shared" si="6"/>
        <v>924.1139000000001</v>
      </c>
      <c r="AS16" s="92">
        <f t="shared" si="7"/>
        <v>150922.419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13"/>
      <c r="E17" s="14"/>
      <c r="F17" s="14"/>
      <c r="G17" s="15"/>
      <c r="H17" s="15"/>
      <c r="I17" s="16"/>
      <c r="J17" s="5">
        <f t="shared" si="0"/>
        <v>0</v>
      </c>
      <c r="K17" s="5">
        <f t="shared" si="1"/>
        <v>0</v>
      </c>
      <c r="L17" s="6">
        <f t="shared" si="2"/>
        <v>0</v>
      </c>
      <c r="M17" s="17"/>
      <c r="N17" s="15"/>
      <c r="O17" s="15"/>
      <c r="P17" s="17"/>
      <c r="Q17" s="15"/>
      <c r="R17" s="15"/>
      <c r="S17" s="15"/>
      <c r="T17" s="15"/>
      <c r="U17" s="16"/>
      <c r="V17" s="6">
        <f t="shared" si="4"/>
        <v>0</v>
      </c>
      <c r="W17" s="5">
        <f t="shared" si="3"/>
        <v>0</v>
      </c>
      <c r="X17" s="6">
        <f t="shared" si="3"/>
        <v>0</v>
      </c>
      <c r="Y17" s="15"/>
      <c r="Z17" s="15"/>
      <c r="AA17" s="15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5"/>
        <v>0</v>
      </c>
      <c r="AR17" s="97">
        <f t="shared" si="6"/>
        <v>0</v>
      </c>
      <c r="AS17" s="97">
        <f t="shared" si="7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8"/>
      <c r="E18" s="9"/>
      <c r="F18" s="9"/>
      <c r="G18" s="3">
        <v>1</v>
      </c>
      <c r="H18" s="3">
        <v>0.0473</v>
      </c>
      <c r="I18" s="2">
        <v>34.761</v>
      </c>
      <c r="J18" s="2">
        <f t="shared" si="0"/>
        <v>1</v>
      </c>
      <c r="K18" s="2">
        <f t="shared" si="1"/>
        <v>0.0473</v>
      </c>
      <c r="L18" s="3">
        <f t="shared" si="2"/>
        <v>34.761</v>
      </c>
      <c r="M18" s="10"/>
      <c r="N18" s="3"/>
      <c r="O18" s="3"/>
      <c r="P18" s="10">
        <v>55</v>
      </c>
      <c r="Q18" s="3">
        <v>45.382</v>
      </c>
      <c r="R18" s="3">
        <v>10871.115</v>
      </c>
      <c r="S18" s="3">
        <v>30</v>
      </c>
      <c r="T18" s="3">
        <v>1.303</v>
      </c>
      <c r="U18" s="2">
        <v>1377.676</v>
      </c>
      <c r="V18" s="3">
        <f t="shared" si="4"/>
        <v>85</v>
      </c>
      <c r="W18" s="2">
        <f t="shared" si="3"/>
        <v>46.684999999999995</v>
      </c>
      <c r="X18" s="3">
        <f t="shared" si="3"/>
        <v>12248.791</v>
      </c>
      <c r="Y18" s="3"/>
      <c r="Z18" s="3"/>
      <c r="AA18" s="3"/>
      <c r="AB18" s="1"/>
      <c r="AC18" s="2"/>
      <c r="AD18" s="2"/>
      <c r="AE18" s="2"/>
      <c r="AF18" s="2"/>
      <c r="AG18" s="3"/>
      <c r="AH18" s="1">
        <v>144</v>
      </c>
      <c r="AI18" s="2">
        <v>12.4956</v>
      </c>
      <c r="AJ18" s="3">
        <v>3341.343</v>
      </c>
      <c r="AK18" s="1"/>
      <c r="AL18" s="2"/>
      <c r="AM18" s="3"/>
      <c r="AN18" s="1"/>
      <c r="AO18" s="2"/>
      <c r="AP18" s="2"/>
      <c r="AQ18" s="92">
        <f t="shared" si="5"/>
        <v>230</v>
      </c>
      <c r="AR18" s="92">
        <f t="shared" si="6"/>
        <v>59.2279</v>
      </c>
      <c r="AS18" s="92">
        <f t="shared" si="7"/>
        <v>15624.895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13"/>
      <c r="E19" s="14"/>
      <c r="F19" s="14"/>
      <c r="G19" s="15"/>
      <c r="H19" s="15"/>
      <c r="I19" s="16"/>
      <c r="J19" s="5">
        <f t="shared" si="0"/>
        <v>0</v>
      </c>
      <c r="K19" s="5">
        <f t="shared" si="1"/>
        <v>0</v>
      </c>
      <c r="L19" s="6">
        <f t="shared" si="2"/>
        <v>0</v>
      </c>
      <c r="M19" s="17"/>
      <c r="N19" s="15"/>
      <c r="O19" s="15"/>
      <c r="P19" s="17"/>
      <c r="Q19" s="15"/>
      <c r="R19" s="15"/>
      <c r="S19" s="15"/>
      <c r="T19" s="15"/>
      <c r="U19" s="16"/>
      <c r="V19" s="6">
        <f t="shared" si="4"/>
        <v>0</v>
      </c>
      <c r="W19" s="5">
        <f t="shared" si="3"/>
        <v>0</v>
      </c>
      <c r="X19" s="6">
        <f t="shared" si="3"/>
        <v>0</v>
      </c>
      <c r="Y19" s="15"/>
      <c r="Z19" s="15"/>
      <c r="AA19" s="15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5"/>
        <v>0</v>
      </c>
      <c r="AR19" s="97">
        <f t="shared" si="6"/>
        <v>0</v>
      </c>
      <c r="AS19" s="97">
        <f t="shared" si="7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8"/>
      <c r="E20" s="9"/>
      <c r="F20" s="9"/>
      <c r="G20" s="3"/>
      <c r="H20" s="3"/>
      <c r="I20" s="2"/>
      <c r="J20" s="2">
        <f>D20+G20</f>
        <v>0</v>
      </c>
      <c r="K20" s="2">
        <f>E20+H20</f>
        <v>0</v>
      </c>
      <c r="L20" s="3">
        <f>F20+I20</f>
        <v>0</v>
      </c>
      <c r="M20" s="10"/>
      <c r="N20" s="3"/>
      <c r="O20" s="3"/>
      <c r="P20" s="10"/>
      <c r="Q20" s="3"/>
      <c r="R20" s="3"/>
      <c r="S20" s="3"/>
      <c r="T20" s="3"/>
      <c r="U20" s="2"/>
      <c r="V20" s="3">
        <f t="shared" si="4"/>
        <v>0</v>
      </c>
      <c r="W20" s="2">
        <f t="shared" si="3"/>
        <v>0</v>
      </c>
      <c r="X20" s="3">
        <f t="shared" si="3"/>
        <v>0</v>
      </c>
      <c r="Y20" s="3"/>
      <c r="Z20" s="3"/>
      <c r="AA20" s="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5"/>
        <v>0</v>
      </c>
      <c r="AR20" s="92">
        <f t="shared" si="6"/>
        <v>0</v>
      </c>
      <c r="AS20" s="92">
        <f t="shared" si="7"/>
        <v>0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13"/>
      <c r="E21" s="14"/>
      <c r="F21" s="14"/>
      <c r="G21" s="15"/>
      <c r="H21" s="15"/>
      <c r="I21" s="16"/>
      <c r="J21" s="5">
        <f aca="true" t="shared" si="8" ref="J21:J60">D21+G21</f>
        <v>0</v>
      </c>
      <c r="K21" s="5">
        <f aca="true" t="shared" si="9" ref="K21:K60">E21+H21</f>
        <v>0</v>
      </c>
      <c r="L21" s="6">
        <f aca="true" t="shared" si="10" ref="L21:L60">F21+I21</f>
        <v>0</v>
      </c>
      <c r="M21" s="17"/>
      <c r="N21" s="15"/>
      <c r="O21" s="15"/>
      <c r="P21" s="17"/>
      <c r="Q21" s="15"/>
      <c r="R21" s="15"/>
      <c r="S21" s="15"/>
      <c r="T21" s="15"/>
      <c r="U21" s="16"/>
      <c r="V21" s="6">
        <f t="shared" si="4"/>
        <v>0</v>
      </c>
      <c r="W21" s="5">
        <f t="shared" si="3"/>
        <v>0</v>
      </c>
      <c r="X21" s="6">
        <f t="shared" si="3"/>
        <v>0</v>
      </c>
      <c r="Y21" s="15"/>
      <c r="Z21" s="15"/>
      <c r="AA21" s="15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5"/>
        <v>0</v>
      </c>
      <c r="AR21" s="97">
        <f t="shared" si="6"/>
        <v>0</v>
      </c>
      <c r="AS21" s="97">
        <f t="shared" si="7"/>
        <v>0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8"/>
      <c r="E22" s="9"/>
      <c r="F22" s="9"/>
      <c r="G22" s="3"/>
      <c r="H22" s="3"/>
      <c r="I22" s="2"/>
      <c r="J22" s="2">
        <f t="shared" si="8"/>
        <v>0</v>
      </c>
      <c r="K22" s="2">
        <f t="shared" si="9"/>
        <v>0</v>
      </c>
      <c r="L22" s="3">
        <f t="shared" si="10"/>
        <v>0</v>
      </c>
      <c r="M22" s="10"/>
      <c r="N22" s="3"/>
      <c r="O22" s="3"/>
      <c r="P22" s="10">
        <v>183</v>
      </c>
      <c r="Q22" s="3">
        <v>97.523</v>
      </c>
      <c r="R22" s="3">
        <v>49105.636</v>
      </c>
      <c r="S22" s="3"/>
      <c r="T22" s="3"/>
      <c r="U22" s="2"/>
      <c r="V22" s="3">
        <f t="shared" si="4"/>
        <v>183</v>
      </c>
      <c r="W22" s="2">
        <f t="shared" si="4"/>
        <v>97.523</v>
      </c>
      <c r="X22" s="3">
        <f t="shared" si="4"/>
        <v>49105.636</v>
      </c>
      <c r="Y22" s="3">
        <v>50</v>
      </c>
      <c r="Z22" s="3">
        <v>23.315</v>
      </c>
      <c r="AA22" s="3">
        <v>12618.974</v>
      </c>
      <c r="AB22" s="1"/>
      <c r="AC22" s="2"/>
      <c r="AD22" s="2"/>
      <c r="AE22" s="2">
        <v>4</v>
      </c>
      <c r="AF22" s="2">
        <v>1.575</v>
      </c>
      <c r="AG22" s="3">
        <v>862.775</v>
      </c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5"/>
        <v>237</v>
      </c>
      <c r="AR22" s="92">
        <f t="shared" si="6"/>
        <v>122.413</v>
      </c>
      <c r="AS22" s="92">
        <f t="shared" si="7"/>
        <v>62587.384999999995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13"/>
      <c r="E23" s="14"/>
      <c r="F23" s="14"/>
      <c r="G23" s="15"/>
      <c r="H23" s="15"/>
      <c r="I23" s="16"/>
      <c r="J23" s="5">
        <f t="shared" si="8"/>
        <v>0</v>
      </c>
      <c r="K23" s="5">
        <f t="shared" si="9"/>
        <v>0</v>
      </c>
      <c r="L23" s="6">
        <f t="shared" si="10"/>
        <v>0</v>
      </c>
      <c r="M23" s="17"/>
      <c r="N23" s="15"/>
      <c r="O23" s="15"/>
      <c r="P23" s="17"/>
      <c r="Q23" s="15"/>
      <c r="R23" s="15"/>
      <c r="S23" s="15"/>
      <c r="T23" s="15"/>
      <c r="U23" s="16"/>
      <c r="V23" s="6">
        <f t="shared" si="4"/>
        <v>0</v>
      </c>
      <c r="W23" s="5">
        <f t="shared" si="4"/>
        <v>0</v>
      </c>
      <c r="X23" s="6">
        <f t="shared" si="4"/>
        <v>0</v>
      </c>
      <c r="Y23" s="15"/>
      <c r="Z23" s="15"/>
      <c r="AA23" s="15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5"/>
        <v>0</v>
      </c>
      <c r="AR23" s="97">
        <f t="shared" si="6"/>
        <v>0</v>
      </c>
      <c r="AS23" s="97">
        <f t="shared" si="7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8"/>
      <c r="E24" s="9"/>
      <c r="F24" s="9"/>
      <c r="G24" s="3"/>
      <c r="H24" s="3"/>
      <c r="I24" s="2"/>
      <c r="J24" s="2">
        <f t="shared" si="8"/>
        <v>0</v>
      </c>
      <c r="K24" s="2">
        <f t="shared" si="9"/>
        <v>0</v>
      </c>
      <c r="L24" s="3">
        <f t="shared" si="10"/>
        <v>0</v>
      </c>
      <c r="M24" s="18">
        <v>9</v>
      </c>
      <c r="N24" s="11">
        <v>47.209</v>
      </c>
      <c r="O24" s="19">
        <v>13782.722</v>
      </c>
      <c r="P24" s="10"/>
      <c r="Q24" s="3"/>
      <c r="R24" s="3"/>
      <c r="S24" s="3"/>
      <c r="T24" s="3"/>
      <c r="U24" s="2"/>
      <c r="V24" s="3">
        <f t="shared" si="4"/>
        <v>0</v>
      </c>
      <c r="W24" s="2">
        <f t="shared" si="4"/>
        <v>0</v>
      </c>
      <c r="X24" s="3">
        <f t="shared" si="4"/>
        <v>0</v>
      </c>
      <c r="Y24" s="3"/>
      <c r="Z24" s="3"/>
      <c r="AA24" s="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5"/>
        <v>9</v>
      </c>
      <c r="AR24" s="92">
        <f t="shared" si="6"/>
        <v>47.209</v>
      </c>
      <c r="AS24" s="92">
        <f t="shared" si="7"/>
        <v>13782.722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13"/>
      <c r="E25" s="14"/>
      <c r="F25" s="14"/>
      <c r="G25" s="15"/>
      <c r="H25" s="15"/>
      <c r="I25" s="16"/>
      <c r="J25" s="5">
        <f t="shared" si="8"/>
        <v>0</v>
      </c>
      <c r="K25" s="5">
        <f t="shared" si="9"/>
        <v>0</v>
      </c>
      <c r="L25" s="6">
        <f t="shared" si="10"/>
        <v>0</v>
      </c>
      <c r="M25" s="17">
        <v>6</v>
      </c>
      <c r="N25" s="15">
        <v>41.6732</v>
      </c>
      <c r="O25" s="15">
        <v>12627.632</v>
      </c>
      <c r="P25" s="17"/>
      <c r="Q25" s="15"/>
      <c r="R25" s="15"/>
      <c r="S25" s="15"/>
      <c r="T25" s="15"/>
      <c r="U25" s="16"/>
      <c r="V25" s="6">
        <f t="shared" si="4"/>
        <v>0</v>
      </c>
      <c r="W25" s="5">
        <f t="shared" si="4"/>
        <v>0</v>
      </c>
      <c r="X25" s="6">
        <f t="shared" si="4"/>
        <v>0</v>
      </c>
      <c r="Y25" s="15"/>
      <c r="Z25" s="15"/>
      <c r="AA25" s="15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5"/>
        <v>6</v>
      </c>
      <c r="AR25" s="97">
        <f t="shared" si="6"/>
        <v>41.6732</v>
      </c>
      <c r="AS25" s="97">
        <f t="shared" si="7"/>
        <v>12627.632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8"/>
      <c r="E26" s="9"/>
      <c r="F26" s="9"/>
      <c r="G26" s="3"/>
      <c r="H26" s="3"/>
      <c r="I26" s="2"/>
      <c r="J26" s="2">
        <f t="shared" si="8"/>
        <v>0</v>
      </c>
      <c r="K26" s="2">
        <f t="shared" si="9"/>
        <v>0</v>
      </c>
      <c r="L26" s="3">
        <f t="shared" si="10"/>
        <v>0</v>
      </c>
      <c r="M26" s="10"/>
      <c r="N26" s="3"/>
      <c r="O26" s="3"/>
      <c r="P26" s="10"/>
      <c r="Q26" s="3"/>
      <c r="R26" s="3"/>
      <c r="S26" s="3"/>
      <c r="T26" s="3"/>
      <c r="U26" s="2"/>
      <c r="V26" s="3">
        <f t="shared" si="4"/>
        <v>0</v>
      </c>
      <c r="W26" s="2">
        <f t="shared" si="4"/>
        <v>0</v>
      </c>
      <c r="X26" s="3">
        <f t="shared" si="4"/>
        <v>0</v>
      </c>
      <c r="Y26" s="3"/>
      <c r="Z26" s="3"/>
      <c r="AA26" s="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5"/>
        <v>0</v>
      </c>
      <c r="AR26" s="92">
        <f t="shared" si="6"/>
        <v>0</v>
      </c>
      <c r="AS26" s="92">
        <f t="shared" si="7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13"/>
      <c r="E27" s="14"/>
      <c r="F27" s="14"/>
      <c r="G27" s="15"/>
      <c r="H27" s="15"/>
      <c r="I27" s="16"/>
      <c r="J27" s="5">
        <f t="shared" si="8"/>
        <v>0</v>
      </c>
      <c r="K27" s="5">
        <f t="shared" si="9"/>
        <v>0</v>
      </c>
      <c r="L27" s="6">
        <f t="shared" si="10"/>
        <v>0</v>
      </c>
      <c r="M27" s="17"/>
      <c r="N27" s="15"/>
      <c r="O27" s="15"/>
      <c r="P27" s="17"/>
      <c r="Q27" s="15"/>
      <c r="R27" s="15"/>
      <c r="S27" s="15"/>
      <c r="T27" s="15"/>
      <c r="U27" s="16"/>
      <c r="V27" s="6">
        <f t="shared" si="4"/>
        <v>0</v>
      </c>
      <c r="W27" s="5">
        <f t="shared" si="4"/>
        <v>0</v>
      </c>
      <c r="X27" s="6">
        <f t="shared" si="4"/>
        <v>0</v>
      </c>
      <c r="Y27" s="15"/>
      <c r="Z27" s="15"/>
      <c r="AA27" s="15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5"/>
        <v>0</v>
      </c>
      <c r="AR27" s="97">
        <f t="shared" si="6"/>
        <v>0</v>
      </c>
      <c r="AS27" s="97">
        <f t="shared" si="7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8"/>
      <c r="E28" s="9"/>
      <c r="F28" s="9"/>
      <c r="G28" s="3"/>
      <c r="H28" s="3"/>
      <c r="I28" s="2"/>
      <c r="J28" s="2">
        <f t="shared" si="8"/>
        <v>0</v>
      </c>
      <c r="K28" s="2">
        <f t="shared" si="9"/>
        <v>0</v>
      </c>
      <c r="L28" s="3">
        <f t="shared" si="10"/>
        <v>0</v>
      </c>
      <c r="M28" s="10"/>
      <c r="N28" s="3"/>
      <c r="O28" s="3"/>
      <c r="P28" s="10"/>
      <c r="Q28" s="3"/>
      <c r="R28" s="3"/>
      <c r="S28" s="3"/>
      <c r="T28" s="3"/>
      <c r="U28" s="2"/>
      <c r="V28" s="3">
        <f t="shared" si="4"/>
        <v>0</v>
      </c>
      <c r="W28" s="2">
        <f t="shared" si="4"/>
        <v>0</v>
      </c>
      <c r="X28" s="3">
        <f t="shared" si="4"/>
        <v>0</v>
      </c>
      <c r="Y28" s="3"/>
      <c r="Z28" s="3"/>
      <c r="AA28" s="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5"/>
        <v>0</v>
      </c>
      <c r="AR28" s="92">
        <f t="shared" si="6"/>
        <v>0</v>
      </c>
      <c r="AS28" s="92">
        <f t="shared" si="7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13"/>
      <c r="E29" s="14"/>
      <c r="F29" s="14"/>
      <c r="G29" s="15"/>
      <c r="H29" s="15"/>
      <c r="I29" s="16"/>
      <c r="J29" s="5">
        <f t="shared" si="8"/>
        <v>0</v>
      </c>
      <c r="K29" s="5">
        <f t="shared" si="9"/>
        <v>0</v>
      </c>
      <c r="L29" s="6">
        <f t="shared" si="10"/>
        <v>0</v>
      </c>
      <c r="M29" s="17"/>
      <c r="N29" s="15"/>
      <c r="O29" s="15"/>
      <c r="P29" s="17"/>
      <c r="Q29" s="15"/>
      <c r="R29" s="15"/>
      <c r="S29" s="15"/>
      <c r="T29" s="15"/>
      <c r="U29" s="16"/>
      <c r="V29" s="6">
        <f t="shared" si="4"/>
        <v>0</v>
      </c>
      <c r="W29" s="5">
        <f t="shared" si="4"/>
        <v>0</v>
      </c>
      <c r="X29" s="6">
        <f t="shared" si="4"/>
        <v>0</v>
      </c>
      <c r="Y29" s="15"/>
      <c r="Z29" s="15"/>
      <c r="AA29" s="15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5"/>
        <v>0</v>
      </c>
      <c r="AR29" s="97">
        <f t="shared" si="6"/>
        <v>0</v>
      </c>
      <c r="AS29" s="97">
        <f t="shared" si="7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8">
        <v>17</v>
      </c>
      <c r="E30" s="9">
        <v>1.5186</v>
      </c>
      <c r="F30" s="9">
        <v>1238.863</v>
      </c>
      <c r="G30" s="3">
        <v>45</v>
      </c>
      <c r="H30" s="3">
        <v>5.8114</v>
      </c>
      <c r="I30" s="2">
        <v>3613.02</v>
      </c>
      <c r="J30" s="2">
        <f t="shared" si="8"/>
        <v>62</v>
      </c>
      <c r="K30" s="2">
        <f t="shared" si="9"/>
        <v>7.33</v>
      </c>
      <c r="L30" s="3">
        <f t="shared" si="10"/>
        <v>4851.883</v>
      </c>
      <c r="M30" s="10"/>
      <c r="N30" s="3"/>
      <c r="O30" s="3"/>
      <c r="P30" s="10"/>
      <c r="Q30" s="3"/>
      <c r="R30" s="3"/>
      <c r="S30" s="3"/>
      <c r="T30" s="3"/>
      <c r="U30" s="2"/>
      <c r="V30" s="3">
        <f t="shared" si="4"/>
        <v>0</v>
      </c>
      <c r="W30" s="2">
        <f t="shared" si="4"/>
        <v>0</v>
      </c>
      <c r="X30" s="3">
        <f t="shared" si="4"/>
        <v>0</v>
      </c>
      <c r="Y30" s="3">
        <v>112</v>
      </c>
      <c r="Z30" s="3">
        <v>4.2117</v>
      </c>
      <c r="AA30" s="3">
        <v>2601.646</v>
      </c>
      <c r="AB30" s="1">
        <v>672</v>
      </c>
      <c r="AC30" s="2">
        <v>25.519</v>
      </c>
      <c r="AD30" s="2">
        <v>13574.699</v>
      </c>
      <c r="AE30" s="2"/>
      <c r="AF30" s="2"/>
      <c r="AG30" s="3"/>
      <c r="AH30" s="1">
        <v>96</v>
      </c>
      <c r="AI30" s="2">
        <v>3.8492</v>
      </c>
      <c r="AJ30" s="3">
        <v>2316.547</v>
      </c>
      <c r="AK30" s="1">
        <v>423</v>
      </c>
      <c r="AL30" s="2">
        <v>9.6448</v>
      </c>
      <c r="AM30" s="3">
        <v>10181.96</v>
      </c>
      <c r="AN30" s="1">
        <v>180</v>
      </c>
      <c r="AO30" s="2">
        <v>7.356</v>
      </c>
      <c r="AP30" s="2">
        <v>8958.46</v>
      </c>
      <c r="AQ30" s="92">
        <f t="shared" si="5"/>
        <v>1545</v>
      </c>
      <c r="AR30" s="92">
        <f t="shared" si="6"/>
        <v>57.9107</v>
      </c>
      <c r="AS30" s="92">
        <f t="shared" si="7"/>
        <v>42485.19499999999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13"/>
      <c r="E31" s="14"/>
      <c r="F31" s="14"/>
      <c r="G31" s="15"/>
      <c r="H31" s="15"/>
      <c r="I31" s="16"/>
      <c r="J31" s="5">
        <f t="shared" si="8"/>
        <v>0</v>
      </c>
      <c r="K31" s="5">
        <f t="shared" si="9"/>
        <v>0</v>
      </c>
      <c r="L31" s="6">
        <f t="shared" si="10"/>
        <v>0</v>
      </c>
      <c r="M31" s="17"/>
      <c r="N31" s="15"/>
      <c r="O31" s="15"/>
      <c r="P31" s="17"/>
      <c r="Q31" s="15"/>
      <c r="R31" s="15"/>
      <c r="S31" s="15"/>
      <c r="T31" s="15"/>
      <c r="U31" s="16"/>
      <c r="V31" s="6">
        <f t="shared" si="4"/>
        <v>0</v>
      </c>
      <c r="W31" s="5">
        <f t="shared" si="4"/>
        <v>0</v>
      </c>
      <c r="X31" s="6">
        <f t="shared" si="4"/>
        <v>0</v>
      </c>
      <c r="Y31" s="15"/>
      <c r="Z31" s="15"/>
      <c r="AA31" s="15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5"/>
        <v>0</v>
      </c>
      <c r="AR31" s="97">
        <f t="shared" si="6"/>
        <v>0</v>
      </c>
      <c r="AS31" s="97">
        <f t="shared" si="7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8"/>
      <c r="E32" s="9"/>
      <c r="F32" s="9"/>
      <c r="G32" s="3"/>
      <c r="H32" s="3"/>
      <c r="I32" s="2"/>
      <c r="J32" s="2">
        <f t="shared" si="8"/>
        <v>0</v>
      </c>
      <c r="K32" s="2">
        <f t="shared" si="9"/>
        <v>0</v>
      </c>
      <c r="L32" s="3">
        <f t="shared" si="10"/>
        <v>0</v>
      </c>
      <c r="M32" s="10"/>
      <c r="N32" s="3"/>
      <c r="O32" s="3"/>
      <c r="P32" s="10"/>
      <c r="Q32" s="3"/>
      <c r="R32" s="3"/>
      <c r="S32" s="3"/>
      <c r="T32" s="3"/>
      <c r="U32" s="2"/>
      <c r="V32" s="3">
        <f t="shared" si="4"/>
        <v>0</v>
      </c>
      <c r="W32" s="2">
        <f t="shared" si="4"/>
        <v>0</v>
      </c>
      <c r="X32" s="3">
        <f t="shared" si="4"/>
        <v>0</v>
      </c>
      <c r="Y32" s="3">
        <v>1</v>
      </c>
      <c r="Z32" s="3">
        <v>0.0085</v>
      </c>
      <c r="AA32" s="3">
        <v>7.939</v>
      </c>
      <c r="AB32" s="1"/>
      <c r="AC32" s="2"/>
      <c r="AD32" s="2"/>
      <c r="AE32" s="2"/>
      <c r="AF32" s="2"/>
      <c r="AG32" s="3"/>
      <c r="AH32" s="1"/>
      <c r="AI32" s="2"/>
      <c r="AJ32" s="3"/>
      <c r="AK32" s="1">
        <v>1</v>
      </c>
      <c r="AL32" s="2">
        <v>0.04</v>
      </c>
      <c r="AM32" s="3">
        <v>30.24</v>
      </c>
      <c r="AN32" s="1"/>
      <c r="AO32" s="2"/>
      <c r="AP32" s="2"/>
      <c r="AQ32" s="92">
        <f t="shared" si="5"/>
        <v>2</v>
      </c>
      <c r="AR32" s="92">
        <f t="shared" si="6"/>
        <v>0.0485</v>
      </c>
      <c r="AS32" s="92">
        <f t="shared" si="7"/>
        <v>38.179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13"/>
      <c r="E33" s="14"/>
      <c r="F33" s="14"/>
      <c r="G33" s="15"/>
      <c r="H33" s="15"/>
      <c r="I33" s="16"/>
      <c r="J33" s="5">
        <f t="shared" si="8"/>
        <v>0</v>
      </c>
      <c r="K33" s="5">
        <f t="shared" si="9"/>
        <v>0</v>
      </c>
      <c r="L33" s="6">
        <f t="shared" si="10"/>
        <v>0</v>
      </c>
      <c r="M33" s="17">
        <v>1</v>
      </c>
      <c r="N33" s="15">
        <v>1.9727</v>
      </c>
      <c r="O33" s="15">
        <v>1085.92</v>
      </c>
      <c r="P33" s="17"/>
      <c r="Q33" s="15"/>
      <c r="R33" s="15"/>
      <c r="S33" s="15"/>
      <c r="T33" s="15"/>
      <c r="U33" s="16"/>
      <c r="V33" s="6">
        <f t="shared" si="4"/>
        <v>0</v>
      </c>
      <c r="W33" s="5">
        <f t="shared" si="4"/>
        <v>0</v>
      </c>
      <c r="X33" s="6">
        <f t="shared" si="4"/>
        <v>0</v>
      </c>
      <c r="Y33" s="15"/>
      <c r="Z33" s="15"/>
      <c r="AA33" s="15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5"/>
        <v>1</v>
      </c>
      <c r="AR33" s="97">
        <f t="shared" si="6"/>
        <v>1.9727</v>
      </c>
      <c r="AS33" s="97">
        <f t="shared" si="7"/>
        <v>1085.92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8"/>
      <c r="E34" s="9"/>
      <c r="F34" s="9"/>
      <c r="G34" s="3"/>
      <c r="H34" s="3"/>
      <c r="I34" s="2"/>
      <c r="J34" s="2">
        <f t="shared" si="8"/>
        <v>0</v>
      </c>
      <c r="K34" s="2">
        <f t="shared" si="9"/>
        <v>0</v>
      </c>
      <c r="L34" s="3">
        <f t="shared" si="10"/>
        <v>0</v>
      </c>
      <c r="M34" s="10"/>
      <c r="N34" s="3"/>
      <c r="O34" s="3"/>
      <c r="P34" s="10"/>
      <c r="Q34" s="3"/>
      <c r="R34" s="3"/>
      <c r="S34" s="3"/>
      <c r="T34" s="3"/>
      <c r="U34" s="2"/>
      <c r="V34" s="3">
        <f t="shared" si="4"/>
        <v>0</v>
      </c>
      <c r="W34" s="2">
        <f t="shared" si="4"/>
        <v>0</v>
      </c>
      <c r="X34" s="3">
        <f t="shared" si="4"/>
        <v>0</v>
      </c>
      <c r="Y34" s="3"/>
      <c r="Z34" s="3"/>
      <c r="AA34" s="3"/>
      <c r="AB34" s="1"/>
      <c r="AC34" s="2"/>
      <c r="AD34" s="2"/>
      <c r="AE34" s="2"/>
      <c r="AF34" s="2"/>
      <c r="AG34" s="3"/>
      <c r="AH34" s="1">
        <v>10</v>
      </c>
      <c r="AI34" s="2">
        <v>1.6851</v>
      </c>
      <c r="AJ34" s="3">
        <v>723.055</v>
      </c>
      <c r="AK34" s="1">
        <v>6</v>
      </c>
      <c r="AL34" s="2">
        <v>0.2343</v>
      </c>
      <c r="AM34" s="3">
        <v>196.709</v>
      </c>
      <c r="AN34" s="1">
        <v>12</v>
      </c>
      <c r="AO34" s="2">
        <v>0.1549</v>
      </c>
      <c r="AP34" s="2">
        <v>91.442</v>
      </c>
      <c r="AQ34" s="92">
        <f t="shared" si="5"/>
        <v>28</v>
      </c>
      <c r="AR34" s="92">
        <f t="shared" si="6"/>
        <v>2.0743</v>
      </c>
      <c r="AS34" s="92">
        <f t="shared" si="7"/>
        <v>1011.2059999999999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13"/>
      <c r="E35" s="14"/>
      <c r="F35" s="14"/>
      <c r="G35" s="15"/>
      <c r="H35" s="15"/>
      <c r="I35" s="16"/>
      <c r="J35" s="5">
        <f t="shared" si="8"/>
        <v>0</v>
      </c>
      <c r="K35" s="5">
        <f t="shared" si="9"/>
        <v>0</v>
      </c>
      <c r="L35" s="6">
        <f t="shared" si="10"/>
        <v>0</v>
      </c>
      <c r="M35" s="17"/>
      <c r="N35" s="15"/>
      <c r="O35" s="15"/>
      <c r="P35" s="17"/>
      <c r="Q35" s="15"/>
      <c r="R35" s="15"/>
      <c r="S35" s="15"/>
      <c r="T35" s="15"/>
      <c r="U35" s="16"/>
      <c r="V35" s="6">
        <f t="shared" si="4"/>
        <v>0</v>
      </c>
      <c r="W35" s="5">
        <f t="shared" si="4"/>
        <v>0</v>
      </c>
      <c r="X35" s="6">
        <f t="shared" si="4"/>
        <v>0</v>
      </c>
      <c r="Y35" s="15"/>
      <c r="Z35" s="15"/>
      <c r="AA35" s="15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5"/>
        <v>0</v>
      </c>
      <c r="AR35" s="97">
        <f t="shared" si="6"/>
        <v>0</v>
      </c>
      <c r="AS35" s="97">
        <f t="shared" si="7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8">
        <v>6</v>
      </c>
      <c r="E36" s="9">
        <v>0.039</v>
      </c>
      <c r="F36" s="7">
        <v>208.688</v>
      </c>
      <c r="G36" s="3"/>
      <c r="H36" s="3"/>
      <c r="I36" s="2"/>
      <c r="J36" s="2">
        <f t="shared" si="8"/>
        <v>6</v>
      </c>
      <c r="K36" s="2">
        <f t="shared" si="9"/>
        <v>0.039</v>
      </c>
      <c r="L36" s="3">
        <f t="shared" si="10"/>
        <v>208.688</v>
      </c>
      <c r="M36" s="10">
        <v>5</v>
      </c>
      <c r="N36" s="3">
        <v>3.472</v>
      </c>
      <c r="O36" s="3">
        <v>169.967</v>
      </c>
      <c r="P36" s="10">
        <v>229</v>
      </c>
      <c r="Q36" s="3">
        <v>488.307</v>
      </c>
      <c r="R36" s="3">
        <v>34762.732</v>
      </c>
      <c r="S36" s="3"/>
      <c r="T36" s="3"/>
      <c r="U36" s="2"/>
      <c r="V36" s="3">
        <f t="shared" si="4"/>
        <v>229</v>
      </c>
      <c r="W36" s="2">
        <f t="shared" si="4"/>
        <v>488.307</v>
      </c>
      <c r="X36" s="3">
        <f t="shared" si="4"/>
        <v>34762.732</v>
      </c>
      <c r="Y36" s="3">
        <v>66</v>
      </c>
      <c r="Z36" s="3">
        <v>126.146</v>
      </c>
      <c r="AA36" s="3">
        <v>8992.526</v>
      </c>
      <c r="AB36" s="1"/>
      <c r="AC36" s="2"/>
      <c r="AD36" s="2"/>
      <c r="AE36" s="2"/>
      <c r="AF36" s="2"/>
      <c r="AG36" s="3"/>
      <c r="AH36" s="1"/>
      <c r="AI36" s="2"/>
      <c r="AJ36" s="3"/>
      <c r="AK36" s="1">
        <v>40</v>
      </c>
      <c r="AL36" s="2">
        <v>18.193</v>
      </c>
      <c r="AM36" s="3">
        <v>1217.745</v>
      </c>
      <c r="AN36" s="1"/>
      <c r="AO36" s="2"/>
      <c r="AP36" s="2"/>
      <c r="AQ36" s="92">
        <f t="shared" si="5"/>
        <v>346</v>
      </c>
      <c r="AR36" s="92">
        <f t="shared" si="6"/>
        <v>636.1569999999999</v>
      </c>
      <c r="AS36" s="92">
        <f t="shared" si="7"/>
        <v>45351.658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13"/>
      <c r="E37" s="14"/>
      <c r="F37" s="14"/>
      <c r="G37" s="15"/>
      <c r="H37" s="15"/>
      <c r="I37" s="16"/>
      <c r="J37" s="5">
        <f t="shared" si="8"/>
        <v>0</v>
      </c>
      <c r="K37" s="5">
        <f t="shared" si="9"/>
        <v>0</v>
      </c>
      <c r="L37" s="6">
        <f t="shared" si="10"/>
        <v>0</v>
      </c>
      <c r="M37" s="17"/>
      <c r="N37" s="15"/>
      <c r="O37" s="15"/>
      <c r="P37" s="17"/>
      <c r="Q37" s="15"/>
      <c r="R37" s="15"/>
      <c r="S37" s="15"/>
      <c r="T37" s="15"/>
      <c r="U37" s="16"/>
      <c r="V37" s="6">
        <f t="shared" si="4"/>
        <v>0</v>
      </c>
      <c r="W37" s="5">
        <f t="shared" si="4"/>
        <v>0</v>
      </c>
      <c r="X37" s="6">
        <f t="shared" si="4"/>
        <v>0</v>
      </c>
      <c r="Y37" s="15"/>
      <c r="Z37" s="15"/>
      <c r="AA37" s="15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5"/>
        <v>0</v>
      </c>
      <c r="AR37" s="97">
        <f t="shared" si="6"/>
        <v>0</v>
      </c>
      <c r="AS37" s="97">
        <f t="shared" si="7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8">
        <v>17</v>
      </c>
      <c r="E38" s="9">
        <v>3.4244</v>
      </c>
      <c r="F38" s="9">
        <v>1541.095</v>
      </c>
      <c r="G38" s="3"/>
      <c r="H38" s="3"/>
      <c r="I38" s="2"/>
      <c r="J38" s="2">
        <f t="shared" si="8"/>
        <v>17</v>
      </c>
      <c r="K38" s="2">
        <f t="shared" si="9"/>
        <v>3.4244</v>
      </c>
      <c r="L38" s="3">
        <f t="shared" si="10"/>
        <v>1541.095</v>
      </c>
      <c r="M38" s="10">
        <v>583</v>
      </c>
      <c r="N38" s="3">
        <v>3901.86</v>
      </c>
      <c r="O38" s="3">
        <v>222959.874</v>
      </c>
      <c r="P38" s="10">
        <v>35</v>
      </c>
      <c r="Q38" s="3">
        <v>221.37</v>
      </c>
      <c r="R38" s="3">
        <v>13031.999</v>
      </c>
      <c r="S38" s="3"/>
      <c r="T38" s="3"/>
      <c r="U38" s="2"/>
      <c r="V38" s="3">
        <f t="shared" si="4"/>
        <v>35</v>
      </c>
      <c r="W38" s="2">
        <f t="shared" si="4"/>
        <v>221.37</v>
      </c>
      <c r="X38" s="3">
        <f t="shared" si="4"/>
        <v>13031.999</v>
      </c>
      <c r="Y38" s="3">
        <v>650</v>
      </c>
      <c r="Z38" s="3">
        <v>4586.34</v>
      </c>
      <c r="AA38" s="3">
        <v>265174.617</v>
      </c>
      <c r="AB38" s="1">
        <v>172</v>
      </c>
      <c r="AC38" s="2">
        <v>1074.8482</v>
      </c>
      <c r="AD38" s="2">
        <v>58437.227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5"/>
        <v>1457</v>
      </c>
      <c r="AR38" s="92">
        <f t="shared" si="6"/>
        <v>9787.8426</v>
      </c>
      <c r="AS38" s="92">
        <f t="shared" si="7"/>
        <v>561144.812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13"/>
      <c r="E39" s="14"/>
      <c r="F39" s="14"/>
      <c r="G39" s="15"/>
      <c r="H39" s="15"/>
      <c r="I39" s="16"/>
      <c r="J39" s="5">
        <f t="shared" si="8"/>
        <v>0</v>
      </c>
      <c r="K39" s="5">
        <f t="shared" si="9"/>
        <v>0</v>
      </c>
      <c r="L39" s="6">
        <f t="shared" si="10"/>
        <v>0</v>
      </c>
      <c r="M39" s="17"/>
      <c r="N39" s="15"/>
      <c r="O39" s="15"/>
      <c r="P39" s="17"/>
      <c r="Q39" s="15"/>
      <c r="R39" s="15"/>
      <c r="S39" s="15"/>
      <c r="T39" s="15"/>
      <c r="U39" s="16"/>
      <c r="V39" s="6">
        <f t="shared" si="4"/>
        <v>0</v>
      </c>
      <c r="W39" s="5">
        <f t="shared" si="4"/>
        <v>0</v>
      </c>
      <c r="X39" s="6">
        <f t="shared" si="4"/>
        <v>0</v>
      </c>
      <c r="Y39" s="15"/>
      <c r="Z39" s="15"/>
      <c r="AA39" s="15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5"/>
        <v>0</v>
      </c>
      <c r="AR39" s="97">
        <f t="shared" si="6"/>
        <v>0</v>
      </c>
      <c r="AS39" s="97">
        <f t="shared" si="7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8"/>
      <c r="E40" s="9"/>
      <c r="F40" s="9"/>
      <c r="G40" s="3"/>
      <c r="H40" s="3"/>
      <c r="I40" s="2"/>
      <c r="J40" s="2">
        <f t="shared" si="8"/>
        <v>0</v>
      </c>
      <c r="K40" s="2">
        <f t="shared" si="9"/>
        <v>0</v>
      </c>
      <c r="L40" s="3">
        <f t="shared" si="10"/>
        <v>0</v>
      </c>
      <c r="M40" s="10">
        <v>2</v>
      </c>
      <c r="N40" s="3">
        <v>185.233</v>
      </c>
      <c r="O40" s="3">
        <v>127924.394</v>
      </c>
      <c r="P40" s="10"/>
      <c r="Q40" s="3"/>
      <c r="R40" s="3"/>
      <c r="S40" s="3"/>
      <c r="T40" s="3"/>
      <c r="U40" s="2"/>
      <c r="V40" s="3">
        <f t="shared" si="4"/>
        <v>0</v>
      </c>
      <c r="W40" s="2">
        <f t="shared" si="4"/>
        <v>0</v>
      </c>
      <c r="X40" s="3">
        <f t="shared" si="4"/>
        <v>0</v>
      </c>
      <c r="Y40" s="3"/>
      <c r="Z40" s="3"/>
      <c r="AA40" s="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5"/>
        <v>2</v>
      </c>
      <c r="AR40" s="92">
        <f t="shared" si="6"/>
        <v>185.233</v>
      </c>
      <c r="AS40" s="92">
        <f t="shared" si="7"/>
        <v>127924.394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13"/>
      <c r="E41" s="14"/>
      <c r="F41" s="14"/>
      <c r="G41" s="15"/>
      <c r="H41" s="15"/>
      <c r="I41" s="16"/>
      <c r="J41" s="5">
        <f t="shared" si="8"/>
        <v>0</v>
      </c>
      <c r="K41" s="5">
        <f t="shared" si="9"/>
        <v>0</v>
      </c>
      <c r="L41" s="6">
        <f t="shared" si="10"/>
        <v>0</v>
      </c>
      <c r="M41" s="17">
        <v>1</v>
      </c>
      <c r="N41" s="15">
        <v>4.1282</v>
      </c>
      <c r="O41" s="15">
        <v>213.249</v>
      </c>
      <c r="P41" s="17"/>
      <c r="Q41" s="15"/>
      <c r="R41" s="15"/>
      <c r="S41" s="15"/>
      <c r="T41" s="15"/>
      <c r="U41" s="16"/>
      <c r="V41" s="6">
        <f t="shared" si="4"/>
        <v>0</v>
      </c>
      <c r="W41" s="5">
        <f t="shared" si="4"/>
        <v>0</v>
      </c>
      <c r="X41" s="6">
        <f t="shared" si="4"/>
        <v>0</v>
      </c>
      <c r="Y41" s="15"/>
      <c r="Z41" s="15"/>
      <c r="AA41" s="15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5"/>
        <v>1</v>
      </c>
      <c r="AR41" s="97">
        <f t="shared" si="6"/>
        <v>4.1282</v>
      </c>
      <c r="AS41" s="97">
        <f t="shared" si="7"/>
        <v>213.249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8"/>
      <c r="E42" s="9"/>
      <c r="F42" s="9"/>
      <c r="G42" s="3">
        <v>3</v>
      </c>
      <c r="H42" s="3">
        <v>48.2884</v>
      </c>
      <c r="I42" s="2">
        <v>27228.758</v>
      </c>
      <c r="J42" s="2">
        <f t="shared" si="8"/>
        <v>3</v>
      </c>
      <c r="K42" s="2">
        <f t="shared" si="9"/>
        <v>48.2884</v>
      </c>
      <c r="L42" s="3">
        <f t="shared" si="10"/>
        <v>27228.758</v>
      </c>
      <c r="M42" s="10">
        <v>16</v>
      </c>
      <c r="N42" s="3">
        <v>677.2466</v>
      </c>
      <c r="O42" s="3">
        <v>341046.298</v>
      </c>
      <c r="P42" s="10"/>
      <c r="Q42" s="3"/>
      <c r="R42" s="3"/>
      <c r="S42" s="3"/>
      <c r="T42" s="3"/>
      <c r="U42" s="2"/>
      <c r="V42" s="3">
        <f t="shared" si="4"/>
        <v>0</v>
      </c>
      <c r="W42" s="2">
        <f t="shared" si="4"/>
        <v>0</v>
      </c>
      <c r="X42" s="3">
        <f t="shared" si="4"/>
        <v>0</v>
      </c>
      <c r="Y42" s="3"/>
      <c r="Z42" s="3"/>
      <c r="AA42" s="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5"/>
        <v>19</v>
      </c>
      <c r="AR42" s="92">
        <f t="shared" si="6"/>
        <v>725.535</v>
      </c>
      <c r="AS42" s="92">
        <f t="shared" si="7"/>
        <v>368275.056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13">
        <v>12</v>
      </c>
      <c r="E43" s="14">
        <v>221.9946</v>
      </c>
      <c r="F43" s="14">
        <v>127368.859</v>
      </c>
      <c r="G43" s="15">
        <v>5</v>
      </c>
      <c r="H43" s="15">
        <v>123.9792</v>
      </c>
      <c r="I43" s="16">
        <v>67455.572</v>
      </c>
      <c r="J43" s="5">
        <f t="shared" si="8"/>
        <v>17</v>
      </c>
      <c r="K43" s="5">
        <f t="shared" si="9"/>
        <v>345.9738</v>
      </c>
      <c r="L43" s="6">
        <f t="shared" si="10"/>
        <v>194824.43099999998</v>
      </c>
      <c r="M43" s="17">
        <v>7</v>
      </c>
      <c r="N43" s="15">
        <v>57.346</v>
      </c>
      <c r="O43" s="15">
        <v>27540.046</v>
      </c>
      <c r="P43" s="17"/>
      <c r="Q43" s="15"/>
      <c r="R43" s="15"/>
      <c r="S43" s="15"/>
      <c r="T43" s="15"/>
      <c r="U43" s="16"/>
      <c r="V43" s="6">
        <f t="shared" si="4"/>
        <v>0</v>
      </c>
      <c r="W43" s="5">
        <f t="shared" si="4"/>
        <v>0</v>
      </c>
      <c r="X43" s="6">
        <f t="shared" si="4"/>
        <v>0</v>
      </c>
      <c r="Y43" s="15"/>
      <c r="Z43" s="15"/>
      <c r="AA43" s="15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5"/>
        <v>24</v>
      </c>
      <c r="AR43" s="97">
        <f t="shared" si="6"/>
        <v>403.3198</v>
      </c>
      <c r="AS43" s="97">
        <f t="shared" si="7"/>
        <v>222364.477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8"/>
      <c r="E44" s="9"/>
      <c r="F44" s="9"/>
      <c r="G44" s="3"/>
      <c r="H44" s="3"/>
      <c r="I44" s="2"/>
      <c r="J44" s="2">
        <f t="shared" si="8"/>
        <v>0</v>
      </c>
      <c r="K44" s="2">
        <f t="shared" si="9"/>
        <v>0</v>
      </c>
      <c r="L44" s="3">
        <f t="shared" si="10"/>
        <v>0</v>
      </c>
      <c r="M44" s="10">
        <v>60</v>
      </c>
      <c r="N44" s="3">
        <v>1.2395</v>
      </c>
      <c r="O44" s="3">
        <v>883.004</v>
      </c>
      <c r="P44" s="10"/>
      <c r="Q44" s="3"/>
      <c r="R44" s="3"/>
      <c r="S44" s="3"/>
      <c r="T44" s="3"/>
      <c r="U44" s="2"/>
      <c r="V44" s="3">
        <f t="shared" si="4"/>
        <v>0</v>
      </c>
      <c r="W44" s="2">
        <f t="shared" si="4"/>
        <v>0</v>
      </c>
      <c r="X44" s="3">
        <f t="shared" si="4"/>
        <v>0</v>
      </c>
      <c r="Y44" s="3"/>
      <c r="Z44" s="3"/>
      <c r="AA44" s="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5"/>
        <v>60</v>
      </c>
      <c r="AR44" s="92">
        <f t="shared" si="6"/>
        <v>1.2395</v>
      </c>
      <c r="AS44" s="92">
        <f t="shared" si="7"/>
        <v>883.004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13"/>
      <c r="E45" s="14"/>
      <c r="F45" s="14"/>
      <c r="G45" s="15"/>
      <c r="H45" s="15"/>
      <c r="I45" s="16"/>
      <c r="J45" s="5">
        <f t="shared" si="8"/>
        <v>0</v>
      </c>
      <c r="K45" s="5">
        <f t="shared" si="9"/>
        <v>0</v>
      </c>
      <c r="L45" s="6">
        <f t="shared" si="10"/>
        <v>0</v>
      </c>
      <c r="M45" s="17">
        <v>14</v>
      </c>
      <c r="N45" s="15">
        <v>0.1821</v>
      </c>
      <c r="O45" s="15">
        <v>209.701</v>
      </c>
      <c r="P45" s="17"/>
      <c r="Q45" s="15"/>
      <c r="R45" s="15"/>
      <c r="S45" s="15"/>
      <c r="T45" s="15"/>
      <c r="U45" s="16"/>
      <c r="V45" s="6">
        <f t="shared" si="4"/>
        <v>0</v>
      </c>
      <c r="W45" s="5">
        <f t="shared" si="4"/>
        <v>0</v>
      </c>
      <c r="X45" s="6">
        <f t="shared" si="4"/>
        <v>0</v>
      </c>
      <c r="Y45" s="15"/>
      <c r="Z45" s="15"/>
      <c r="AA45" s="15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5"/>
        <v>14</v>
      </c>
      <c r="AR45" s="97">
        <f t="shared" si="6"/>
        <v>0.1821</v>
      </c>
      <c r="AS45" s="97">
        <f t="shared" si="7"/>
        <v>209.701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8"/>
      <c r="E46" s="9"/>
      <c r="F46" s="9"/>
      <c r="G46" s="3"/>
      <c r="H46" s="3"/>
      <c r="I46" s="2"/>
      <c r="J46" s="2">
        <f t="shared" si="8"/>
        <v>0</v>
      </c>
      <c r="K46" s="2">
        <f t="shared" si="9"/>
        <v>0</v>
      </c>
      <c r="L46" s="3">
        <f t="shared" si="10"/>
        <v>0</v>
      </c>
      <c r="M46" s="10"/>
      <c r="N46" s="3"/>
      <c r="O46" s="3"/>
      <c r="P46" s="10"/>
      <c r="Q46" s="3"/>
      <c r="R46" s="3"/>
      <c r="S46" s="3"/>
      <c r="T46" s="3"/>
      <c r="U46" s="2"/>
      <c r="V46" s="3">
        <f t="shared" si="4"/>
        <v>0</v>
      </c>
      <c r="W46" s="2">
        <f t="shared" si="4"/>
        <v>0</v>
      </c>
      <c r="X46" s="3">
        <f t="shared" si="4"/>
        <v>0</v>
      </c>
      <c r="Y46" s="3"/>
      <c r="Z46" s="3"/>
      <c r="AA46" s="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5"/>
        <v>0</v>
      </c>
      <c r="AR46" s="92">
        <f t="shared" si="6"/>
        <v>0</v>
      </c>
      <c r="AS46" s="92">
        <f t="shared" si="7"/>
        <v>0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13"/>
      <c r="E47" s="14"/>
      <c r="F47" s="14"/>
      <c r="G47" s="15"/>
      <c r="H47" s="15"/>
      <c r="I47" s="16"/>
      <c r="J47" s="5">
        <f t="shared" si="8"/>
        <v>0</v>
      </c>
      <c r="K47" s="5">
        <f t="shared" si="9"/>
        <v>0</v>
      </c>
      <c r="L47" s="6">
        <f t="shared" si="10"/>
        <v>0</v>
      </c>
      <c r="M47" s="17"/>
      <c r="N47" s="15"/>
      <c r="O47" s="15"/>
      <c r="P47" s="17"/>
      <c r="Q47" s="15"/>
      <c r="R47" s="15"/>
      <c r="S47" s="15"/>
      <c r="T47" s="15"/>
      <c r="U47" s="16"/>
      <c r="V47" s="6">
        <f t="shared" si="4"/>
        <v>0</v>
      </c>
      <c r="W47" s="5">
        <f t="shared" si="4"/>
        <v>0</v>
      </c>
      <c r="X47" s="6">
        <f t="shared" si="4"/>
        <v>0</v>
      </c>
      <c r="Y47" s="15"/>
      <c r="Z47" s="15"/>
      <c r="AA47" s="15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5"/>
        <v>0</v>
      </c>
      <c r="AR47" s="97">
        <f t="shared" si="6"/>
        <v>0</v>
      </c>
      <c r="AS47" s="97">
        <f t="shared" si="7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8"/>
      <c r="E48" s="9"/>
      <c r="F48" s="9"/>
      <c r="G48" s="3"/>
      <c r="H48" s="3"/>
      <c r="I48" s="2"/>
      <c r="J48" s="2">
        <f t="shared" si="8"/>
        <v>0</v>
      </c>
      <c r="K48" s="2">
        <f t="shared" si="9"/>
        <v>0</v>
      </c>
      <c r="L48" s="3">
        <f t="shared" si="10"/>
        <v>0</v>
      </c>
      <c r="M48" s="10"/>
      <c r="N48" s="3"/>
      <c r="O48" s="3"/>
      <c r="P48" s="10"/>
      <c r="Q48" s="3"/>
      <c r="R48" s="3"/>
      <c r="S48" s="3"/>
      <c r="T48" s="3"/>
      <c r="U48" s="2"/>
      <c r="V48" s="3">
        <f t="shared" si="4"/>
        <v>0</v>
      </c>
      <c r="W48" s="2">
        <f t="shared" si="4"/>
        <v>0</v>
      </c>
      <c r="X48" s="3">
        <f t="shared" si="4"/>
        <v>0</v>
      </c>
      <c r="Y48" s="3"/>
      <c r="Z48" s="3"/>
      <c r="AA48" s="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5"/>
        <v>0</v>
      </c>
      <c r="AR48" s="92">
        <f t="shared" si="6"/>
        <v>0</v>
      </c>
      <c r="AS48" s="92">
        <f t="shared" si="7"/>
        <v>0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13"/>
      <c r="E49" s="14"/>
      <c r="F49" s="14"/>
      <c r="G49" s="15"/>
      <c r="H49" s="15"/>
      <c r="I49" s="16"/>
      <c r="J49" s="5">
        <f t="shared" si="8"/>
        <v>0</v>
      </c>
      <c r="K49" s="5">
        <f t="shared" si="9"/>
        <v>0</v>
      </c>
      <c r="L49" s="6">
        <f t="shared" si="10"/>
        <v>0</v>
      </c>
      <c r="M49" s="17"/>
      <c r="N49" s="15"/>
      <c r="O49" s="15"/>
      <c r="P49" s="17"/>
      <c r="Q49" s="15"/>
      <c r="R49" s="15"/>
      <c r="S49" s="15"/>
      <c r="T49" s="15"/>
      <c r="U49" s="16"/>
      <c r="V49" s="6">
        <f t="shared" si="4"/>
        <v>0</v>
      </c>
      <c r="W49" s="5">
        <f t="shared" si="4"/>
        <v>0</v>
      </c>
      <c r="X49" s="6">
        <f t="shared" si="4"/>
        <v>0</v>
      </c>
      <c r="Y49" s="15"/>
      <c r="Z49" s="15"/>
      <c r="AA49" s="15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5"/>
        <v>0</v>
      </c>
      <c r="AR49" s="97">
        <f t="shared" si="6"/>
        <v>0</v>
      </c>
      <c r="AS49" s="97">
        <f t="shared" si="7"/>
        <v>0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8"/>
      <c r="E50" s="9"/>
      <c r="F50" s="9"/>
      <c r="G50" s="3"/>
      <c r="H50" s="3"/>
      <c r="I50" s="2"/>
      <c r="J50" s="2">
        <f t="shared" si="8"/>
        <v>0</v>
      </c>
      <c r="K50" s="2">
        <f t="shared" si="9"/>
        <v>0</v>
      </c>
      <c r="L50" s="3">
        <f t="shared" si="10"/>
        <v>0</v>
      </c>
      <c r="M50" s="10"/>
      <c r="N50" s="3"/>
      <c r="O50" s="3"/>
      <c r="P50" s="10"/>
      <c r="Q50" s="3"/>
      <c r="R50" s="3"/>
      <c r="S50" s="3"/>
      <c r="T50" s="3"/>
      <c r="U50" s="2"/>
      <c r="V50" s="3">
        <f t="shared" si="4"/>
        <v>0</v>
      </c>
      <c r="W50" s="2">
        <f t="shared" si="4"/>
        <v>0</v>
      </c>
      <c r="X50" s="3">
        <f t="shared" si="4"/>
        <v>0</v>
      </c>
      <c r="Y50" s="3"/>
      <c r="Z50" s="3"/>
      <c r="AA50" s="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5"/>
        <v>0</v>
      </c>
      <c r="AR50" s="92">
        <f t="shared" si="6"/>
        <v>0</v>
      </c>
      <c r="AS50" s="92">
        <f t="shared" si="7"/>
        <v>0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13"/>
      <c r="E51" s="14"/>
      <c r="F51" s="14"/>
      <c r="G51" s="15"/>
      <c r="H51" s="15"/>
      <c r="I51" s="16"/>
      <c r="J51" s="5">
        <f t="shared" si="8"/>
        <v>0</v>
      </c>
      <c r="K51" s="5">
        <f t="shared" si="9"/>
        <v>0</v>
      </c>
      <c r="L51" s="6">
        <f t="shared" si="10"/>
        <v>0</v>
      </c>
      <c r="M51" s="17"/>
      <c r="N51" s="15"/>
      <c r="O51" s="15"/>
      <c r="P51" s="17"/>
      <c r="Q51" s="15"/>
      <c r="R51" s="15"/>
      <c r="S51" s="15"/>
      <c r="T51" s="15"/>
      <c r="U51" s="16"/>
      <c r="V51" s="6">
        <f t="shared" si="4"/>
        <v>0</v>
      </c>
      <c r="W51" s="5">
        <f t="shared" si="4"/>
        <v>0</v>
      </c>
      <c r="X51" s="6">
        <f t="shared" si="4"/>
        <v>0</v>
      </c>
      <c r="Y51" s="15"/>
      <c r="Z51" s="15"/>
      <c r="AA51" s="15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5"/>
        <v>0</v>
      </c>
      <c r="AR51" s="97">
        <f t="shared" si="6"/>
        <v>0</v>
      </c>
      <c r="AS51" s="97">
        <f t="shared" si="7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8"/>
      <c r="E52" s="9"/>
      <c r="F52" s="9"/>
      <c r="G52" s="3"/>
      <c r="H52" s="3"/>
      <c r="I52" s="2"/>
      <c r="J52" s="2">
        <f t="shared" si="8"/>
        <v>0</v>
      </c>
      <c r="K52" s="2">
        <f t="shared" si="9"/>
        <v>0</v>
      </c>
      <c r="L52" s="3">
        <f t="shared" si="10"/>
        <v>0</v>
      </c>
      <c r="M52" s="10"/>
      <c r="N52" s="3"/>
      <c r="O52" s="3"/>
      <c r="P52" s="10"/>
      <c r="Q52" s="3"/>
      <c r="R52" s="3"/>
      <c r="S52" s="3"/>
      <c r="T52" s="3"/>
      <c r="U52" s="2"/>
      <c r="V52" s="3">
        <f t="shared" si="4"/>
        <v>0</v>
      </c>
      <c r="W52" s="2">
        <f t="shared" si="4"/>
        <v>0</v>
      </c>
      <c r="X52" s="3">
        <f t="shared" si="4"/>
        <v>0</v>
      </c>
      <c r="Y52" s="3"/>
      <c r="Z52" s="3"/>
      <c r="AA52" s="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5"/>
        <v>0</v>
      </c>
      <c r="AR52" s="92">
        <f t="shared" si="6"/>
        <v>0</v>
      </c>
      <c r="AS52" s="92">
        <f t="shared" si="7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13"/>
      <c r="E53" s="14"/>
      <c r="F53" s="14"/>
      <c r="G53" s="15"/>
      <c r="H53" s="15"/>
      <c r="I53" s="16"/>
      <c r="J53" s="5">
        <f t="shared" si="8"/>
        <v>0</v>
      </c>
      <c r="K53" s="5">
        <f t="shared" si="9"/>
        <v>0</v>
      </c>
      <c r="L53" s="6">
        <f t="shared" si="10"/>
        <v>0</v>
      </c>
      <c r="M53" s="17"/>
      <c r="N53" s="15"/>
      <c r="O53" s="15"/>
      <c r="P53" s="17"/>
      <c r="Q53" s="15"/>
      <c r="R53" s="15"/>
      <c r="S53" s="15"/>
      <c r="T53" s="15"/>
      <c r="U53" s="16"/>
      <c r="V53" s="6">
        <f t="shared" si="4"/>
        <v>0</v>
      </c>
      <c r="W53" s="5">
        <f t="shared" si="4"/>
        <v>0</v>
      </c>
      <c r="X53" s="6">
        <f t="shared" si="4"/>
        <v>0</v>
      </c>
      <c r="Y53" s="15"/>
      <c r="Z53" s="15"/>
      <c r="AA53" s="15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5"/>
        <v>0</v>
      </c>
      <c r="AR53" s="97">
        <f t="shared" si="6"/>
        <v>0</v>
      </c>
      <c r="AS53" s="97">
        <f t="shared" si="7"/>
        <v>0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8"/>
      <c r="E54" s="9"/>
      <c r="F54" s="9"/>
      <c r="G54" s="3"/>
      <c r="H54" s="3"/>
      <c r="I54" s="2"/>
      <c r="J54" s="2">
        <f t="shared" si="8"/>
        <v>0</v>
      </c>
      <c r="K54" s="2">
        <f t="shared" si="9"/>
        <v>0</v>
      </c>
      <c r="L54" s="3">
        <f t="shared" si="10"/>
        <v>0</v>
      </c>
      <c r="M54" s="10"/>
      <c r="N54" s="3"/>
      <c r="O54" s="3"/>
      <c r="P54" s="10"/>
      <c r="Q54" s="3"/>
      <c r="R54" s="3"/>
      <c r="S54" s="3"/>
      <c r="T54" s="3"/>
      <c r="U54" s="2"/>
      <c r="V54" s="3">
        <f t="shared" si="4"/>
        <v>0</v>
      </c>
      <c r="W54" s="2">
        <f t="shared" si="4"/>
        <v>0</v>
      </c>
      <c r="X54" s="3">
        <f t="shared" si="4"/>
        <v>0</v>
      </c>
      <c r="Y54" s="3"/>
      <c r="Z54" s="3"/>
      <c r="AA54" s="3"/>
      <c r="AB54" s="1"/>
      <c r="AC54" s="2"/>
      <c r="AD54" s="2"/>
      <c r="AE54" s="2"/>
      <c r="AF54" s="2"/>
      <c r="AG54" s="3"/>
      <c r="AH54" s="1"/>
      <c r="AI54" s="2"/>
      <c r="AJ54" s="3"/>
      <c r="AK54" s="1"/>
      <c r="AL54" s="2"/>
      <c r="AM54" s="3"/>
      <c r="AN54" s="1">
        <v>18</v>
      </c>
      <c r="AO54" s="2">
        <v>0.6212</v>
      </c>
      <c r="AP54" s="2">
        <v>705.705</v>
      </c>
      <c r="AQ54" s="92">
        <f t="shared" si="5"/>
        <v>18</v>
      </c>
      <c r="AR54" s="92">
        <f t="shared" si="6"/>
        <v>0.6212</v>
      </c>
      <c r="AS54" s="92">
        <f t="shared" si="7"/>
        <v>705.705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13"/>
      <c r="E55" s="14"/>
      <c r="F55" s="14"/>
      <c r="G55" s="15"/>
      <c r="H55" s="15"/>
      <c r="I55" s="16"/>
      <c r="J55" s="5">
        <f t="shared" si="8"/>
        <v>0</v>
      </c>
      <c r="K55" s="5">
        <f t="shared" si="9"/>
        <v>0</v>
      </c>
      <c r="L55" s="6">
        <f t="shared" si="10"/>
        <v>0</v>
      </c>
      <c r="M55" s="17"/>
      <c r="N55" s="15"/>
      <c r="O55" s="15"/>
      <c r="P55" s="17"/>
      <c r="Q55" s="15"/>
      <c r="R55" s="15"/>
      <c r="S55" s="15"/>
      <c r="T55" s="15"/>
      <c r="U55" s="16"/>
      <c r="V55" s="6">
        <f t="shared" si="4"/>
        <v>0</v>
      </c>
      <c r="W55" s="5">
        <f t="shared" si="4"/>
        <v>0</v>
      </c>
      <c r="X55" s="6">
        <f t="shared" si="4"/>
        <v>0</v>
      </c>
      <c r="Y55" s="15"/>
      <c r="Z55" s="15"/>
      <c r="AA55" s="15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5"/>
        <v>0</v>
      </c>
      <c r="AR55" s="97">
        <f t="shared" si="6"/>
        <v>0</v>
      </c>
      <c r="AS55" s="97">
        <f t="shared" si="7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8"/>
      <c r="E56" s="9"/>
      <c r="F56" s="9"/>
      <c r="G56" s="3"/>
      <c r="H56" s="3"/>
      <c r="I56" s="2"/>
      <c r="J56" s="2">
        <f t="shared" si="8"/>
        <v>0</v>
      </c>
      <c r="K56" s="2">
        <f t="shared" si="9"/>
        <v>0</v>
      </c>
      <c r="L56" s="3">
        <f t="shared" si="10"/>
        <v>0</v>
      </c>
      <c r="M56" s="20">
        <v>9</v>
      </c>
      <c r="N56" s="11">
        <v>5.536</v>
      </c>
      <c r="O56" s="19">
        <v>842.575</v>
      </c>
      <c r="P56" s="10"/>
      <c r="Q56" s="3"/>
      <c r="R56" s="3"/>
      <c r="S56" s="3"/>
      <c r="T56" s="3"/>
      <c r="U56" s="2"/>
      <c r="V56" s="3">
        <f t="shared" si="4"/>
        <v>0</v>
      </c>
      <c r="W56" s="2">
        <f t="shared" si="4"/>
        <v>0</v>
      </c>
      <c r="X56" s="3">
        <f t="shared" si="4"/>
        <v>0</v>
      </c>
      <c r="Y56" s="3"/>
      <c r="Z56" s="3"/>
      <c r="AA56" s="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5"/>
        <v>9</v>
      </c>
      <c r="AR56" s="92">
        <f t="shared" si="6"/>
        <v>5.536</v>
      </c>
      <c r="AS56" s="92">
        <f t="shared" si="7"/>
        <v>842.575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13"/>
      <c r="E57" s="14"/>
      <c r="F57" s="14"/>
      <c r="G57" s="15"/>
      <c r="H57" s="15"/>
      <c r="I57" s="16"/>
      <c r="J57" s="5">
        <f t="shared" si="8"/>
        <v>0</v>
      </c>
      <c r="K57" s="5">
        <f t="shared" si="9"/>
        <v>0</v>
      </c>
      <c r="L57" s="6">
        <f t="shared" si="10"/>
        <v>0</v>
      </c>
      <c r="M57" s="17"/>
      <c r="N57" s="15"/>
      <c r="O57" s="15"/>
      <c r="P57" s="17"/>
      <c r="Q57" s="15"/>
      <c r="R57" s="15"/>
      <c r="S57" s="15"/>
      <c r="T57" s="15"/>
      <c r="U57" s="16"/>
      <c r="V57" s="6">
        <f t="shared" si="4"/>
        <v>0</v>
      </c>
      <c r="W57" s="5">
        <f t="shared" si="4"/>
        <v>0</v>
      </c>
      <c r="X57" s="6">
        <f t="shared" si="4"/>
        <v>0</v>
      </c>
      <c r="Y57" s="15"/>
      <c r="Z57" s="15"/>
      <c r="AA57" s="15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5"/>
        <v>0</v>
      </c>
      <c r="AR57" s="97">
        <f t="shared" si="6"/>
        <v>0</v>
      </c>
      <c r="AS57" s="97">
        <f t="shared" si="7"/>
        <v>0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21"/>
      <c r="E58" s="22"/>
      <c r="F58" s="22"/>
      <c r="G58" s="19"/>
      <c r="H58" s="19"/>
      <c r="I58" s="23"/>
      <c r="J58" s="145">
        <f t="shared" si="8"/>
        <v>0</v>
      </c>
      <c r="K58" s="145">
        <f t="shared" si="9"/>
        <v>0</v>
      </c>
      <c r="L58" s="143">
        <f t="shared" si="10"/>
        <v>0</v>
      </c>
      <c r="M58" s="24">
        <v>1280</v>
      </c>
      <c r="N58" s="19">
        <v>37.7687</v>
      </c>
      <c r="O58" s="19">
        <v>21569.344</v>
      </c>
      <c r="P58" s="24"/>
      <c r="Q58" s="19"/>
      <c r="R58" s="19"/>
      <c r="S58" s="19">
        <v>5</v>
      </c>
      <c r="T58" s="19">
        <v>0.036</v>
      </c>
      <c r="U58" s="23">
        <v>65.846</v>
      </c>
      <c r="V58" s="143">
        <f t="shared" si="4"/>
        <v>5</v>
      </c>
      <c r="W58" s="145">
        <f t="shared" si="4"/>
        <v>0.036</v>
      </c>
      <c r="X58" s="143">
        <f t="shared" si="4"/>
        <v>65.846</v>
      </c>
      <c r="Y58" s="19">
        <v>188</v>
      </c>
      <c r="Z58" s="19">
        <v>87.0697</v>
      </c>
      <c r="AA58" s="19">
        <v>54663.885</v>
      </c>
      <c r="AB58" s="20">
        <v>682</v>
      </c>
      <c r="AC58" s="23">
        <v>78.1618</v>
      </c>
      <c r="AD58" s="23">
        <v>13854.482</v>
      </c>
      <c r="AE58" s="23"/>
      <c r="AF58" s="23"/>
      <c r="AG58" s="19"/>
      <c r="AH58" s="20">
        <v>8</v>
      </c>
      <c r="AI58" s="23">
        <v>0.123</v>
      </c>
      <c r="AJ58" s="19">
        <v>1508.745</v>
      </c>
      <c r="AK58" s="20">
        <v>38</v>
      </c>
      <c r="AL58" s="23">
        <v>1.075</v>
      </c>
      <c r="AM58" s="19">
        <v>986.095</v>
      </c>
      <c r="AN58" s="20">
        <v>4</v>
      </c>
      <c r="AO58" s="23">
        <v>0.1551</v>
      </c>
      <c r="AP58" s="23">
        <v>62.491</v>
      </c>
      <c r="AQ58" s="146">
        <f t="shared" si="5"/>
        <v>2205</v>
      </c>
      <c r="AR58" s="146">
        <f t="shared" si="6"/>
        <v>204.3893</v>
      </c>
      <c r="AS58" s="146">
        <f t="shared" si="7"/>
        <v>92710.888</v>
      </c>
      <c r="AT58" s="107" t="s">
        <v>10</v>
      </c>
      <c r="AU58" s="111"/>
      <c r="AV58" s="138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8"/>
      <c r="E59" s="9"/>
      <c r="F59" s="9"/>
      <c r="G59" s="3"/>
      <c r="H59" s="25"/>
      <c r="I59" s="2"/>
      <c r="J59" s="112">
        <f t="shared" si="8"/>
        <v>0</v>
      </c>
      <c r="K59" s="112">
        <f t="shared" si="9"/>
        <v>0</v>
      </c>
      <c r="L59" s="113">
        <f t="shared" si="10"/>
        <v>0</v>
      </c>
      <c r="M59" s="10"/>
      <c r="N59" s="25"/>
      <c r="O59" s="3"/>
      <c r="P59" s="10"/>
      <c r="Q59" s="25"/>
      <c r="R59" s="3"/>
      <c r="S59" s="3"/>
      <c r="T59" s="25"/>
      <c r="U59" s="2"/>
      <c r="V59" s="113">
        <f t="shared" si="4"/>
        <v>0</v>
      </c>
      <c r="W59" s="112">
        <f t="shared" si="4"/>
        <v>0</v>
      </c>
      <c r="X59" s="436">
        <f t="shared" si="4"/>
        <v>0</v>
      </c>
      <c r="Y59" s="10"/>
      <c r="Z59" s="25"/>
      <c r="AA59" s="3"/>
      <c r="AB59" s="1"/>
      <c r="AC59" s="51"/>
      <c r="AD59" s="2"/>
      <c r="AE59" s="2">
        <v>12</v>
      </c>
      <c r="AF59" s="51">
        <v>1068.7</v>
      </c>
      <c r="AG59" s="3">
        <v>8268.896</v>
      </c>
      <c r="AH59" s="1"/>
      <c r="AI59" s="51"/>
      <c r="AJ59" s="3"/>
      <c r="AK59" s="1"/>
      <c r="AL59" s="51"/>
      <c r="AM59" s="3"/>
      <c r="AN59" s="1"/>
      <c r="AO59" s="51"/>
      <c r="AP59" s="2"/>
      <c r="AQ59" s="114">
        <f t="shared" si="5"/>
        <v>12</v>
      </c>
      <c r="AR59" s="114">
        <f t="shared" si="6"/>
        <v>1068.7</v>
      </c>
      <c r="AS59" s="114">
        <f t="shared" si="7"/>
        <v>8268.896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13"/>
      <c r="E60" s="14"/>
      <c r="F60" s="14"/>
      <c r="G60" s="15"/>
      <c r="H60" s="15"/>
      <c r="I60" s="16"/>
      <c r="J60" s="5">
        <f t="shared" si="8"/>
        <v>0</v>
      </c>
      <c r="K60" s="5">
        <f t="shared" si="9"/>
        <v>0</v>
      </c>
      <c r="L60" s="6">
        <f t="shared" si="10"/>
        <v>0</v>
      </c>
      <c r="M60" s="17">
        <v>113</v>
      </c>
      <c r="N60" s="15">
        <v>2.5906</v>
      </c>
      <c r="O60" s="15">
        <v>1914.886</v>
      </c>
      <c r="P60" s="17">
        <v>6</v>
      </c>
      <c r="Q60" s="15">
        <v>31.081</v>
      </c>
      <c r="R60" s="15">
        <v>7950.643</v>
      </c>
      <c r="S60" s="15"/>
      <c r="T60" s="15"/>
      <c r="U60" s="16"/>
      <c r="V60" s="6">
        <f t="shared" si="4"/>
        <v>6</v>
      </c>
      <c r="W60" s="5">
        <f t="shared" si="4"/>
        <v>31.081</v>
      </c>
      <c r="X60" s="47">
        <f t="shared" si="4"/>
        <v>7950.643</v>
      </c>
      <c r="Y60" s="17"/>
      <c r="Z60" s="15"/>
      <c r="AA60" s="15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5"/>
        <v>119</v>
      </c>
      <c r="AR60" s="97">
        <f t="shared" si="6"/>
        <v>33.6716</v>
      </c>
      <c r="AS60" s="97">
        <f t="shared" si="7"/>
        <v>9865.529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11" ref="D61:AP61">+D6+D8+D10+D12+D14+D16+D18+D20+D22+D24+D26+D28+D30+D32+D34+D36+D38+D40+D42+D44+D46+D48+D50+D52+D54+D56+D58</f>
        <v>40</v>
      </c>
      <c r="E61" s="45">
        <f t="shared" si="11"/>
        <v>4.981999999999999</v>
      </c>
      <c r="F61" s="45">
        <f t="shared" si="11"/>
        <v>2988.6459999999997</v>
      </c>
      <c r="G61" s="44">
        <f t="shared" si="11"/>
        <v>49</v>
      </c>
      <c r="H61" s="45">
        <f t="shared" si="11"/>
        <v>54.1471</v>
      </c>
      <c r="I61" s="45">
        <f t="shared" si="11"/>
        <v>30876.539</v>
      </c>
      <c r="J61" s="23">
        <f t="shared" si="11"/>
        <v>89</v>
      </c>
      <c r="K61" s="23">
        <f t="shared" si="11"/>
        <v>59.1291</v>
      </c>
      <c r="L61" s="19">
        <f t="shared" si="11"/>
        <v>33865.185000000005</v>
      </c>
      <c r="M61" s="44">
        <f t="shared" si="11"/>
        <v>1964</v>
      </c>
      <c r="N61" s="45">
        <f t="shared" si="11"/>
        <v>4859.564799999999</v>
      </c>
      <c r="O61" s="45">
        <f t="shared" si="11"/>
        <v>729178.1780000001</v>
      </c>
      <c r="P61" s="44">
        <f t="shared" si="11"/>
        <v>940</v>
      </c>
      <c r="Q61" s="45">
        <f t="shared" si="11"/>
        <v>3915.8950000000004</v>
      </c>
      <c r="R61" s="45">
        <f t="shared" si="11"/>
        <v>524824.943</v>
      </c>
      <c r="S61" s="44">
        <f t="shared" si="11"/>
        <v>35</v>
      </c>
      <c r="T61" s="45">
        <f t="shared" si="11"/>
        <v>1.339</v>
      </c>
      <c r="U61" s="45">
        <f t="shared" si="11"/>
        <v>1443.522</v>
      </c>
      <c r="V61" s="19">
        <f t="shared" si="11"/>
        <v>975</v>
      </c>
      <c r="W61" s="23">
        <f t="shared" si="11"/>
        <v>3917.2340000000004</v>
      </c>
      <c r="X61" s="437">
        <f t="shared" si="11"/>
        <v>526268.4650000001</v>
      </c>
      <c r="Y61" s="291">
        <f t="shared" si="11"/>
        <v>1104</v>
      </c>
      <c r="Z61" s="45">
        <f t="shared" si="11"/>
        <v>4934.2834</v>
      </c>
      <c r="AA61" s="45">
        <f t="shared" si="11"/>
        <v>354581.62700000004</v>
      </c>
      <c r="AB61" s="44">
        <f t="shared" si="11"/>
        <v>1526</v>
      </c>
      <c r="AC61" s="45">
        <f t="shared" si="11"/>
        <v>1178.529</v>
      </c>
      <c r="AD61" s="45">
        <f t="shared" si="11"/>
        <v>85866.40800000001</v>
      </c>
      <c r="AE61" s="44">
        <f t="shared" si="11"/>
        <v>171</v>
      </c>
      <c r="AF61" s="45">
        <f t="shared" si="11"/>
        <v>15.812999999999999</v>
      </c>
      <c r="AG61" s="45">
        <f t="shared" si="11"/>
        <v>9619.412</v>
      </c>
      <c r="AH61" s="44">
        <f t="shared" si="11"/>
        <v>260</v>
      </c>
      <c r="AI61" s="45">
        <f t="shared" si="11"/>
        <v>18.6608</v>
      </c>
      <c r="AJ61" s="45">
        <f t="shared" si="11"/>
        <v>8122.467</v>
      </c>
      <c r="AK61" s="44">
        <f t="shared" si="11"/>
        <v>508</v>
      </c>
      <c r="AL61" s="45">
        <f t="shared" si="11"/>
        <v>29.187099999999997</v>
      </c>
      <c r="AM61" s="45">
        <f t="shared" si="11"/>
        <v>12612.748999999998</v>
      </c>
      <c r="AN61" s="44">
        <f t="shared" si="11"/>
        <v>214</v>
      </c>
      <c r="AO61" s="45">
        <f t="shared" si="11"/>
        <v>8.287199999999999</v>
      </c>
      <c r="AP61" s="45">
        <f t="shared" si="11"/>
        <v>9818.097999999998</v>
      </c>
      <c r="AQ61" s="146">
        <f t="shared" si="5"/>
        <v>6811</v>
      </c>
      <c r="AR61" s="146">
        <f t="shared" si="6"/>
        <v>15020.688400000001</v>
      </c>
      <c r="AS61" s="146">
        <f t="shared" si="7"/>
        <v>1769932.5890000002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2" ref="D62:AP62">D59</f>
        <v>0</v>
      </c>
      <c r="E62" s="43">
        <f t="shared" si="12"/>
        <v>0</v>
      </c>
      <c r="F62" s="43">
        <f t="shared" si="12"/>
        <v>0</v>
      </c>
      <c r="G62" s="42">
        <f t="shared" si="12"/>
        <v>0</v>
      </c>
      <c r="H62" s="43">
        <f t="shared" si="12"/>
        <v>0</v>
      </c>
      <c r="I62" s="43">
        <f t="shared" si="12"/>
        <v>0</v>
      </c>
      <c r="J62" s="2">
        <f t="shared" si="12"/>
        <v>0</v>
      </c>
      <c r="K62" s="2">
        <f t="shared" si="12"/>
        <v>0</v>
      </c>
      <c r="L62" s="3">
        <f t="shared" si="12"/>
        <v>0</v>
      </c>
      <c r="M62" s="42">
        <f t="shared" si="12"/>
        <v>0</v>
      </c>
      <c r="N62" s="43">
        <f t="shared" si="12"/>
        <v>0</v>
      </c>
      <c r="O62" s="43">
        <f t="shared" si="12"/>
        <v>0</v>
      </c>
      <c r="P62" s="42">
        <f t="shared" si="12"/>
        <v>0</v>
      </c>
      <c r="Q62" s="43">
        <f t="shared" si="12"/>
        <v>0</v>
      </c>
      <c r="R62" s="43">
        <f t="shared" si="12"/>
        <v>0</v>
      </c>
      <c r="S62" s="42">
        <f t="shared" si="12"/>
        <v>0</v>
      </c>
      <c r="T62" s="43">
        <f t="shared" si="12"/>
        <v>0</v>
      </c>
      <c r="U62" s="43">
        <f t="shared" si="12"/>
        <v>0</v>
      </c>
      <c r="V62" s="3">
        <f t="shared" si="12"/>
        <v>0</v>
      </c>
      <c r="W62" s="2">
        <f t="shared" si="12"/>
        <v>0</v>
      </c>
      <c r="X62" s="48">
        <f t="shared" si="12"/>
        <v>0</v>
      </c>
      <c r="Y62" s="42">
        <f t="shared" si="12"/>
        <v>0</v>
      </c>
      <c r="Z62" s="43">
        <f t="shared" si="12"/>
        <v>0</v>
      </c>
      <c r="AA62" s="43">
        <f t="shared" si="12"/>
        <v>0</v>
      </c>
      <c r="AB62" s="42">
        <f t="shared" si="12"/>
        <v>0</v>
      </c>
      <c r="AC62" s="43">
        <f t="shared" si="12"/>
        <v>0</v>
      </c>
      <c r="AD62" s="43">
        <f t="shared" si="12"/>
        <v>0</v>
      </c>
      <c r="AE62" s="42">
        <f t="shared" si="12"/>
        <v>12</v>
      </c>
      <c r="AF62" s="43">
        <f t="shared" si="12"/>
        <v>1068.7</v>
      </c>
      <c r="AG62" s="43">
        <f t="shared" si="12"/>
        <v>8268.896</v>
      </c>
      <c r="AH62" s="42">
        <f t="shared" si="12"/>
        <v>0</v>
      </c>
      <c r="AI62" s="43">
        <f t="shared" si="12"/>
        <v>0</v>
      </c>
      <c r="AJ62" s="43">
        <f t="shared" si="12"/>
        <v>0</v>
      </c>
      <c r="AK62" s="42">
        <f t="shared" si="12"/>
        <v>0</v>
      </c>
      <c r="AL62" s="43">
        <f t="shared" si="12"/>
        <v>0</v>
      </c>
      <c r="AM62" s="43">
        <f t="shared" si="12"/>
        <v>0</v>
      </c>
      <c r="AN62" s="42">
        <f t="shared" si="12"/>
        <v>0</v>
      </c>
      <c r="AO62" s="43">
        <f t="shared" si="12"/>
        <v>0</v>
      </c>
      <c r="AP62" s="43">
        <f t="shared" si="12"/>
        <v>0</v>
      </c>
      <c r="AQ62" s="92">
        <f t="shared" si="5"/>
        <v>12</v>
      </c>
      <c r="AR62" s="92">
        <f t="shared" si="6"/>
        <v>1068.7</v>
      </c>
      <c r="AS62" s="92">
        <f t="shared" si="7"/>
        <v>8268.896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3" ref="D63:U63">+D7+D9+D11+D13+D15+D17+D19+D21+D23+D25+D27+D29+D31+D33+D35+D37+D39+D41+D43+D45+D47+D49+D51+D53+D55+D57+D60</f>
        <v>12</v>
      </c>
      <c r="E63" s="41">
        <f t="shared" si="13"/>
        <v>221.9946</v>
      </c>
      <c r="F63" s="41">
        <f t="shared" si="13"/>
        <v>127368.859</v>
      </c>
      <c r="G63" s="40">
        <f t="shared" si="13"/>
        <v>5</v>
      </c>
      <c r="H63" s="41">
        <f t="shared" si="13"/>
        <v>123.9792</v>
      </c>
      <c r="I63" s="41">
        <f t="shared" si="13"/>
        <v>67455.572</v>
      </c>
      <c r="J63" s="5">
        <f t="shared" si="13"/>
        <v>17</v>
      </c>
      <c r="K63" s="5">
        <f t="shared" si="13"/>
        <v>345.9738</v>
      </c>
      <c r="L63" s="6">
        <f t="shared" si="13"/>
        <v>194824.43099999998</v>
      </c>
      <c r="M63" s="40">
        <f t="shared" si="13"/>
        <v>142</v>
      </c>
      <c r="N63" s="41">
        <f t="shared" si="13"/>
        <v>107.89280000000001</v>
      </c>
      <c r="O63" s="41">
        <f t="shared" si="13"/>
        <v>43591.433999999994</v>
      </c>
      <c r="P63" s="40">
        <f t="shared" si="13"/>
        <v>6</v>
      </c>
      <c r="Q63" s="41">
        <f t="shared" si="13"/>
        <v>31.081</v>
      </c>
      <c r="R63" s="41">
        <f t="shared" si="13"/>
        <v>7950.643</v>
      </c>
      <c r="S63" s="40">
        <f t="shared" si="13"/>
        <v>0</v>
      </c>
      <c r="T63" s="41">
        <f t="shared" si="13"/>
        <v>0</v>
      </c>
      <c r="U63" s="41">
        <f t="shared" si="13"/>
        <v>0</v>
      </c>
      <c r="V63" s="6">
        <f>+V7+V9+V11+V13+V15+V17+V19+V21+V23+V25+V27+V29+V31+V33+V35+V37+V39+V41+V43+V45+V47+V49+V51+V53+V55+V57+V60</f>
        <v>6</v>
      </c>
      <c r="W63" s="5">
        <f>+W7+W9+W11+W13+W15+W17+W19+W21+W23+W25+W27+W29+W31+W33+W35+W37+W39+W41+W43+W45+W47+W49+W51+W53+W55+W57+W60</f>
        <v>31.081</v>
      </c>
      <c r="X63" s="47">
        <f>+X7+X9+X11+X13+X15+X17+X19+X21+X23+X25+X27+X29+X31+X33+X35+X37+X39+X41+X43+X45+X47+X49+X51+X53+X55+X57+X60</f>
        <v>7950.643</v>
      </c>
      <c r="Y63" s="40">
        <f>+Y7+Y9+Y11+Y13+Y15+Y17+Y19+Y21+Y23+Y25+Y27+Y29+Y31+Y33+Y35+Y37+Y39+Y41+Y43+Y45+Y47+Y49+Y51+Y53+Y55+Y57+Y60</f>
        <v>0</v>
      </c>
      <c r="Z63" s="41">
        <f>+Z7+Z9+Z11+Z13+Z15+Z17+Z19+Z21+Z23+Z25+Z27+Z29+Z31+Z33+Z35+Z37+Z39+Z41+Z43+Z45+Z47+Z49+Z51+Z53+Z55+Z57+Z60</f>
        <v>0</v>
      </c>
      <c r="AA63" s="41">
        <f aca="true" t="shared" si="14" ref="AA63:AP63">+AA7+AA9+AA11+AA13+AA15+AA17+AA19+AA21+AA23+AA25+AA27+AA29+AA31+AA33+AA35+AA37+AA39+AA41+AA43+AA45+AA47+AA49+AA51+AA53+AA55+AA57+AA60</f>
        <v>0</v>
      </c>
      <c r="AB63" s="40">
        <f t="shared" si="14"/>
        <v>0</v>
      </c>
      <c r="AC63" s="41">
        <f t="shared" si="14"/>
        <v>0</v>
      </c>
      <c r="AD63" s="41">
        <f t="shared" si="14"/>
        <v>0</v>
      </c>
      <c r="AE63" s="40">
        <f t="shared" si="14"/>
        <v>0</v>
      </c>
      <c r="AF63" s="41">
        <f t="shared" si="14"/>
        <v>0</v>
      </c>
      <c r="AG63" s="41">
        <f t="shared" si="14"/>
        <v>0</v>
      </c>
      <c r="AH63" s="40">
        <f t="shared" si="14"/>
        <v>0</v>
      </c>
      <c r="AI63" s="41">
        <f t="shared" si="14"/>
        <v>0</v>
      </c>
      <c r="AJ63" s="41">
        <f t="shared" si="14"/>
        <v>0</v>
      </c>
      <c r="AK63" s="40">
        <f t="shared" si="14"/>
        <v>0</v>
      </c>
      <c r="AL63" s="41">
        <f t="shared" si="14"/>
        <v>0</v>
      </c>
      <c r="AM63" s="41">
        <f t="shared" si="14"/>
        <v>0</v>
      </c>
      <c r="AN63" s="40">
        <f t="shared" si="14"/>
        <v>0</v>
      </c>
      <c r="AO63" s="41">
        <f t="shared" si="14"/>
        <v>0</v>
      </c>
      <c r="AP63" s="41">
        <f t="shared" si="14"/>
        <v>0</v>
      </c>
      <c r="AQ63" s="97">
        <f t="shared" si="5"/>
        <v>165</v>
      </c>
      <c r="AR63" s="97">
        <f t="shared" si="6"/>
        <v>484.9476</v>
      </c>
      <c r="AS63" s="97">
        <f t="shared" si="7"/>
        <v>246366.50799999997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8"/>
      <c r="E64" s="9"/>
      <c r="F64" s="9"/>
      <c r="G64" s="3">
        <v>412</v>
      </c>
      <c r="H64" s="3">
        <v>64.43984</v>
      </c>
      <c r="I64" s="2">
        <v>71281.657</v>
      </c>
      <c r="J64" s="2">
        <f aca="true" t="shared" si="15" ref="J64:L67">D64+G64</f>
        <v>412</v>
      </c>
      <c r="K64" s="2">
        <f t="shared" si="15"/>
        <v>64.43984</v>
      </c>
      <c r="L64" s="3">
        <f t="shared" si="15"/>
        <v>71281.657</v>
      </c>
      <c r="M64" s="10">
        <v>1570</v>
      </c>
      <c r="N64" s="3">
        <v>221.4904</v>
      </c>
      <c r="O64" s="3">
        <v>209819.756</v>
      </c>
      <c r="P64" s="10">
        <v>2035</v>
      </c>
      <c r="Q64" s="3">
        <v>332.607</v>
      </c>
      <c r="R64" s="3">
        <v>97387.079</v>
      </c>
      <c r="S64" s="3">
        <v>80</v>
      </c>
      <c r="T64" s="3">
        <v>0.756</v>
      </c>
      <c r="U64" s="2">
        <v>1424.868</v>
      </c>
      <c r="V64" s="3">
        <f aca="true" t="shared" si="16" ref="V64:X67">P64+S64</f>
        <v>2115</v>
      </c>
      <c r="W64" s="2">
        <f t="shared" si="16"/>
        <v>333.363</v>
      </c>
      <c r="X64" s="48">
        <f t="shared" si="16"/>
        <v>98811.947</v>
      </c>
      <c r="Y64" s="10">
        <v>40</v>
      </c>
      <c r="Z64" s="3">
        <v>267.638</v>
      </c>
      <c r="AA64" s="3">
        <v>28605.338</v>
      </c>
      <c r="AB64" s="1">
        <v>96</v>
      </c>
      <c r="AC64" s="2">
        <v>6.39851</v>
      </c>
      <c r="AD64" s="2">
        <v>4587.767</v>
      </c>
      <c r="AE64" s="2">
        <v>19</v>
      </c>
      <c r="AF64" s="2">
        <v>3.495</v>
      </c>
      <c r="AG64" s="3">
        <v>951.154</v>
      </c>
      <c r="AH64" s="1">
        <v>12</v>
      </c>
      <c r="AI64" s="2">
        <v>0.5143</v>
      </c>
      <c r="AJ64" s="3">
        <v>162.378</v>
      </c>
      <c r="AK64" s="1"/>
      <c r="AL64" s="2"/>
      <c r="AM64" s="3"/>
      <c r="AN64" s="1"/>
      <c r="AO64" s="2"/>
      <c r="AP64" s="2"/>
      <c r="AQ64" s="92">
        <f t="shared" si="5"/>
        <v>4264</v>
      </c>
      <c r="AR64" s="92">
        <f t="shared" si="6"/>
        <v>897.3390499999999</v>
      </c>
      <c r="AS64" s="92">
        <f t="shared" si="7"/>
        <v>414219.997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13">
        <v>557</v>
      </c>
      <c r="E65" s="14">
        <v>63.55326</v>
      </c>
      <c r="F65" s="14">
        <v>81730.803</v>
      </c>
      <c r="G65" s="15">
        <v>118</v>
      </c>
      <c r="H65" s="15">
        <v>613.7898</v>
      </c>
      <c r="I65" s="16">
        <v>195190.427</v>
      </c>
      <c r="J65" s="5">
        <f t="shared" si="15"/>
        <v>675</v>
      </c>
      <c r="K65" s="5">
        <f t="shared" si="15"/>
        <v>677.34306</v>
      </c>
      <c r="L65" s="6">
        <f t="shared" si="15"/>
        <v>276921.23</v>
      </c>
      <c r="M65" s="17">
        <v>46</v>
      </c>
      <c r="N65" s="15">
        <v>0.9434</v>
      </c>
      <c r="O65" s="15">
        <v>2096.966</v>
      </c>
      <c r="P65" s="17">
        <v>75</v>
      </c>
      <c r="Q65" s="15">
        <v>488.17</v>
      </c>
      <c r="R65" s="15">
        <v>33578.936</v>
      </c>
      <c r="S65" s="41"/>
      <c r="T65" s="41"/>
      <c r="U65" s="96"/>
      <c r="V65" s="6">
        <f t="shared" si="16"/>
        <v>75</v>
      </c>
      <c r="W65" s="5">
        <f t="shared" si="16"/>
        <v>488.17</v>
      </c>
      <c r="X65" s="47">
        <f t="shared" si="16"/>
        <v>33578.936</v>
      </c>
      <c r="Y65" s="17">
        <v>7</v>
      </c>
      <c r="Z65" s="15">
        <v>159.956</v>
      </c>
      <c r="AA65" s="15">
        <v>10036.412</v>
      </c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5"/>
        <v>803</v>
      </c>
      <c r="AR65" s="97">
        <f t="shared" si="6"/>
        <v>1326.4124599999998</v>
      </c>
      <c r="AS65" s="97">
        <f t="shared" si="7"/>
        <v>322633.544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8"/>
      <c r="E66" s="9"/>
      <c r="F66" s="9"/>
      <c r="G66" s="43"/>
      <c r="H66" s="43"/>
      <c r="I66" s="90"/>
      <c r="J66" s="2">
        <f t="shared" si="15"/>
        <v>0</v>
      </c>
      <c r="K66" s="2">
        <f t="shared" si="15"/>
        <v>0</v>
      </c>
      <c r="L66" s="3">
        <f t="shared" si="15"/>
        <v>0</v>
      </c>
      <c r="M66" s="10"/>
      <c r="N66" s="3"/>
      <c r="O66" s="3"/>
      <c r="P66" s="42"/>
      <c r="Q66" s="43"/>
      <c r="R66" s="43"/>
      <c r="S66" s="43"/>
      <c r="T66" s="43"/>
      <c r="U66" s="90"/>
      <c r="V66" s="3">
        <f t="shared" si="16"/>
        <v>0</v>
      </c>
      <c r="W66" s="2">
        <f t="shared" si="16"/>
        <v>0</v>
      </c>
      <c r="X66" s="48">
        <f t="shared" si="16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5"/>
        <v>0</v>
      </c>
      <c r="AR66" s="92">
        <f t="shared" si="6"/>
        <v>0</v>
      </c>
      <c r="AS66" s="92">
        <f t="shared" si="7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13"/>
      <c r="E67" s="14"/>
      <c r="F67" s="14"/>
      <c r="G67" s="41"/>
      <c r="H67" s="41"/>
      <c r="I67" s="96"/>
      <c r="J67" s="5">
        <f t="shared" si="15"/>
        <v>0</v>
      </c>
      <c r="K67" s="5">
        <f t="shared" si="15"/>
        <v>0</v>
      </c>
      <c r="L67" s="6">
        <f t="shared" si="15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16"/>
        <v>0</v>
      </c>
      <c r="W67" s="5">
        <f t="shared" si="16"/>
        <v>0</v>
      </c>
      <c r="X67" s="47">
        <f t="shared" si="16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5"/>
        <v>0</v>
      </c>
      <c r="AR67" s="97">
        <f t="shared" si="6"/>
        <v>0</v>
      </c>
      <c r="AS67" s="97">
        <f t="shared" si="7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8">
        <v>40</v>
      </c>
      <c r="E68" s="9">
        <v>4.981999999999999</v>
      </c>
      <c r="F68" s="9">
        <v>2988.6459999999997</v>
      </c>
      <c r="G68" s="43">
        <v>461</v>
      </c>
      <c r="H68" s="43">
        <v>118.58694</v>
      </c>
      <c r="I68" s="90">
        <v>102158.19600000001</v>
      </c>
      <c r="J68" s="2">
        <f>+J61+J64+J66</f>
        <v>501</v>
      </c>
      <c r="K68" s="2">
        <f>+K61+K64+K66</f>
        <v>123.56894</v>
      </c>
      <c r="L68" s="3">
        <f>+L61+L64+L66</f>
        <v>105146.842</v>
      </c>
      <c r="M68" s="42">
        <v>3534</v>
      </c>
      <c r="N68" s="43">
        <v>5081.055199999999</v>
      </c>
      <c r="O68" s="43">
        <v>938997.9340000001</v>
      </c>
      <c r="P68" s="42">
        <v>2975</v>
      </c>
      <c r="Q68" s="43">
        <v>4248.502</v>
      </c>
      <c r="R68" s="43">
        <v>622212.022</v>
      </c>
      <c r="S68" s="43">
        <v>115</v>
      </c>
      <c r="T68" s="43">
        <v>2.0949999999999998</v>
      </c>
      <c r="U68" s="90">
        <v>2868.39</v>
      </c>
      <c r="V68" s="3">
        <f>V61+V64+V66</f>
        <v>3090</v>
      </c>
      <c r="W68" s="2">
        <f>W61+W64+W66</f>
        <v>4250.597000000001</v>
      </c>
      <c r="X68" s="48">
        <f>X61+X64+X66</f>
        <v>625080.4120000001</v>
      </c>
      <c r="Y68" s="42">
        <v>1144</v>
      </c>
      <c r="Z68" s="43">
        <v>5201.9214</v>
      </c>
      <c r="AA68" s="43">
        <v>383186.965</v>
      </c>
      <c r="AB68" s="1">
        <v>1622</v>
      </c>
      <c r="AC68" s="2">
        <v>1184.92751</v>
      </c>
      <c r="AD68" s="2">
        <v>90454.17500000002</v>
      </c>
      <c r="AE68" s="2">
        <v>202</v>
      </c>
      <c r="AF68" s="2">
        <v>19.308</v>
      </c>
      <c r="AG68" s="3">
        <v>18839.462</v>
      </c>
      <c r="AH68" s="1">
        <v>272</v>
      </c>
      <c r="AI68" s="2">
        <v>19.175099999999997</v>
      </c>
      <c r="AJ68" s="3">
        <v>8284.845</v>
      </c>
      <c r="AK68" s="1">
        <v>508</v>
      </c>
      <c r="AL68" s="2">
        <v>29.187099999999997</v>
      </c>
      <c r="AM68" s="3">
        <v>12612.748999999998</v>
      </c>
      <c r="AN68" s="1">
        <v>214</v>
      </c>
      <c r="AO68" s="2">
        <v>8.287199999999999</v>
      </c>
      <c r="AP68" s="2">
        <v>9818.097999999998</v>
      </c>
      <c r="AQ68" s="92">
        <f t="shared" si="5"/>
        <v>11087</v>
      </c>
      <c r="AR68" s="92">
        <f t="shared" si="6"/>
        <v>15918.02745</v>
      </c>
      <c r="AS68" s="92">
        <f t="shared" si="7"/>
        <v>2192421.4820000003</v>
      </c>
      <c r="AT68" s="107" t="s">
        <v>10</v>
      </c>
      <c r="AU68" s="342" t="s">
        <v>98</v>
      </c>
      <c r="AV68" s="343"/>
      <c r="AW68" s="71"/>
    </row>
    <row r="69" spans="1:49" ht="18.75">
      <c r="A69" s="348"/>
      <c r="B69" s="349"/>
      <c r="C69" s="95" t="s">
        <v>11</v>
      </c>
      <c r="D69" s="13">
        <v>569</v>
      </c>
      <c r="E69" s="14">
        <v>285.54786</v>
      </c>
      <c r="F69" s="14">
        <v>209099.662</v>
      </c>
      <c r="G69" s="41">
        <v>123</v>
      </c>
      <c r="H69" s="41">
        <v>737.769</v>
      </c>
      <c r="I69" s="96">
        <v>262645.999</v>
      </c>
      <c r="J69" s="5">
        <f>+J63+J65+J67</f>
        <v>692</v>
      </c>
      <c r="K69" s="5">
        <f>+K63+K65+K67</f>
        <v>1023.31686</v>
      </c>
      <c r="L69" s="6">
        <f>+L63+L65+L67</f>
        <v>471745.66099999996</v>
      </c>
      <c r="M69" s="40">
        <v>188</v>
      </c>
      <c r="N69" s="41">
        <v>108.8362</v>
      </c>
      <c r="O69" s="41">
        <v>45688.399999999994</v>
      </c>
      <c r="P69" s="40">
        <v>81</v>
      </c>
      <c r="Q69" s="41">
        <v>519.251</v>
      </c>
      <c r="R69" s="41">
        <v>41529.579</v>
      </c>
      <c r="S69" s="41">
        <v>0</v>
      </c>
      <c r="T69" s="41">
        <v>0</v>
      </c>
      <c r="U69" s="96">
        <v>0</v>
      </c>
      <c r="V69" s="6">
        <f>+V63+V65+V67</f>
        <v>81</v>
      </c>
      <c r="W69" s="5">
        <f>+W63+W65+W67</f>
        <v>519.251</v>
      </c>
      <c r="X69" s="47">
        <f>+X63+X65+X67</f>
        <v>41529.579</v>
      </c>
      <c r="Y69" s="40">
        <v>7</v>
      </c>
      <c r="Z69" s="41">
        <v>159.956</v>
      </c>
      <c r="AA69" s="41">
        <v>10036.412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 t="shared" si="5"/>
        <v>968</v>
      </c>
      <c r="AR69" s="97">
        <f t="shared" si="6"/>
        <v>1811.36006</v>
      </c>
      <c r="AS69" s="97">
        <f t="shared" si="7"/>
        <v>569000.052</v>
      </c>
      <c r="AT69" s="95" t="s">
        <v>11</v>
      </c>
      <c r="AU69" s="344"/>
      <c r="AV69" s="345"/>
      <c r="AW69" s="71"/>
    </row>
    <row r="70" spans="1:49" ht="19.5" thickBot="1">
      <c r="A70" s="361" t="s">
        <v>99</v>
      </c>
      <c r="B70" s="362" t="s">
        <v>99</v>
      </c>
      <c r="C70" s="363"/>
      <c r="D70" s="44"/>
      <c r="E70" s="45"/>
      <c r="F70" s="45"/>
      <c r="G70" s="45"/>
      <c r="H70" s="45"/>
      <c r="I70" s="109"/>
      <c r="J70" s="23">
        <f>D70+G70</f>
        <v>0</v>
      </c>
      <c r="K70" s="23">
        <f>E70+H70</f>
        <v>0</v>
      </c>
      <c r="L70" s="19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19">
        <f>P70+S70</f>
        <v>0</v>
      </c>
      <c r="W70" s="23">
        <f>Q70+T70</f>
        <v>0</v>
      </c>
      <c r="X70" s="19">
        <f>R70+U70</f>
        <v>0</v>
      </c>
      <c r="Y70" s="45"/>
      <c r="Z70" s="45"/>
      <c r="AA70" s="45"/>
      <c r="AB70" s="20"/>
      <c r="AC70" s="23"/>
      <c r="AD70" s="23"/>
      <c r="AE70" s="23"/>
      <c r="AF70" s="23"/>
      <c r="AG70" s="19"/>
      <c r="AH70" s="20"/>
      <c r="AI70" s="23"/>
      <c r="AJ70" s="19"/>
      <c r="AK70" s="20"/>
      <c r="AL70" s="23"/>
      <c r="AM70" s="19"/>
      <c r="AN70" s="20"/>
      <c r="AO70" s="23"/>
      <c r="AP70" s="23"/>
      <c r="AQ70" s="110">
        <f t="shared" si="5"/>
        <v>0</v>
      </c>
      <c r="AR70" s="23">
        <f t="shared" si="6"/>
        <v>0</v>
      </c>
      <c r="AS70" s="23">
        <f t="shared" si="7"/>
        <v>0</v>
      </c>
      <c r="AT70" s="364" t="s">
        <v>99</v>
      </c>
      <c r="AU70" s="362" t="s">
        <v>56</v>
      </c>
      <c r="AV70" s="365"/>
      <c r="AW70" s="71"/>
    </row>
    <row r="71" spans="1:49" ht="19.5" thickBot="1">
      <c r="A71" s="356" t="s">
        <v>100</v>
      </c>
      <c r="B71" s="357" t="s">
        <v>57</v>
      </c>
      <c r="C71" s="358"/>
      <c r="D71" s="118">
        <f aca="true" t="shared" si="17" ref="D71:I71">+D68+D69+D70</f>
        <v>609</v>
      </c>
      <c r="E71" s="119">
        <f t="shared" si="17"/>
        <v>290.52986</v>
      </c>
      <c r="F71" s="119">
        <f t="shared" si="17"/>
        <v>212088.30800000002</v>
      </c>
      <c r="G71" s="119">
        <f t="shared" si="17"/>
        <v>584</v>
      </c>
      <c r="H71" s="119">
        <f t="shared" si="17"/>
        <v>856.35594</v>
      </c>
      <c r="I71" s="119">
        <f t="shared" si="17"/>
        <v>364804.195</v>
      </c>
      <c r="J71" s="121">
        <f>J68+J69</f>
        <v>1193</v>
      </c>
      <c r="K71" s="121">
        <f>K68+K69</f>
        <v>1146.8858</v>
      </c>
      <c r="L71" s="121">
        <f>L68+L69</f>
        <v>576892.503</v>
      </c>
      <c r="M71" s="119">
        <f aca="true" t="shared" si="18" ref="M71:U71">+M68+M69+M70</f>
        <v>3722</v>
      </c>
      <c r="N71" s="119">
        <f t="shared" si="18"/>
        <v>5189.891399999999</v>
      </c>
      <c r="O71" s="119">
        <f t="shared" si="18"/>
        <v>984686.3340000001</v>
      </c>
      <c r="P71" s="119">
        <f t="shared" si="18"/>
        <v>3056</v>
      </c>
      <c r="Q71" s="119">
        <f t="shared" si="18"/>
        <v>4767.753000000001</v>
      </c>
      <c r="R71" s="119">
        <f t="shared" si="18"/>
        <v>663741.601</v>
      </c>
      <c r="S71" s="119">
        <f t="shared" si="18"/>
        <v>115</v>
      </c>
      <c r="T71" s="119">
        <f t="shared" si="18"/>
        <v>2.0949999999999998</v>
      </c>
      <c r="U71" s="119">
        <f t="shared" si="18"/>
        <v>2868.39</v>
      </c>
      <c r="V71" s="121">
        <f>V68+V69+V70</f>
        <v>3171</v>
      </c>
      <c r="W71" s="121">
        <f>W68+W69+W70</f>
        <v>4769.848000000001</v>
      </c>
      <c r="X71" s="121">
        <f>X68+X69+X70</f>
        <v>666609.9910000002</v>
      </c>
      <c r="Y71" s="119">
        <f aca="true" t="shared" si="19" ref="Y71:AP71">+Y68+Y69+Y70</f>
        <v>1151</v>
      </c>
      <c r="Z71" s="119">
        <f t="shared" si="19"/>
        <v>5361.8774</v>
      </c>
      <c r="AA71" s="119">
        <f t="shared" si="19"/>
        <v>393223.37700000004</v>
      </c>
      <c r="AB71" s="119">
        <f t="shared" si="19"/>
        <v>1622</v>
      </c>
      <c r="AC71" s="119">
        <f t="shared" si="19"/>
        <v>1184.92751</v>
      </c>
      <c r="AD71" s="119">
        <f t="shared" si="19"/>
        <v>90454.17500000002</v>
      </c>
      <c r="AE71" s="119">
        <f t="shared" si="19"/>
        <v>202</v>
      </c>
      <c r="AF71" s="119">
        <f t="shared" si="19"/>
        <v>19.308</v>
      </c>
      <c r="AG71" s="119">
        <f t="shared" si="19"/>
        <v>18839.462</v>
      </c>
      <c r="AH71" s="119">
        <f t="shared" si="19"/>
        <v>272</v>
      </c>
      <c r="AI71" s="119">
        <f t="shared" si="19"/>
        <v>19.175099999999997</v>
      </c>
      <c r="AJ71" s="119">
        <f t="shared" si="19"/>
        <v>8284.845</v>
      </c>
      <c r="AK71" s="119">
        <f t="shared" si="19"/>
        <v>508</v>
      </c>
      <c r="AL71" s="119">
        <f t="shared" si="19"/>
        <v>29.187099999999997</v>
      </c>
      <c r="AM71" s="119">
        <f t="shared" si="19"/>
        <v>12612.748999999998</v>
      </c>
      <c r="AN71" s="119">
        <f t="shared" si="19"/>
        <v>214</v>
      </c>
      <c r="AO71" s="119">
        <f t="shared" si="19"/>
        <v>8.287199999999999</v>
      </c>
      <c r="AP71" s="119">
        <f t="shared" si="19"/>
        <v>9818.097999999998</v>
      </c>
      <c r="AQ71" s="309">
        <f>AN71+AK71+AH71+AE71+AB71+Y71+S71+P71+M71+G71+D71</f>
        <v>12055</v>
      </c>
      <c r="AR71" s="309">
        <f>AO71+AL71+AI71+AF71+AC71+Z71+T71+Q71+N71+H71+E71</f>
        <v>17729.387509999997</v>
      </c>
      <c r="AS71" s="140">
        <f>AP71+AM71+AJ71+AG71+AD71+AA71+U71+R71+O71+I71+F71</f>
        <v>2761421.5340000005</v>
      </c>
      <c r="AT71" s="359" t="s">
        <v>100</v>
      </c>
      <c r="AU71" s="357" t="s">
        <v>57</v>
      </c>
      <c r="AV71" s="360" t="s">
        <v>0</v>
      </c>
      <c r="AW71" s="14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S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75" zoomScalePageLayoutView="0" workbookViewId="0" topLeftCell="A1">
      <pane xSplit="3" ySplit="5" topLeftCell="M42" activePane="bottomRight" state="frozen"/>
      <selection pane="topLeft" activeCell="X8" sqref="X8"/>
      <selection pane="topRight" activeCell="X8" sqref="X8"/>
      <selection pane="bottomLeft" activeCell="X8" sqref="X8"/>
      <selection pane="bottomRight" activeCell="R45" sqref="R45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5" width="16.625" style="55" customWidth="1"/>
    <col min="16" max="16" width="12.625" style="55" customWidth="1"/>
    <col min="17" max="18" width="16.625" style="55" customWidth="1"/>
    <col min="19" max="19" width="12.625" style="55" customWidth="1"/>
    <col min="20" max="21" width="16.625" style="55" customWidth="1"/>
    <col min="22" max="22" width="12.625" style="55" customWidth="1"/>
    <col min="23" max="24" width="16.62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104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73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77</v>
      </c>
      <c r="H3" s="67"/>
      <c r="I3" s="67"/>
      <c r="J3" s="66" t="s">
        <v>85</v>
      </c>
      <c r="K3" s="67"/>
      <c r="L3" s="67"/>
      <c r="M3" s="66" t="s">
        <v>68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126" t="s">
        <v>89</v>
      </c>
      <c r="Z3" s="67"/>
      <c r="AA3" s="125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125"/>
      <c r="AT3" s="60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129" t="s">
        <v>4</v>
      </c>
      <c r="AT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132" t="s">
        <v>7</v>
      </c>
      <c r="AT5" s="80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8"/>
      <c r="E6" s="9"/>
      <c r="F6" s="9"/>
      <c r="G6" s="3"/>
      <c r="H6" s="3"/>
      <c r="I6" s="2"/>
      <c r="J6" s="12">
        <f>D6+G6</f>
        <v>0</v>
      </c>
      <c r="K6" s="12">
        <f>E6+H6</f>
        <v>0</v>
      </c>
      <c r="L6" s="11">
        <f>F6+I6</f>
        <v>0</v>
      </c>
      <c r="M6" s="10"/>
      <c r="N6" s="3"/>
      <c r="O6" s="11"/>
      <c r="P6" s="10"/>
      <c r="Q6" s="3"/>
      <c r="R6" s="3"/>
      <c r="S6" s="3"/>
      <c r="T6" s="3"/>
      <c r="U6" s="2"/>
      <c r="V6" s="11">
        <f>P6+S6</f>
        <v>0</v>
      </c>
      <c r="W6" s="12">
        <f aca="true" t="shared" si="0" ref="W6:X21">Q6+T6</f>
        <v>0</v>
      </c>
      <c r="X6" s="11">
        <f t="shared" si="0"/>
        <v>0</v>
      </c>
      <c r="Y6" s="3"/>
      <c r="Z6" s="3"/>
      <c r="AA6" s="1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AN6+AK6+AH6+AE6+AB6+Y6+S6+P6+M6+G6+D6</f>
        <v>0</v>
      </c>
      <c r="AR6" s="92">
        <f>AO6+AL6+AI6+AF6+AC6+Z6+T6+Q6+N6+H6+E6</f>
        <v>0</v>
      </c>
      <c r="AS6" s="147">
        <f>AP6+AM6+AJ6+AG6+AD6+AA6+U6+R6+O6+I6+F6</f>
        <v>0</v>
      </c>
      <c r="AT6" s="148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13"/>
      <c r="E7" s="14"/>
      <c r="F7" s="14"/>
      <c r="G7" s="15"/>
      <c r="H7" s="15"/>
      <c r="I7" s="16"/>
      <c r="J7" s="5">
        <f aca="true" t="shared" si="1" ref="J7:J60">D7+G7</f>
        <v>0</v>
      </c>
      <c r="K7" s="5">
        <f aca="true" t="shared" si="2" ref="K7:K60">E7+H7</f>
        <v>0</v>
      </c>
      <c r="L7" s="6">
        <f aca="true" t="shared" si="3" ref="L7:L60">F7+I7</f>
        <v>0</v>
      </c>
      <c r="M7" s="17"/>
      <c r="N7" s="15"/>
      <c r="O7" s="15"/>
      <c r="P7" s="26"/>
      <c r="Q7" s="26"/>
      <c r="R7" s="26"/>
      <c r="S7" s="15"/>
      <c r="T7" s="15"/>
      <c r="U7" s="16"/>
      <c r="V7" s="6">
        <f aca="true" t="shared" si="4" ref="V7:X60">P7+S7</f>
        <v>0</v>
      </c>
      <c r="W7" s="5">
        <f t="shared" si="0"/>
        <v>0</v>
      </c>
      <c r="X7" s="15">
        <f t="shared" si="0"/>
        <v>0</v>
      </c>
      <c r="Y7" s="15"/>
      <c r="Z7" s="15"/>
      <c r="AA7" s="15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5" ref="AQ7:AQ70">AN7+AK7+AH7+AE7+AB7+Y7+S7+P7+M7+G7+D7</f>
        <v>0</v>
      </c>
      <c r="AR7" s="97">
        <f aca="true" t="shared" si="6" ref="AR7:AR70">AO7+AL7+AI7+AF7+AC7+Z7+T7+Q7+N7+H7+E7</f>
        <v>0</v>
      </c>
      <c r="AS7" s="149">
        <f aca="true" t="shared" si="7" ref="AS7:AS70">AP7+AM7+AJ7+AG7+AD7+AA7+U7+R7+O7+I7+F7</f>
        <v>0</v>
      </c>
      <c r="AT7" s="150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8"/>
      <c r="E8" s="9"/>
      <c r="F8" s="9"/>
      <c r="G8" s="3"/>
      <c r="H8" s="3"/>
      <c r="I8" s="2"/>
      <c r="J8" s="2">
        <f t="shared" si="1"/>
        <v>0</v>
      </c>
      <c r="K8" s="2">
        <f t="shared" si="2"/>
        <v>0</v>
      </c>
      <c r="L8" s="3">
        <f t="shared" si="3"/>
        <v>0</v>
      </c>
      <c r="M8" s="10"/>
      <c r="N8" s="3"/>
      <c r="O8" s="3"/>
      <c r="P8" s="10"/>
      <c r="Q8" s="3"/>
      <c r="R8" s="3"/>
      <c r="S8" s="3"/>
      <c r="T8" s="3"/>
      <c r="U8" s="2"/>
      <c r="V8" s="3">
        <f t="shared" si="4"/>
        <v>0</v>
      </c>
      <c r="W8" s="2">
        <f t="shared" si="0"/>
        <v>0</v>
      </c>
      <c r="X8" s="3">
        <f t="shared" si="0"/>
        <v>0</v>
      </c>
      <c r="Y8" s="3"/>
      <c r="Z8" s="3"/>
      <c r="AA8" s="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5"/>
        <v>0</v>
      </c>
      <c r="AR8" s="92">
        <f t="shared" si="6"/>
        <v>0</v>
      </c>
      <c r="AS8" s="147">
        <f t="shared" si="7"/>
        <v>0</v>
      </c>
      <c r="AT8" s="148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13"/>
      <c r="E9" s="14"/>
      <c r="F9" s="14"/>
      <c r="G9" s="15"/>
      <c r="H9" s="15"/>
      <c r="I9" s="16"/>
      <c r="J9" s="5">
        <f t="shared" si="1"/>
        <v>0</v>
      </c>
      <c r="K9" s="5">
        <f t="shared" si="2"/>
        <v>0</v>
      </c>
      <c r="L9" s="6">
        <f t="shared" si="3"/>
        <v>0</v>
      </c>
      <c r="M9" s="17"/>
      <c r="N9" s="15"/>
      <c r="O9" s="15"/>
      <c r="P9" s="17"/>
      <c r="Q9" s="15"/>
      <c r="R9" s="15"/>
      <c r="S9" s="15"/>
      <c r="T9" s="15"/>
      <c r="U9" s="16"/>
      <c r="V9" s="6">
        <f t="shared" si="4"/>
        <v>0</v>
      </c>
      <c r="W9" s="5">
        <f t="shared" si="0"/>
        <v>0</v>
      </c>
      <c r="X9" s="6">
        <f t="shared" si="0"/>
        <v>0</v>
      </c>
      <c r="Y9" s="15"/>
      <c r="Z9" s="15"/>
      <c r="AA9" s="15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5"/>
        <v>0</v>
      </c>
      <c r="AR9" s="97">
        <f t="shared" si="6"/>
        <v>0</v>
      </c>
      <c r="AS9" s="149">
        <f t="shared" si="7"/>
        <v>0</v>
      </c>
      <c r="AT9" s="150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8"/>
      <c r="E10" s="9"/>
      <c r="F10" s="9"/>
      <c r="G10" s="3"/>
      <c r="H10" s="3"/>
      <c r="I10" s="2"/>
      <c r="J10" s="2">
        <f t="shared" si="1"/>
        <v>0</v>
      </c>
      <c r="K10" s="2">
        <f t="shared" si="2"/>
        <v>0</v>
      </c>
      <c r="L10" s="3">
        <f t="shared" si="3"/>
        <v>0</v>
      </c>
      <c r="M10" s="10"/>
      <c r="N10" s="3"/>
      <c r="O10" s="3"/>
      <c r="P10" s="10"/>
      <c r="Q10" s="3"/>
      <c r="R10" s="3"/>
      <c r="S10" s="3"/>
      <c r="T10" s="3"/>
      <c r="U10" s="2"/>
      <c r="V10" s="3">
        <f t="shared" si="4"/>
        <v>0</v>
      </c>
      <c r="W10" s="2">
        <f t="shared" si="0"/>
        <v>0</v>
      </c>
      <c r="X10" s="3">
        <f t="shared" si="0"/>
        <v>0</v>
      </c>
      <c r="Y10" s="3"/>
      <c r="Z10" s="3"/>
      <c r="AA10" s="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5"/>
        <v>0</v>
      </c>
      <c r="AR10" s="92">
        <f t="shared" si="6"/>
        <v>0</v>
      </c>
      <c r="AS10" s="147">
        <f t="shared" si="7"/>
        <v>0</v>
      </c>
      <c r="AT10" s="148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13"/>
      <c r="E11" s="14"/>
      <c r="F11" s="14"/>
      <c r="G11" s="15"/>
      <c r="H11" s="15"/>
      <c r="I11" s="16"/>
      <c r="J11" s="5">
        <f t="shared" si="1"/>
        <v>0</v>
      </c>
      <c r="K11" s="5">
        <f t="shared" si="2"/>
        <v>0</v>
      </c>
      <c r="L11" s="6">
        <f t="shared" si="3"/>
        <v>0</v>
      </c>
      <c r="M11" s="17"/>
      <c r="N11" s="15"/>
      <c r="O11" s="15"/>
      <c r="P11" s="17"/>
      <c r="Q11" s="15"/>
      <c r="R11" s="15"/>
      <c r="S11" s="15"/>
      <c r="T11" s="15"/>
      <c r="U11" s="16"/>
      <c r="V11" s="6">
        <f t="shared" si="4"/>
        <v>0</v>
      </c>
      <c r="W11" s="5">
        <f t="shared" si="0"/>
        <v>0</v>
      </c>
      <c r="X11" s="6">
        <f t="shared" si="0"/>
        <v>0</v>
      </c>
      <c r="Y11" s="15"/>
      <c r="Z11" s="15"/>
      <c r="AA11" s="15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5"/>
        <v>0</v>
      </c>
      <c r="AR11" s="97">
        <f t="shared" si="6"/>
        <v>0</v>
      </c>
      <c r="AS11" s="149">
        <f t="shared" si="7"/>
        <v>0</v>
      </c>
      <c r="AT11" s="15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8"/>
      <c r="E12" s="9"/>
      <c r="F12" s="9"/>
      <c r="G12" s="3"/>
      <c r="H12" s="3"/>
      <c r="I12" s="2"/>
      <c r="J12" s="2">
        <f t="shared" si="1"/>
        <v>0</v>
      </c>
      <c r="K12" s="2">
        <f t="shared" si="2"/>
        <v>0</v>
      </c>
      <c r="L12" s="3">
        <f t="shared" si="3"/>
        <v>0</v>
      </c>
      <c r="M12" s="10"/>
      <c r="N12" s="3"/>
      <c r="O12" s="3"/>
      <c r="P12" s="10"/>
      <c r="Q12" s="3"/>
      <c r="R12" s="3"/>
      <c r="S12" s="3"/>
      <c r="T12" s="3"/>
      <c r="U12" s="2"/>
      <c r="V12" s="3">
        <f t="shared" si="4"/>
        <v>0</v>
      </c>
      <c r="W12" s="2">
        <f t="shared" si="0"/>
        <v>0</v>
      </c>
      <c r="X12" s="3">
        <f t="shared" si="0"/>
        <v>0</v>
      </c>
      <c r="Y12" s="3"/>
      <c r="Z12" s="3"/>
      <c r="AA12" s="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5"/>
        <v>0</v>
      </c>
      <c r="AR12" s="92">
        <f t="shared" si="6"/>
        <v>0</v>
      </c>
      <c r="AS12" s="147">
        <f t="shared" si="7"/>
        <v>0</v>
      </c>
      <c r="AT12" s="148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13"/>
      <c r="E13" s="14"/>
      <c r="F13" s="14"/>
      <c r="G13" s="15"/>
      <c r="H13" s="15"/>
      <c r="I13" s="16"/>
      <c r="J13" s="5">
        <f t="shared" si="1"/>
        <v>0</v>
      </c>
      <c r="K13" s="5">
        <f t="shared" si="2"/>
        <v>0</v>
      </c>
      <c r="L13" s="6">
        <f t="shared" si="3"/>
        <v>0</v>
      </c>
      <c r="M13" s="17"/>
      <c r="N13" s="15"/>
      <c r="O13" s="15"/>
      <c r="P13" s="17"/>
      <c r="Q13" s="15"/>
      <c r="R13" s="15"/>
      <c r="S13" s="15"/>
      <c r="T13" s="15"/>
      <c r="U13" s="16"/>
      <c r="V13" s="6">
        <f t="shared" si="4"/>
        <v>0</v>
      </c>
      <c r="W13" s="5">
        <f t="shared" si="0"/>
        <v>0</v>
      </c>
      <c r="X13" s="6">
        <f t="shared" si="0"/>
        <v>0</v>
      </c>
      <c r="Y13" s="15"/>
      <c r="Z13" s="15"/>
      <c r="AA13" s="15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5"/>
        <v>0</v>
      </c>
      <c r="AR13" s="97">
        <f t="shared" si="6"/>
        <v>0</v>
      </c>
      <c r="AS13" s="149">
        <f t="shared" si="7"/>
        <v>0</v>
      </c>
      <c r="AT13" s="150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8"/>
      <c r="E14" s="9"/>
      <c r="F14" s="9"/>
      <c r="G14" s="3"/>
      <c r="H14" s="3"/>
      <c r="I14" s="2"/>
      <c r="J14" s="2">
        <f t="shared" si="1"/>
        <v>0</v>
      </c>
      <c r="K14" s="2">
        <f t="shared" si="2"/>
        <v>0</v>
      </c>
      <c r="L14" s="3">
        <f t="shared" si="3"/>
        <v>0</v>
      </c>
      <c r="M14" s="10"/>
      <c r="N14" s="3"/>
      <c r="O14" s="3"/>
      <c r="P14" s="10">
        <v>173</v>
      </c>
      <c r="Q14" s="3">
        <v>1708.48</v>
      </c>
      <c r="R14" s="3">
        <v>265210.612</v>
      </c>
      <c r="S14" s="3"/>
      <c r="T14" s="3"/>
      <c r="U14" s="2"/>
      <c r="V14" s="3">
        <f t="shared" si="4"/>
        <v>173</v>
      </c>
      <c r="W14" s="2">
        <f t="shared" si="0"/>
        <v>1708.48</v>
      </c>
      <c r="X14" s="3">
        <f t="shared" si="0"/>
        <v>265210.612</v>
      </c>
      <c r="Y14" s="3">
        <v>27</v>
      </c>
      <c r="Z14" s="3">
        <v>176.6256</v>
      </c>
      <c r="AA14" s="3">
        <v>14743.243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5"/>
        <v>200</v>
      </c>
      <c r="AR14" s="92">
        <f t="shared" si="6"/>
        <v>1885.1056</v>
      </c>
      <c r="AS14" s="147">
        <f t="shared" si="7"/>
        <v>279953.85500000004</v>
      </c>
      <c r="AT14" s="148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13"/>
      <c r="E15" s="14"/>
      <c r="F15" s="14"/>
      <c r="G15" s="15"/>
      <c r="H15" s="15"/>
      <c r="I15" s="16"/>
      <c r="J15" s="5">
        <f t="shared" si="1"/>
        <v>0</v>
      </c>
      <c r="K15" s="5">
        <f t="shared" si="2"/>
        <v>0</v>
      </c>
      <c r="L15" s="6">
        <f t="shared" si="3"/>
        <v>0</v>
      </c>
      <c r="M15" s="17"/>
      <c r="N15" s="15"/>
      <c r="O15" s="15"/>
      <c r="P15" s="17"/>
      <c r="Q15" s="15"/>
      <c r="R15" s="15"/>
      <c r="S15" s="15"/>
      <c r="T15" s="15"/>
      <c r="U15" s="16"/>
      <c r="V15" s="6">
        <f t="shared" si="4"/>
        <v>0</v>
      </c>
      <c r="W15" s="5">
        <f t="shared" si="0"/>
        <v>0</v>
      </c>
      <c r="X15" s="6">
        <f t="shared" si="0"/>
        <v>0</v>
      </c>
      <c r="Y15" s="15"/>
      <c r="Z15" s="15"/>
      <c r="AA15" s="15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5"/>
        <v>0</v>
      </c>
      <c r="AR15" s="97">
        <f t="shared" si="6"/>
        <v>0</v>
      </c>
      <c r="AS15" s="149">
        <f t="shared" si="7"/>
        <v>0</v>
      </c>
      <c r="AT15" s="150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8"/>
      <c r="E16" s="9"/>
      <c r="F16" s="9"/>
      <c r="G16" s="3"/>
      <c r="H16" s="3"/>
      <c r="I16" s="2"/>
      <c r="J16" s="2">
        <f t="shared" si="1"/>
        <v>0</v>
      </c>
      <c r="K16" s="2">
        <f t="shared" si="2"/>
        <v>0</v>
      </c>
      <c r="L16" s="3">
        <f t="shared" si="3"/>
        <v>0</v>
      </c>
      <c r="M16" s="10"/>
      <c r="N16" s="3"/>
      <c r="O16" s="3"/>
      <c r="P16" s="18">
        <v>208</v>
      </c>
      <c r="Q16" s="11">
        <v>1100.8</v>
      </c>
      <c r="R16" s="11">
        <v>113135.255</v>
      </c>
      <c r="S16" s="3"/>
      <c r="T16" s="3"/>
      <c r="U16" s="2"/>
      <c r="V16" s="3">
        <f t="shared" si="4"/>
        <v>208</v>
      </c>
      <c r="W16" s="2">
        <f t="shared" si="0"/>
        <v>1100.8</v>
      </c>
      <c r="X16" s="3">
        <f t="shared" si="0"/>
        <v>113135.255</v>
      </c>
      <c r="Y16" s="3"/>
      <c r="Z16" s="3"/>
      <c r="AA16" s="3"/>
      <c r="AB16" s="1"/>
      <c r="AC16" s="2"/>
      <c r="AD16" s="2"/>
      <c r="AE16" s="2">
        <v>223</v>
      </c>
      <c r="AF16" s="2">
        <v>16.645</v>
      </c>
      <c r="AG16" s="3">
        <v>10687.712</v>
      </c>
      <c r="AH16" s="1">
        <v>64</v>
      </c>
      <c r="AI16" s="2">
        <v>4.0995</v>
      </c>
      <c r="AJ16" s="3">
        <v>1200.324</v>
      </c>
      <c r="AK16" s="1"/>
      <c r="AL16" s="2"/>
      <c r="AM16" s="3"/>
      <c r="AN16" s="1"/>
      <c r="AO16" s="2"/>
      <c r="AP16" s="2"/>
      <c r="AQ16" s="92">
        <f t="shared" si="5"/>
        <v>495</v>
      </c>
      <c r="AR16" s="92">
        <f t="shared" si="6"/>
        <v>1121.5445</v>
      </c>
      <c r="AS16" s="147">
        <f t="shared" si="7"/>
        <v>125023.291</v>
      </c>
      <c r="AT16" s="148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13"/>
      <c r="E17" s="14"/>
      <c r="F17" s="14"/>
      <c r="G17" s="15"/>
      <c r="H17" s="15"/>
      <c r="I17" s="16"/>
      <c r="J17" s="5">
        <f t="shared" si="1"/>
        <v>0</v>
      </c>
      <c r="K17" s="5">
        <f t="shared" si="2"/>
        <v>0</v>
      </c>
      <c r="L17" s="6">
        <f t="shared" si="3"/>
        <v>0</v>
      </c>
      <c r="M17" s="17"/>
      <c r="N17" s="15"/>
      <c r="O17" s="15"/>
      <c r="P17" s="27"/>
      <c r="Q17" s="6"/>
      <c r="R17" s="6"/>
      <c r="S17" s="15"/>
      <c r="T17" s="15"/>
      <c r="U17" s="16"/>
      <c r="V17" s="6">
        <f t="shared" si="4"/>
        <v>0</v>
      </c>
      <c r="W17" s="5">
        <f t="shared" si="0"/>
        <v>0</v>
      </c>
      <c r="X17" s="6">
        <f t="shared" si="0"/>
        <v>0</v>
      </c>
      <c r="Y17" s="15"/>
      <c r="Z17" s="15"/>
      <c r="AA17" s="15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5"/>
        <v>0</v>
      </c>
      <c r="AR17" s="97">
        <f t="shared" si="6"/>
        <v>0</v>
      </c>
      <c r="AS17" s="149">
        <f t="shared" si="7"/>
        <v>0</v>
      </c>
      <c r="AT17" s="150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8"/>
      <c r="E18" s="9"/>
      <c r="F18" s="9"/>
      <c r="G18" s="3"/>
      <c r="H18" s="3"/>
      <c r="I18" s="2"/>
      <c r="J18" s="2">
        <f t="shared" si="1"/>
        <v>0</v>
      </c>
      <c r="K18" s="2">
        <f t="shared" si="2"/>
        <v>0</v>
      </c>
      <c r="L18" s="3">
        <f t="shared" si="3"/>
        <v>0</v>
      </c>
      <c r="M18" s="10"/>
      <c r="N18" s="3"/>
      <c r="O18" s="3"/>
      <c r="P18" s="10">
        <v>32</v>
      </c>
      <c r="Q18" s="3">
        <v>43.883</v>
      </c>
      <c r="R18" s="3">
        <v>6490.245</v>
      </c>
      <c r="S18" s="3">
        <v>16</v>
      </c>
      <c r="T18" s="3">
        <v>0.772</v>
      </c>
      <c r="U18" s="2">
        <v>1020.404</v>
      </c>
      <c r="V18" s="3">
        <f t="shared" si="4"/>
        <v>48</v>
      </c>
      <c r="W18" s="2">
        <f t="shared" si="0"/>
        <v>44.655</v>
      </c>
      <c r="X18" s="3">
        <f t="shared" si="0"/>
        <v>7510.648999999999</v>
      </c>
      <c r="Y18" s="3"/>
      <c r="Z18" s="3"/>
      <c r="AA18" s="3"/>
      <c r="AB18" s="1"/>
      <c r="AC18" s="2"/>
      <c r="AD18" s="2"/>
      <c r="AE18" s="2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5"/>
        <v>48</v>
      </c>
      <c r="AR18" s="92">
        <f t="shared" si="6"/>
        <v>44.655</v>
      </c>
      <c r="AS18" s="147">
        <f t="shared" si="7"/>
        <v>7510.648999999999</v>
      </c>
      <c r="AT18" s="148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13"/>
      <c r="E19" s="14"/>
      <c r="F19" s="14"/>
      <c r="G19" s="15"/>
      <c r="H19" s="15"/>
      <c r="I19" s="16"/>
      <c r="J19" s="5">
        <f t="shared" si="1"/>
        <v>0</v>
      </c>
      <c r="K19" s="5">
        <f t="shared" si="2"/>
        <v>0</v>
      </c>
      <c r="L19" s="6">
        <f t="shared" si="3"/>
        <v>0</v>
      </c>
      <c r="M19" s="17"/>
      <c r="N19" s="15"/>
      <c r="O19" s="15"/>
      <c r="P19" s="17"/>
      <c r="Q19" s="15"/>
      <c r="R19" s="15"/>
      <c r="S19" s="15"/>
      <c r="T19" s="15"/>
      <c r="U19" s="16"/>
      <c r="V19" s="6">
        <f t="shared" si="4"/>
        <v>0</v>
      </c>
      <c r="W19" s="5">
        <f t="shared" si="0"/>
        <v>0</v>
      </c>
      <c r="X19" s="6">
        <f t="shared" si="0"/>
        <v>0</v>
      </c>
      <c r="Y19" s="15"/>
      <c r="Z19" s="15"/>
      <c r="AA19" s="15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5"/>
        <v>0</v>
      </c>
      <c r="AR19" s="97">
        <f t="shared" si="6"/>
        <v>0</v>
      </c>
      <c r="AS19" s="149">
        <f t="shared" si="7"/>
        <v>0</v>
      </c>
      <c r="AT19" s="15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8"/>
      <c r="E20" s="9"/>
      <c r="F20" s="9"/>
      <c r="G20" s="3"/>
      <c r="H20" s="3"/>
      <c r="I20" s="2"/>
      <c r="J20" s="2">
        <f t="shared" si="1"/>
        <v>0</v>
      </c>
      <c r="K20" s="2">
        <f t="shared" si="2"/>
        <v>0</v>
      </c>
      <c r="L20" s="3">
        <f t="shared" si="3"/>
        <v>0</v>
      </c>
      <c r="M20" s="10"/>
      <c r="N20" s="3"/>
      <c r="O20" s="3"/>
      <c r="P20" s="10"/>
      <c r="Q20" s="3"/>
      <c r="R20" s="3"/>
      <c r="S20" s="3"/>
      <c r="T20" s="3"/>
      <c r="U20" s="2"/>
      <c r="V20" s="3">
        <f t="shared" si="4"/>
        <v>0</v>
      </c>
      <c r="W20" s="2">
        <f t="shared" si="0"/>
        <v>0</v>
      </c>
      <c r="X20" s="3">
        <f t="shared" si="0"/>
        <v>0</v>
      </c>
      <c r="Y20" s="3"/>
      <c r="Z20" s="3"/>
      <c r="AA20" s="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5"/>
        <v>0</v>
      </c>
      <c r="AR20" s="92">
        <f t="shared" si="6"/>
        <v>0</v>
      </c>
      <c r="AS20" s="147">
        <f t="shared" si="7"/>
        <v>0</v>
      </c>
      <c r="AT20" s="148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13"/>
      <c r="E21" s="14"/>
      <c r="F21" s="14"/>
      <c r="G21" s="15"/>
      <c r="H21" s="15"/>
      <c r="I21" s="16"/>
      <c r="J21" s="5">
        <f t="shared" si="1"/>
        <v>0</v>
      </c>
      <c r="K21" s="5">
        <f t="shared" si="2"/>
        <v>0</v>
      </c>
      <c r="L21" s="6">
        <f t="shared" si="3"/>
        <v>0</v>
      </c>
      <c r="M21" s="17"/>
      <c r="N21" s="15"/>
      <c r="O21" s="15"/>
      <c r="P21" s="17"/>
      <c r="Q21" s="15"/>
      <c r="R21" s="15"/>
      <c r="S21" s="15"/>
      <c r="T21" s="15"/>
      <c r="U21" s="16"/>
      <c r="V21" s="6">
        <f t="shared" si="4"/>
        <v>0</v>
      </c>
      <c r="W21" s="5">
        <f t="shared" si="0"/>
        <v>0</v>
      </c>
      <c r="X21" s="6">
        <f t="shared" si="0"/>
        <v>0</v>
      </c>
      <c r="Y21" s="15"/>
      <c r="Z21" s="15"/>
      <c r="AA21" s="15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5"/>
        <v>0</v>
      </c>
      <c r="AR21" s="97">
        <f t="shared" si="6"/>
        <v>0</v>
      </c>
      <c r="AS21" s="149">
        <f t="shared" si="7"/>
        <v>0</v>
      </c>
      <c r="AT21" s="150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8"/>
      <c r="E22" s="9"/>
      <c r="F22" s="9"/>
      <c r="G22" s="3"/>
      <c r="H22" s="3"/>
      <c r="I22" s="2"/>
      <c r="J22" s="2">
        <f t="shared" si="1"/>
        <v>0</v>
      </c>
      <c r="K22" s="2">
        <f t="shared" si="2"/>
        <v>0</v>
      </c>
      <c r="L22" s="3">
        <f t="shared" si="3"/>
        <v>0</v>
      </c>
      <c r="M22" s="10"/>
      <c r="N22" s="3"/>
      <c r="O22" s="3"/>
      <c r="P22" s="10">
        <v>657</v>
      </c>
      <c r="Q22" s="3">
        <v>579.758</v>
      </c>
      <c r="R22" s="3">
        <v>213886.689</v>
      </c>
      <c r="S22" s="3"/>
      <c r="T22" s="3"/>
      <c r="U22" s="2"/>
      <c r="V22" s="3">
        <f t="shared" si="4"/>
        <v>657</v>
      </c>
      <c r="W22" s="2">
        <f t="shared" si="4"/>
        <v>579.758</v>
      </c>
      <c r="X22" s="3">
        <f t="shared" si="4"/>
        <v>213886.689</v>
      </c>
      <c r="Y22" s="3">
        <v>243</v>
      </c>
      <c r="Z22" s="3">
        <v>205.836</v>
      </c>
      <c r="AA22" s="3">
        <v>79135.039</v>
      </c>
      <c r="AB22" s="1"/>
      <c r="AC22" s="2"/>
      <c r="AD22" s="2"/>
      <c r="AE22" s="2">
        <v>15</v>
      </c>
      <c r="AF22" s="2">
        <v>10.439</v>
      </c>
      <c r="AG22" s="3">
        <v>4021.741</v>
      </c>
      <c r="AH22" s="1"/>
      <c r="AI22" s="2"/>
      <c r="AJ22" s="3"/>
      <c r="AK22" s="1"/>
      <c r="AL22" s="2"/>
      <c r="AM22" s="3"/>
      <c r="AN22" s="1">
        <v>1</v>
      </c>
      <c r="AO22" s="2">
        <v>0.016</v>
      </c>
      <c r="AP22" s="2">
        <v>12.8</v>
      </c>
      <c r="AQ22" s="92">
        <f t="shared" si="5"/>
        <v>916</v>
      </c>
      <c r="AR22" s="92">
        <f t="shared" si="6"/>
        <v>796.0490000000001</v>
      </c>
      <c r="AS22" s="147">
        <f t="shared" si="7"/>
        <v>297056.26900000003</v>
      </c>
      <c r="AT22" s="148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13"/>
      <c r="E23" s="14"/>
      <c r="F23" s="14"/>
      <c r="G23" s="15"/>
      <c r="H23" s="15"/>
      <c r="I23" s="16"/>
      <c r="J23" s="5">
        <f t="shared" si="1"/>
        <v>0</v>
      </c>
      <c r="K23" s="5">
        <f t="shared" si="2"/>
        <v>0</v>
      </c>
      <c r="L23" s="6">
        <f t="shared" si="3"/>
        <v>0</v>
      </c>
      <c r="M23" s="17"/>
      <c r="N23" s="15"/>
      <c r="O23" s="15"/>
      <c r="P23" s="17"/>
      <c r="Q23" s="15"/>
      <c r="R23" s="15"/>
      <c r="S23" s="15"/>
      <c r="T23" s="15"/>
      <c r="U23" s="16"/>
      <c r="V23" s="6">
        <f t="shared" si="4"/>
        <v>0</v>
      </c>
      <c r="W23" s="5">
        <f t="shared" si="4"/>
        <v>0</v>
      </c>
      <c r="X23" s="6">
        <f t="shared" si="4"/>
        <v>0</v>
      </c>
      <c r="Y23" s="15"/>
      <c r="Z23" s="15"/>
      <c r="AA23" s="15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5"/>
        <v>0</v>
      </c>
      <c r="AR23" s="97">
        <f t="shared" si="6"/>
        <v>0</v>
      </c>
      <c r="AS23" s="149">
        <f t="shared" si="7"/>
        <v>0</v>
      </c>
      <c r="AT23" s="15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8"/>
      <c r="E24" s="9"/>
      <c r="F24" s="9"/>
      <c r="G24" s="3"/>
      <c r="H24" s="3"/>
      <c r="I24" s="2"/>
      <c r="J24" s="2">
        <f t="shared" si="1"/>
        <v>0</v>
      </c>
      <c r="K24" s="2">
        <f t="shared" si="2"/>
        <v>0</v>
      </c>
      <c r="L24" s="3">
        <f t="shared" si="3"/>
        <v>0</v>
      </c>
      <c r="M24" s="10">
        <v>12</v>
      </c>
      <c r="N24" s="3">
        <v>51.9755</v>
      </c>
      <c r="O24" s="3">
        <v>12413.178</v>
      </c>
      <c r="P24" s="10"/>
      <c r="Q24" s="3"/>
      <c r="R24" s="3"/>
      <c r="S24" s="3"/>
      <c r="T24" s="3"/>
      <c r="U24" s="2"/>
      <c r="V24" s="3">
        <f t="shared" si="4"/>
        <v>0</v>
      </c>
      <c r="W24" s="2">
        <f t="shared" si="4"/>
        <v>0</v>
      </c>
      <c r="X24" s="3">
        <f t="shared" si="4"/>
        <v>0</v>
      </c>
      <c r="Y24" s="3"/>
      <c r="Z24" s="3"/>
      <c r="AA24" s="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92">
        <f t="shared" si="5"/>
        <v>12</v>
      </c>
      <c r="AR24" s="92">
        <f t="shared" si="6"/>
        <v>51.9755</v>
      </c>
      <c r="AS24" s="147">
        <f t="shared" si="7"/>
        <v>12413.178</v>
      </c>
      <c r="AT24" s="148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13"/>
      <c r="E25" s="14"/>
      <c r="F25" s="14"/>
      <c r="G25" s="15"/>
      <c r="H25" s="15"/>
      <c r="I25" s="16"/>
      <c r="J25" s="5">
        <f t="shared" si="1"/>
        <v>0</v>
      </c>
      <c r="K25" s="5">
        <f t="shared" si="2"/>
        <v>0</v>
      </c>
      <c r="L25" s="6">
        <f t="shared" si="3"/>
        <v>0</v>
      </c>
      <c r="M25" s="17">
        <v>7</v>
      </c>
      <c r="N25" s="15">
        <v>45.4505</v>
      </c>
      <c r="O25" s="15">
        <v>9912.911</v>
      </c>
      <c r="P25" s="17"/>
      <c r="Q25" s="15"/>
      <c r="R25" s="15"/>
      <c r="S25" s="15"/>
      <c r="T25" s="15"/>
      <c r="U25" s="16"/>
      <c r="V25" s="6">
        <f t="shared" si="4"/>
        <v>0</v>
      </c>
      <c r="W25" s="5">
        <f t="shared" si="4"/>
        <v>0</v>
      </c>
      <c r="X25" s="6">
        <f t="shared" si="4"/>
        <v>0</v>
      </c>
      <c r="Y25" s="15"/>
      <c r="Z25" s="15"/>
      <c r="AA25" s="15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5"/>
        <v>7</v>
      </c>
      <c r="AR25" s="97">
        <f t="shared" si="6"/>
        <v>45.4505</v>
      </c>
      <c r="AS25" s="149">
        <f t="shared" si="7"/>
        <v>9912.911</v>
      </c>
      <c r="AT25" s="150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8"/>
      <c r="E26" s="9"/>
      <c r="F26" s="9"/>
      <c r="G26" s="3"/>
      <c r="H26" s="3"/>
      <c r="I26" s="2"/>
      <c r="J26" s="2">
        <f t="shared" si="1"/>
        <v>0</v>
      </c>
      <c r="K26" s="2">
        <f t="shared" si="2"/>
        <v>0</v>
      </c>
      <c r="L26" s="3">
        <f t="shared" si="3"/>
        <v>0</v>
      </c>
      <c r="M26" s="10"/>
      <c r="N26" s="3"/>
      <c r="O26" s="3"/>
      <c r="P26" s="10"/>
      <c r="Q26" s="3"/>
      <c r="R26" s="3"/>
      <c r="S26" s="3"/>
      <c r="T26" s="3"/>
      <c r="U26" s="2"/>
      <c r="V26" s="3">
        <f t="shared" si="4"/>
        <v>0</v>
      </c>
      <c r="W26" s="2">
        <f t="shared" si="4"/>
        <v>0</v>
      </c>
      <c r="X26" s="3">
        <f t="shared" si="4"/>
        <v>0</v>
      </c>
      <c r="Y26" s="3"/>
      <c r="Z26" s="3"/>
      <c r="AA26" s="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5"/>
        <v>0</v>
      </c>
      <c r="AR26" s="92">
        <f t="shared" si="6"/>
        <v>0</v>
      </c>
      <c r="AS26" s="147">
        <f t="shared" si="7"/>
        <v>0</v>
      </c>
      <c r="AT26" s="148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13"/>
      <c r="E27" s="14"/>
      <c r="F27" s="14"/>
      <c r="G27" s="15"/>
      <c r="H27" s="15"/>
      <c r="I27" s="16"/>
      <c r="J27" s="5">
        <f t="shared" si="1"/>
        <v>0</v>
      </c>
      <c r="K27" s="5">
        <f t="shared" si="2"/>
        <v>0</v>
      </c>
      <c r="L27" s="6">
        <f t="shared" si="3"/>
        <v>0</v>
      </c>
      <c r="M27" s="17"/>
      <c r="N27" s="15"/>
      <c r="O27" s="15"/>
      <c r="P27" s="17"/>
      <c r="Q27" s="15"/>
      <c r="R27" s="15"/>
      <c r="S27" s="15"/>
      <c r="T27" s="15"/>
      <c r="U27" s="16"/>
      <c r="V27" s="6">
        <f t="shared" si="4"/>
        <v>0</v>
      </c>
      <c r="W27" s="5">
        <f t="shared" si="4"/>
        <v>0</v>
      </c>
      <c r="X27" s="6">
        <f t="shared" si="4"/>
        <v>0</v>
      </c>
      <c r="Y27" s="15"/>
      <c r="Z27" s="15"/>
      <c r="AA27" s="15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5"/>
        <v>0</v>
      </c>
      <c r="AR27" s="97">
        <f t="shared" si="6"/>
        <v>0</v>
      </c>
      <c r="AS27" s="149">
        <f t="shared" si="7"/>
        <v>0</v>
      </c>
      <c r="AT27" s="150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8"/>
      <c r="E28" s="9"/>
      <c r="F28" s="9"/>
      <c r="G28" s="3"/>
      <c r="H28" s="3"/>
      <c r="I28" s="2"/>
      <c r="J28" s="2">
        <f t="shared" si="1"/>
        <v>0</v>
      </c>
      <c r="K28" s="2">
        <f t="shared" si="2"/>
        <v>0</v>
      </c>
      <c r="L28" s="3">
        <f t="shared" si="3"/>
        <v>0</v>
      </c>
      <c r="M28" s="10"/>
      <c r="N28" s="3"/>
      <c r="O28" s="3"/>
      <c r="P28" s="10"/>
      <c r="Q28" s="3"/>
      <c r="R28" s="3"/>
      <c r="S28" s="3"/>
      <c r="T28" s="3"/>
      <c r="U28" s="2"/>
      <c r="V28" s="3">
        <f t="shared" si="4"/>
        <v>0</v>
      </c>
      <c r="W28" s="2">
        <f t="shared" si="4"/>
        <v>0</v>
      </c>
      <c r="X28" s="3">
        <f t="shared" si="4"/>
        <v>0</v>
      </c>
      <c r="Y28" s="3"/>
      <c r="Z28" s="3"/>
      <c r="AA28" s="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5"/>
        <v>0</v>
      </c>
      <c r="AR28" s="92">
        <f t="shared" si="6"/>
        <v>0</v>
      </c>
      <c r="AS28" s="147">
        <f t="shared" si="7"/>
        <v>0</v>
      </c>
      <c r="AT28" s="148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13"/>
      <c r="E29" s="14"/>
      <c r="F29" s="14"/>
      <c r="G29" s="15"/>
      <c r="H29" s="15"/>
      <c r="I29" s="16"/>
      <c r="J29" s="5">
        <f t="shared" si="1"/>
        <v>0</v>
      </c>
      <c r="K29" s="5">
        <f t="shared" si="2"/>
        <v>0</v>
      </c>
      <c r="L29" s="6">
        <f t="shared" si="3"/>
        <v>0</v>
      </c>
      <c r="M29" s="17"/>
      <c r="N29" s="15"/>
      <c r="O29" s="15"/>
      <c r="P29" s="17"/>
      <c r="Q29" s="15"/>
      <c r="R29" s="15"/>
      <c r="S29" s="15"/>
      <c r="T29" s="15"/>
      <c r="U29" s="16"/>
      <c r="V29" s="6">
        <f t="shared" si="4"/>
        <v>0</v>
      </c>
      <c r="W29" s="5">
        <f t="shared" si="4"/>
        <v>0</v>
      </c>
      <c r="X29" s="6">
        <f t="shared" si="4"/>
        <v>0</v>
      </c>
      <c r="Y29" s="15"/>
      <c r="Z29" s="15"/>
      <c r="AA29" s="15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5"/>
        <v>0</v>
      </c>
      <c r="AR29" s="97">
        <f t="shared" si="6"/>
        <v>0</v>
      </c>
      <c r="AS29" s="149">
        <f t="shared" si="7"/>
        <v>0</v>
      </c>
      <c r="AT29" s="150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8">
        <v>46</v>
      </c>
      <c r="E30" s="9">
        <v>5.871</v>
      </c>
      <c r="F30" s="7">
        <v>4646.484</v>
      </c>
      <c r="G30" s="3">
        <v>51</v>
      </c>
      <c r="H30" s="3">
        <v>5.1732</v>
      </c>
      <c r="I30" s="2">
        <v>3978.512</v>
      </c>
      <c r="J30" s="2">
        <f t="shared" si="1"/>
        <v>97</v>
      </c>
      <c r="K30" s="2">
        <f t="shared" si="2"/>
        <v>11.0442</v>
      </c>
      <c r="L30" s="3">
        <f t="shared" si="3"/>
        <v>8624.996000000001</v>
      </c>
      <c r="M30" s="10"/>
      <c r="N30" s="3"/>
      <c r="O30" s="3"/>
      <c r="P30" s="10"/>
      <c r="Q30" s="3"/>
      <c r="R30" s="3"/>
      <c r="S30" s="3"/>
      <c r="T30" s="3"/>
      <c r="U30" s="2"/>
      <c r="V30" s="3">
        <f t="shared" si="4"/>
        <v>0</v>
      </c>
      <c r="W30" s="2">
        <f t="shared" si="4"/>
        <v>0</v>
      </c>
      <c r="X30" s="3">
        <f t="shared" si="4"/>
        <v>0</v>
      </c>
      <c r="Y30" s="3">
        <v>119</v>
      </c>
      <c r="Z30" s="3">
        <v>2.908</v>
      </c>
      <c r="AA30" s="3">
        <v>1760.073</v>
      </c>
      <c r="AB30" s="1">
        <v>497</v>
      </c>
      <c r="AC30" s="2">
        <v>15.8758</v>
      </c>
      <c r="AD30" s="2">
        <v>7676.752</v>
      </c>
      <c r="AE30" s="2"/>
      <c r="AF30" s="2"/>
      <c r="AG30" s="3"/>
      <c r="AH30" s="1">
        <v>152</v>
      </c>
      <c r="AI30" s="2">
        <v>6.6378</v>
      </c>
      <c r="AJ30" s="3">
        <v>4315.915</v>
      </c>
      <c r="AK30" s="1">
        <v>485</v>
      </c>
      <c r="AL30" s="2">
        <v>10.3804</v>
      </c>
      <c r="AM30" s="3">
        <v>8578.009</v>
      </c>
      <c r="AN30" s="1">
        <v>293</v>
      </c>
      <c r="AO30" s="2">
        <v>12.0381</v>
      </c>
      <c r="AP30" s="2">
        <v>12164.065</v>
      </c>
      <c r="AQ30" s="92">
        <f t="shared" si="5"/>
        <v>1643</v>
      </c>
      <c r="AR30" s="92">
        <f t="shared" si="6"/>
        <v>58.8843</v>
      </c>
      <c r="AS30" s="147">
        <f t="shared" si="7"/>
        <v>43119.81</v>
      </c>
      <c r="AT30" s="148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13"/>
      <c r="E31" s="14"/>
      <c r="F31" s="14"/>
      <c r="G31" s="15"/>
      <c r="H31" s="15"/>
      <c r="I31" s="16"/>
      <c r="J31" s="5">
        <f t="shared" si="1"/>
        <v>0</v>
      </c>
      <c r="K31" s="5">
        <f t="shared" si="2"/>
        <v>0</v>
      </c>
      <c r="L31" s="6">
        <f t="shared" si="3"/>
        <v>0</v>
      </c>
      <c r="M31" s="17"/>
      <c r="N31" s="15"/>
      <c r="O31" s="15"/>
      <c r="P31" s="17"/>
      <c r="Q31" s="15"/>
      <c r="R31" s="15"/>
      <c r="S31" s="15"/>
      <c r="T31" s="15"/>
      <c r="U31" s="16"/>
      <c r="V31" s="6">
        <f t="shared" si="4"/>
        <v>0</v>
      </c>
      <c r="W31" s="5">
        <f t="shared" si="4"/>
        <v>0</v>
      </c>
      <c r="X31" s="6">
        <f t="shared" si="4"/>
        <v>0</v>
      </c>
      <c r="Y31" s="15"/>
      <c r="Z31" s="15"/>
      <c r="AA31" s="15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5"/>
        <v>0</v>
      </c>
      <c r="AR31" s="97">
        <f t="shared" si="6"/>
        <v>0</v>
      </c>
      <c r="AS31" s="149">
        <f t="shared" si="7"/>
        <v>0</v>
      </c>
      <c r="AT31" s="15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8"/>
      <c r="E32" s="9"/>
      <c r="F32" s="9"/>
      <c r="G32" s="3"/>
      <c r="H32" s="3"/>
      <c r="I32" s="2"/>
      <c r="J32" s="2">
        <f t="shared" si="1"/>
        <v>0</v>
      </c>
      <c r="K32" s="2">
        <f t="shared" si="2"/>
        <v>0</v>
      </c>
      <c r="L32" s="3">
        <f t="shared" si="3"/>
        <v>0</v>
      </c>
      <c r="M32" s="10">
        <v>48</v>
      </c>
      <c r="N32" s="3">
        <v>4.5267</v>
      </c>
      <c r="O32" s="3">
        <v>5056.385</v>
      </c>
      <c r="P32" s="10">
        <v>148</v>
      </c>
      <c r="Q32" s="3">
        <v>28.912</v>
      </c>
      <c r="R32" s="3">
        <v>19705.933</v>
      </c>
      <c r="S32" s="3"/>
      <c r="T32" s="3"/>
      <c r="U32" s="2"/>
      <c r="V32" s="3">
        <f t="shared" si="4"/>
        <v>148</v>
      </c>
      <c r="W32" s="2">
        <f t="shared" si="4"/>
        <v>28.912</v>
      </c>
      <c r="X32" s="3">
        <f t="shared" si="4"/>
        <v>19705.933</v>
      </c>
      <c r="Y32" s="3">
        <v>30</v>
      </c>
      <c r="Z32" s="3">
        <v>4.3923</v>
      </c>
      <c r="AA32" s="3">
        <v>2925.197</v>
      </c>
      <c r="AB32" s="1"/>
      <c r="AC32" s="2"/>
      <c r="AD32" s="2"/>
      <c r="AE32" s="2"/>
      <c r="AF32" s="2"/>
      <c r="AG32" s="3"/>
      <c r="AH32" s="1"/>
      <c r="AI32" s="2"/>
      <c r="AJ32" s="3"/>
      <c r="AK32" s="1">
        <v>1</v>
      </c>
      <c r="AL32" s="2">
        <v>0.3977</v>
      </c>
      <c r="AM32" s="3">
        <v>1212.33</v>
      </c>
      <c r="AN32" s="1"/>
      <c r="AO32" s="2"/>
      <c r="AP32" s="2"/>
      <c r="AQ32" s="92">
        <f t="shared" si="5"/>
        <v>227</v>
      </c>
      <c r="AR32" s="92">
        <f t="shared" si="6"/>
        <v>38.228699999999996</v>
      </c>
      <c r="AS32" s="147">
        <f t="shared" si="7"/>
        <v>28899.845</v>
      </c>
      <c r="AT32" s="148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13"/>
      <c r="E33" s="14"/>
      <c r="F33" s="14"/>
      <c r="G33" s="15"/>
      <c r="H33" s="15"/>
      <c r="I33" s="16"/>
      <c r="J33" s="5">
        <f t="shared" si="1"/>
        <v>0</v>
      </c>
      <c r="K33" s="5">
        <f t="shared" si="2"/>
        <v>0</v>
      </c>
      <c r="L33" s="6">
        <f t="shared" si="3"/>
        <v>0</v>
      </c>
      <c r="M33" s="17">
        <v>7</v>
      </c>
      <c r="N33" s="15">
        <v>2.8323</v>
      </c>
      <c r="O33" s="15">
        <v>5446.822</v>
      </c>
      <c r="P33" s="17"/>
      <c r="Q33" s="15"/>
      <c r="R33" s="15"/>
      <c r="S33" s="15"/>
      <c r="T33" s="15"/>
      <c r="U33" s="16"/>
      <c r="V33" s="6">
        <f t="shared" si="4"/>
        <v>0</v>
      </c>
      <c r="W33" s="5">
        <f t="shared" si="4"/>
        <v>0</v>
      </c>
      <c r="X33" s="6">
        <f t="shared" si="4"/>
        <v>0</v>
      </c>
      <c r="Y33" s="15"/>
      <c r="Z33" s="15"/>
      <c r="AA33" s="15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5"/>
        <v>7</v>
      </c>
      <c r="AR33" s="97">
        <f t="shared" si="6"/>
        <v>2.8323</v>
      </c>
      <c r="AS33" s="149">
        <f t="shared" si="7"/>
        <v>5446.822</v>
      </c>
      <c r="AT33" s="150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8"/>
      <c r="E34" s="9"/>
      <c r="F34" s="9"/>
      <c r="G34" s="3"/>
      <c r="H34" s="3"/>
      <c r="I34" s="2"/>
      <c r="J34" s="2">
        <f t="shared" si="1"/>
        <v>0</v>
      </c>
      <c r="K34" s="2">
        <f t="shared" si="2"/>
        <v>0</v>
      </c>
      <c r="L34" s="3">
        <f t="shared" si="3"/>
        <v>0</v>
      </c>
      <c r="M34" s="10">
        <v>12</v>
      </c>
      <c r="N34" s="3">
        <v>0.7669</v>
      </c>
      <c r="O34" s="3">
        <v>611.029</v>
      </c>
      <c r="P34" s="10"/>
      <c r="Q34" s="3"/>
      <c r="R34" s="3"/>
      <c r="S34" s="3"/>
      <c r="T34" s="3"/>
      <c r="U34" s="2"/>
      <c r="V34" s="3">
        <f t="shared" si="4"/>
        <v>0</v>
      </c>
      <c r="W34" s="2">
        <f t="shared" si="4"/>
        <v>0</v>
      </c>
      <c r="X34" s="3">
        <f t="shared" si="4"/>
        <v>0</v>
      </c>
      <c r="Y34" s="3"/>
      <c r="Z34" s="3"/>
      <c r="AA34" s="3"/>
      <c r="AB34" s="1">
        <v>47</v>
      </c>
      <c r="AC34" s="2">
        <v>2.4676</v>
      </c>
      <c r="AD34" s="2">
        <v>1110.121</v>
      </c>
      <c r="AE34" s="2"/>
      <c r="AF34" s="2"/>
      <c r="AG34" s="3"/>
      <c r="AH34" s="1">
        <v>49</v>
      </c>
      <c r="AI34" s="2">
        <v>9.1438</v>
      </c>
      <c r="AJ34" s="3">
        <v>3529.725</v>
      </c>
      <c r="AK34" s="1">
        <v>17</v>
      </c>
      <c r="AL34" s="2">
        <v>0.245</v>
      </c>
      <c r="AM34" s="3">
        <v>144.304</v>
      </c>
      <c r="AN34" s="1">
        <v>20</v>
      </c>
      <c r="AO34" s="2">
        <v>0.242</v>
      </c>
      <c r="AP34" s="2">
        <v>207.527</v>
      </c>
      <c r="AQ34" s="92">
        <f t="shared" si="5"/>
        <v>145</v>
      </c>
      <c r="AR34" s="92">
        <f t="shared" si="6"/>
        <v>12.865300000000001</v>
      </c>
      <c r="AS34" s="147">
        <f t="shared" si="7"/>
        <v>5602.706</v>
      </c>
      <c r="AT34" s="148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13"/>
      <c r="E35" s="14"/>
      <c r="F35" s="14"/>
      <c r="G35" s="15"/>
      <c r="H35" s="15"/>
      <c r="I35" s="16"/>
      <c r="J35" s="5">
        <f t="shared" si="1"/>
        <v>0</v>
      </c>
      <c r="K35" s="5">
        <f t="shared" si="2"/>
        <v>0</v>
      </c>
      <c r="L35" s="6">
        <f t="shared" si="3"/>
        <v>0</v>
      </c>
      <c r="M35" s="17"/>
      <c r="N35" s="15"/>
      <c r="O35" s="15"/>
      <c r="P35" s="17"/>
      <c r="Q35" s="15"/>
      <c r="R35" s="15"/>
      <c r="S35" s="15"/>
      <c r="T35" s="15"/>
      <c r="U35" s="16"/>
      <c r="V35" s="6">
        <f t="shared" si="4"/>
        <v>0</v>
      </c>
      <c r="W35" s="5">
        <f t="shared" si="4"/>
        <v>0</v>
      </c>
      <c r="X35" s="6">
        <f t="shared" si="4"/>
        <v>0</v>
      </c>
      <c r="Y35" s="15"/>
      <c r="Z35" s="15"/>
      <c r="AA35" s="15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5"/>
        <v>0</v>
      </c>
      <c r="AR35" s="97">
        <f t="shared" si="6"/>
        <v>0</v>
      </c>
      <c r="AS35" s="149">
        <f t="shared" si="7"/>
        <v>0</v>
      </c>
      <c r="AT35" s="15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8">
        <v>2</v>
      </c>
      <c r="E36" s="9">
        <v>0.0114</v>
      </c>
      <c r="F36" s="9">
        <v>51.034</v>
      </c>
      <c r="G36" s="3"/>
      <c r="H36" s="3"/>
      <c r="I36" s="2"/>
      <c r="J36" s="2">
        <f t="shared" si="1"/>
        <v>2</v>
      </c>
      <c r="K36" s="2">
        <f t="shared" si="2"/>
        <v>0.0114</v>
      </c>
      <c r="L36" s="3">
        <f t="shared" si="3"/>
        <v>51.034</v>
      </c>
      <c r="M36" s="10">
        <v>3</v>
      </c>
      <c r="N36" s="3">
        <v>0.444</v>
      </c>
      <c r="O36" s="3">
        <v>98.594</v>
      </c>
      <c r="P36" s="10">
        <v>209</v>
      </c>
      <c r="Q36" s="3">
        <v>210.664</v>
      </c>
      <c r="R36" s="3">
        <v>14979.014</v>
      </c>
      <c r="S36" s="3"/>
      <c r="T36" s="3"/>
      <c r="U36" s="2"/>
      <c r="V36" s="3">
        <f t="shared" si="4"/>
        <v>209</v>
      </c>
      <c r="W36" s="2">
        <f t="shared" si="4"/>
        <v>210.664</v>
      </c>
      <c r="X36" s="3">
        <f t="shared" si="4"/>
        <v>14979.014</v>
      </c>
      <c r="Y36" s="3">
        <v>75</v>
      </c>
      <c r="Z36" s="3">
        <v>109.772</v>
      </c>
      <c r="AA36" s="3">
        <v>7819.259</v>
      </c>
      <c r="AB36" s="1"/>
      <c r="AC36" s="2"/>
      <c r="AD36" s="2"/>
      <c r="AE36" s="2"/>
      <c r="AF36" s="2"/>
      <c r="AG36" s="3"/>
      <c r="AH36" s="1"/>
      <c r="AI36" s="2"/>
      <c r="AJ36" s="3"/>
      <c r="AK36" s="1">
        <v>40</v>
      </c>
      <c r="AL36" s="2">
        <v>11.666</v>
      </c>
      <c r="AM36" s="3">
        <v>673.723</v>
      </c>
      <c r="AN36" s="1"/>
      <c r="AO36" s="2"/>
      <c r="AP36" s="2"/>
      <c r="AQ36" s="92">
        <f t="shared" si="5"/>
        <v>329</v>
      </c>
      <c r="AR36" s="92">
        <f t="shared" si="6"/>
        <v>332.5574</v>
      </c>
      <c r="AS36" s="147">
        <f t="shared" si="7"/>
        <v>23621.624</v>
      </c>
      <c r="AT36" s="148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13"/>
      <c r="E37" s="14"/>
      <c r="F37" s="14"/>
      <c r="G37" s="15"/>
      <c r="H37" s="15"/>
      <c r="I37" s="16"/>
      <c r="J37" s="5">
        <f t="shared" si="1"/>
        <v>0</v>
      </c>
      <c r="K37" s="5">
        <f t="shared" si="2"/>
        <v>0</v>
      </c>
      <c r="L37" s="6">
        <f t="shared" si="3"/>
        <v>0</v>
      </c>
      <c r="M37" s="17"/>
      <c r="N37" s="15"/>
      <c r="O37" s="15"/>
      <c r="P37" s="17"/>
      <c r="Q37" s="15"/>
      <c r="R37" s="15"/>
      <c r="S37" s="15"/>
      <c r="T37" s="15"/>
      <c r="U37" s="16"/>
      <c r="V37" s="6">
        <f t="shared" si="4"/>
        <v>0</v>
      </c>
      <c r="W37" s="5">
        <f t="shared" si="4"/>
        <v>0</v>
      </c>
      <c r="X37" s="6">
        <f t="shared" si="4"/>
        <v>0</v>
      </c>
      <c r="Y37" s="15"/>
      <c r="Z37" s="15"/>
      <c r="AA37" s="15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5"/>
        <v>0</v>
      </c>
      <c r="AR37" s="97">
        <f t="shared" si="6"/>
        <v>0</v>
      </c>
      <c r="AS37" s="149">
        <f t="shared" si="7"/>
        <v>0</v>
      </c>
      <c r="AT37" s="150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8">
        <v>22</v>
      </c>
      <c r="E38" s="9">
        <v>3.0367</v>
      </c>
      <c r="F38" s="9">
        <v>1329.519</v>
      </c>
      <c r="G38" s="3"/>
      <c r="H38" s="3"/>
      <c r="I38" s="2"/>
      <c r="J38" s="2">
        <f t="shared" si="1"/>
        <v>22</v>
      </c>
      <c r="K38" s="2">
        <f t="shared" si="2"/>
        <v>3.0367</v>
      </c>
      <c r="L38" s="3">
        <f t="shared" si="3"/>
        <v>1329.519</v>
      </c>
      <c r="M38" s="10">
        <v>498</v>
      </c>
      <c r="N38" s="3">
        <v>3201.66</v>
      </c>
      <c r="O38" s="3">
        <v>194985.9</v>
      </c>
      <c r="P38" s="10">
        <v>55</v>
      </c>
      <c r="Q38" s="3">
        <v>364.08</v>
      </c>
      <c r="R38" s="3">
        <v>22520.023</v>
      </c>
      <c r="S38" s="3"/>
      <c r="T38" s="3"/>
      <c r="U38" s="2"/>
      <c r="V38" s="3">
        <f t="shared" si="4"/>
        <v>55</v>
      </c>
      <c r="W38" s="2">
        <f t="shared" si="4"/>
        <v>364.08</v>
      </c>
      <c r="X38" s="3">
        <f t="shared" si="4"/>
        <v>22520.023</v>
      </c>
      <c r="Y38" s="3">
        <v>625</v>
      </c>
      <c r="Z38" s="3">
        <v>4149.81</v>
      </c>
      <c r="AA38" s="3">
        <v>261940.578</v>
      </c>
      <c r="AB38" s="1">
        <v>165</v>
      </c>
      <c r="AC38" s="2">
        <v>963.0659</v>
      </c>
      <c r="AD38" s="2">
        <v>59055.064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5"/>
        <v>1365</v>
      </c>
      <c r="AR38" s="92">
        <f t="shared" si="6"/>
        <v>8681.652600000001</v>
      </c>
      <c r="AS38" s="147">
        <f t="shared" si="7"/>
        <v>539831.0839999999</v>
      </c>
      <c r="AT38" s="148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13"/>
      <c r="E39" s="14"/>
      <c r="F39" s="14"/>
      <c r="G39" s="15"/>
      <c r="H39" s="15"/>
      <c r="I39" s="16"/>
      <c r="J39" s="5">
        <f t="shared" si="1"/>
        <v>0</v>
      </c>
      <c r="K39" s="5">
        <f t="shared" si="2"/>
        <v>0</v>
      </c>
      <c r="L39" s="6">
        <f t="shared" si="3"/>
        <v>0</v>
      </c>
      <c r="M39" s="17"/>
      <c r="N39" s="15"/>
      <c r="O39" s="15"/>
      <c r="P39" s="17"/>
      <c r="Q39" s="15"/>
      <c r="R39" s="15"/>
      <c r="S39" s="15"/>
      <c r="T39" s="15"/>
      <c r="U39" s="16"/>
      <c r="V39" s="6">
        <f t="shared" si="4"/>
        <v>0</v>
      </c>
      <c r="W39" s="5">
        <f t="shared" si="4"/>
        <v>0</v>
      </c>
      <c r="X39" s="6">
        <f t="shared" si="4"/>
        <v>0</v>
      </c>
      <c r="Y39" s="15"/>
      <c r="Z39" s="15"/>
      <c r="AA39" s="15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5"/>
        <v>0</v>
      </c>
      <c r="AR39" s="97">
        <f t="shared" si="6"/>
        <v>0</v>
      </c>
      <c r="AS39" s="149">
        <f t="shared" si="7"/>
        <v>0</v>
      </c>
      <c r="AT39" s="15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8"/>
      <c r="E40" s="9"/>
      <c r="F40" s="9"/>
      <c r="G40" s="3"/>
      <c r="H40" s="3"/>
      <c r="I40" s="2"/>
      <c r="J40" s="2">
        <f t="shared" si="1"/>
        <v>0</v>
      </c>
      <c r="K40" s="2">
        <f t="shared" si="2"/>
        <v>0</v>
      </c>
      <c r="L40" s="3">
        <f t="shared" si="3"/>
        <v>0</v>
      </c>
      <c r="M40" s="10"/>
      <c r="N40" s="3"/>
      <c r="O40" s="3"/>
      <c r="P40" s="10"/>
      <c r="Q40" s="3"/>
      <c r="R40" s="3"/>
      <c r="S40" s="3"/>
      <c r="T40" s="3"/>
      <c r="U40" s="2"/>
      <c r="V40" s="3">
        <f t="shared" si="4"/>
        <v>0</v>
      </c>
      <c r="W40" s="2">
        <f t="shared" si="4"/>
        <v>0</v>
      </c>
      <c r="X40" s="3">
        <f t="shared" si="4"/>
        <v>0</v>
      </c>
      <c r="Y40" s="3"/>
      <c r="Z40" s="3"/>
      <c r="AA40" s="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5"/>
        <v>0</v>
      </c>
      <c r="AR40" s="92">
        <f t="shared" si="6"/>
        <v>0</v>
      </c>
      <c r="AS40" s="147">
        <f t="shared" si="7"/>
        <v>0</v>
      </c>
      <c r="AT40" s="148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13"/>
      <c r="E41" s="14"/>
      <c r="F41" s="14"/>
      <c r="G41" s="15"/>
      <c r="H41" s="15"/>
      <c r="I41" s="16"/>
      <c r="J41" s="5">
        <f t="shared" si="1"/>
        <v>0</v>
      </c>
      <c r="K41" s="5">
        <f t="shared" si="2"/>
        <v>0</v>
      </c>
      <c r="L41" s="6">
        <f t="shared" si="3"/>
        <v>0</v>
      </c>
      <c r="M41" s="17"/>
      <c r="N41" s="15"/>
      <c r="O41" s="15"/>
      <c r="P41" s="17"/>
      <c r="Q41" s="15"/>
      <c r="R41" s="15"/>
      <c r="S41" s="15"/>
      <c r="T41" s="15"/>
      <c r="U41" s="16"/>
      <c r="V41" s="6">
        <f t="shared" si="4"/>
        <v>0</v>
      </c>
      <c r="W41" s="5">
        <f t="shared" si="4"/>
        <v>0</v>
      </c>
      <c r="X41" s="6">
        <f t="shared" si="4"/>
        <v>0</v>
      </c>
      <c r="Y41" s="15"/>
      <c r="Z41" s="15"/>
      <c r="AA41" s="15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5"/>
        <v>0</v>
      </c>
      <c r="AR41" s="97">
        <f t="shared" si="6"/>
        <v>0</v>
      </c>
      <c r="AS41" s="149">
        <f t="shared" si="7"/>
        <v>0</v>
      </c>
      <c r="AT41" s="150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8"/>
      <c r="E42" s="9"/>
      <c r="F42" s="9"/>
      <c r="G42" s="3">
        <v>3</v>
      </c>
      <c r="H42" s="3">
        <v>19.1118</v>
      </c>
      <c r="I42" s="2">
        <v>12546.873</v>
      </c>
      <c r="J42" s="2">
        <f t="shared" si="1"/>
        <v>3</v>
      </c>
      <c r="K42" s="2">
        <f t="shared" si="2"/>
        <v>19.1118</v>
      </c>
      <c r="L42" s="3">
        <f t="shared" si="3"/>
        <v>12546.873</v>
      </c>
      <c r="M42" s="10">
        <v>16</v>
      </c>
      <c r="N42" s="3">
        <v>576.8519</v>
      </c>
      <c r="O42" s="3">
        <v>252744.514</v>
      </c>
      <c r="P42" s="10"/>
      <c r="Q42" s="3"/>
      <c r="R42" s="3"/>
      <c r="S42" s="3"/>
      <c r="T42" s="3"/>
      <c r="U42" s="2"/>
      <c r="V42" s="3">
        <f t="shared" si="4"/>
        <v>0</v>
      </c>
      <c r="W42" s="2">
        <f t="shared" si="4"/>
        <v>0</v>
      </c>
      <c r="X42" s="3">
        <f t="shared" si="4"/>
        <v>0</v>
      </c>
      <c r="Y42" s="3"/>
      <c r="Z42" s="3"/>
      <c r="AA42" s="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5"/>
        <v>19</v>
      </c>
      <c r="AR42" s="92">
        <f t="shared" si="6"/>
        <v>595.9637</v>
      </c>
      <c r="AS42" s="147">
        <f t="shared" si="7"/>
        <v>265291.387</v>
      </c>
      <c r="AT42" s="148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13">
        <v>10</v>
      </c>
      <c r="E43" s="14">
        <v>138.5083</v>
      </c>
      <c r="F43" s="14">
        <v>77851.749</v>
      </c>
      <c r="G43" s="15">
        <v>15</v>
      </c>
      <c r="H43" s="15">
        <v>315.6946</v>
      </c>
      <c r="I43" s="16">
        <v>155625.615</v>
      </c>
      <c r="J43" s="5">
        <f t="shared" si="1"/>
        <v>25</v>
      </c>
      <c r="K43" s="5">
        <f t="shared" si="2"/>
        <v>454.2029</v>
      </c>
      <c r="L43" s="6">
        <f t="shared" si="3"/>
        <v>233477.364</v>
      </c>
      <c r="M43" s="17">
        <v>8</v>
      </c>
      <c r="N43" s="15">
        <v>221.4389</v>
      </c>
      <c r="O43" s="15">
        <v>91952.243</v>
      </c>
      <c r="P43" s="17"/>
      <c r="Q43" s="15"/>
      <c r="R43" s="15"/>
      <c r="S43" s="15"/>
      <c r="T43" s="15"/>
      <c r="U43" s="16"/>
      <c r="V43" s="6">
        <f t="shared" si="4"/>
        <v>0</v>
      </c>
      <c r="W43" s="5">
        <f t="shared" si="4"/>
        <v>0</v>
      </c>
      <c r="X43" s="6">
        <f t="shared" si="4"/>
        <v>0</v>
      </c>
      <c r="Y43" s="15"/>
      <c r="Z43" s="15"/>
      <c r="AA43" s="15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5"/>
        <v>33</v>
      </c>
      <c r="AR43" s="97">
        <f t="shared" si="6"/>
        <v>675.6417999999999</v>
      </c>
      <c r="AS43" s="149">
        <f t="shared" si="7"/>
        <v>325429.607</v>
      </c>
      <c r="AT43" s="148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8"/>
      <c r="E44" s="9"/>
      <c r="F44" s="9"/>
      <c r="G44" s="3"/>
      <c r="H44" s="3"/>
      <c r="I44" s="2"/>
      <c r="J44" s="2">
        <f t="shared" si="1"/>
        <v>0</v>
      </c>
      <c r="K44" s="2">
        <f t="shared" si="2"/>
        <v>0</v>
      </c>
      <c r="L44" s="3">
        <f t="shared" si="3"/>
        <v>0</v>
      </c>
      <c r="M44" s="10">
        <v>70</v>
      </c>
      <c r="N44" s="3">
        <v>1.6254</v>
      </c>
      <c r="O44" s="3">
        <v>1138.677</v>
      </c>
      <c r="P44" s="10"/>
      <c r="Q44" s="3"/>
      <c r="R44" s="3"/>
      <c r="S44" s="3"/>
      <c r="T44" s="3"/>
      <c r="U44" s="2"/>
      <c r="V44" s="3">
        <f t="shared" si="4"/>
        <v>0</v>
      </c>
      <c r="W44" s="2">
        <f t="shared" si="4"/>
        <v>0</v>
      </c>
      <c r="X44" s="3">
        <f t="shared" si="4"/>
        <v>0</v>
      </c>
      <c r="Y44" s="3"/>
      <c r="Z44" s="3"/>
      <c r="AA44" s="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5"/>
        <v>70</v>
      </c>
      <c r="AR44" s="92">
        <f t="shared" si="6"/>
        <v>1.6254</v>
      </c>
      <c r="AS44" s="147">
        <f t="shared" si="7"/>
        <v>1138.677</v>
      </c>
      <c r="AT44" s="152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13"/>
      <c r="E45" s="14"/>
      <c r="F45" s="14"/>
      <c r="G45" s="15"/>
      <c r="H45" s="15"/>
      <c r="I45" s="16"/>
      <c r="J45" s="5">
        <f t="shared" si="1"/>
        <v>0</v>
      </c>
      <c r="K45" s="5">
        <f t="shared" si="2"/>
        <v>0</v>
      </c>
      <c r="L45" s="6">
        <f t="shared" si="3"/>
        <v>0</v>
      </c>
      <c r="M45" s="17">
        <v>25</v>
      </c>
      <c r="N45" s="15">
        <v>0.5874</v>
      </c>
      <c r="O45" s="15">
        <v>295.54</v>
      </c>
      <c r="P45" s="17"/>
      <c r="Q45" s="15"/>
      <c r="R45" s="15"/>
      <c r="S45" s="15"/>
      <c r="T45" s="15"/>
      <c r="U45" s="16"/>
      <c r="V45" s="6">
        <f t="shared" si="4"/>
        <v>0</v>
      </c>
      <c r="W45" s="5">
        <f t="shared" si="4"/>
        <v>0</v>
      </c>
      <c r="X45" s="6">
        <f t="shared" si="4"/>
        <v>0</v>
      </c>
      <c r="Y45" s="15"/>
      <c r="Z45" s="15"/>
      <c r="AA45" s="15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5"/>
        <v>25</v>
      </c>
      <c r="AR45" s="97">
        <f t="shared" si="6"/>
        <v>0.5874</v>
      </c>
      <c r="AS45" s="149">
        <f t="shared" si="7"/>
        <v>295.54</v>
      </c>
      <c r="AT45" s="150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8"/>
      <c r="E46" s="9"/>
      <c r="F46" s="9"/>
      <c r="G46" s="3"/>
      <c r="H46" s="3"/>
      <c r="I46" s="2"/>
      <c r="J46" s="2">
        <f t="shared" si="1"/>
        <v>0</v>
      </c>
      <c r="K46" s="2">
        <f t="shared" si="2"/>
        <v>0</v>
      </c>
      <c r="L46" s="3">
        <f t="shared" si="3"/>
        <v>0</v>
      </c>
      <c r="M46" s="10"/>
      <c r="N46" s="3"/>
      <c r="O46" s="3"/>
      <c r="P46" s="10"/>
      <c r="Q46" s="3"/>
      <c r="R46" s="3"/>
      <c r="S46" s="3"/>
      <c r="T46" s="3"/>
      <c r="U46" s="2"/>
      <c r="V46" s="3">
        <f t="shared" si="4"/>
        <v>0</v>
      </c>
      <c r="W46" s="2">
        <f t="shared" si="4"/>
        <v>0</v>
      </c>
      <c r="X46" s="3">
        <f t="shared" si="4"/>
        <v>0</v>
      </c>
      <c r="Y46" s="3"/>
      <c r="Z46" s="3"/>
      <c r="AA46" s="3"/>
      <c r="AB46" s="1"/>
      <c r="AC46" s="2"/>
      <c r="AD46" s="2"/>
      <c r="AE46" s="2"/>
      <c r="AF46" s="2"/>
      <c r="AG46" s="3"/>
      <c r="AH46" s="1"/>
      <c r="AI46" s="2"/>
      <c r="AJ46" s="3"/>
      <c r="AK46" s="1"/>
      <c r="AL46" s="2"/>
      <c r="AM46" s="3"/>
      <c r="AN46" s="1"/>
      <c r="AO46" s="2"/>
      <c r="AP46" s="2"/>
      <c r="AQ46" s="92">
        <f t="shared" si="5"/>
        <v>0</v>
      </c>
      <c r="AR46" s="92">
        <f t="shared" si="6"/>
        <v>0</v>
      </c>
      <c r="AS46" s="147">
        <f t="shared" si="7"/>
        <v>0</v>
      </c>
      <c r="AT46" s="148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13"/>
      <c r="E47" s="14"/>
      <c r="F47" s="14"/>
      <c r="G47" s="15"/>
      <c r="H47" s="15"/>
      <c r="I47" s="16"/>
      <c r="J47" s="5">
        <f t="shared" si="1"/>
        <v>0</v>
      </c>
      <c r="K47" s="5">
        <f t="shared" si="2"/>
        <v>0</v>
      </c>
      <c r="L47" s="6">
        <f t="shared" si="3"/>
        <v>0</v>
      </c>
      <c r="M47" s="17"/>
      <c r="N47" s="15"/>
      <c r="O47" s="15"/>
      <c r="P47" s="17"/>
      <c r="Q47" s="15"/>
      <c r="R47" s="15"/>
      <c r="S47" s="15"/>
      <c r="T47" s="15"/>
      <c r="U47" s="16"/>
      <c r="V47" s="6">
        <f t="shared" si="4"/>
        <v>0</v>
      </c>
      <c r="W47" s="5">
        <f t="shared" si="4"/>
        <v>0</v>
      </c>
      <c r="X47" s="6">
        <f t="shared" si="4"/>
        <v>0</v>
      </c>
      <c r="Y47" s="15"/>
      <c r="Z47" s="15"/>
      <c r="AA47" s="15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5"/>
        <v>0</v>
      </c>
      <c r="AR47" s="97">
        <f t="shared" si="6"/>
        <v>0</v>
      </c>
      <c r="AS47" s="149">
        <f t="shared" si="7"/>
        <v>0</v>
      </c>
      <c r="AT47" s="15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8"/>
      <c r="E48" s="9"/>
      <c r="F48" s="9"/>
      <c r="G48" s="3"/>
      <c r="H48" s="3"/>
      <c r="I48" s="2"/>
      <c r="J48" s="2">
        <f t="shared" si="1"/>
        <v>0</v>
      </c>
      <c r="K48" s="2">
        <f t="shared" si="2"/>
        <v>0</v>
      </c>
      <c r="L48" s="3">
        <f t="shared" si="3"/>
        <v>0</v>
      </c>
      <c r="M48" s="10"/>
      <c r="N48" s="3"/>
      <c r="O48" s="3"/>
      <c r="P48" s="10"/>
      <c r="Q48" s="3"/>
      <c r="R48" s="3"/>
      <c r="S48" s="3"/>
      <c r="T48" s="3"/>
      <c r="U48" s="2"/>
      <c r="V48" s="3">
        <f t="shared" si="4"/>
        <v>0</v>
      </c>
      <c r="W48" s="2">
        <f t="shared" si="4"/>
        <v>0</v>
      </c>
      <c r="X48" s="3">
        <f t="shared" si="4"/>
        <v>0</v>
      </c>
      <c r="Y48" s="3"/>
      <c r="Z48" s="3"/>
      <c r="AA48" s="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5"/>
        <v>0</v>
      </c>
      <c r="AR48" s="92">
        <f t="shared" si="6"/>
        <v>0</v>
      </c>
      <c r="AS48" s="147">
        <f t="shared" si="7"/>
        <v>0</v>
      </c>
      <c r="AT48" s="148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13"/>
      <c r="E49" s="14"/>
      <c r="F49" s="14"/>
      <c r="G49" s="15"/>
      <c r="H49" s="15"/>
      <c r="I49" s="16"/>
      <c r="J49" s="5">
        <f t="shared" si="1"/>
        <v>0</v>
      </c>
      <c r="K49" s="5">
        <f t="shared" si="2"/>
        <v>0</v>
      </c>
      <c r="L49" s="6">
        <f t="shared" si="3"/>
        <v>0</v>
      </c>
      <c r="M49" s="17"/>
      <c r="N49" s="15"/>
      <c r="O49" s="15"/>
      <c r="P49" s="17"/>
      <c r="Q49" s="15"/>
      <c r="R49" s="15"/>
      <c r="S49" s="15"/>
      <c r="T49" s="15"/>
      <c r="U49" s="16"/>
      <c r="V49" s="6">
        <f t="shared" si="4"/>
        <v>0</v>
      </c>
      <c r="W49" s="5">
        <f t="shared" si="4"/>
        <v>0</v>
      </c>
      <c r="X49" s="6">
        <f t="shared" si="4"/>
        <v>0</v>
      </c>
      <c r="Y49" s="15"/>
      <c r="Z49" s="15"/>
      <c r="AA49" s="15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5"/>
        <v>0</v>
      </c>
      <c r="AR49" s="97">
        <f t="shared" si="6"/>
        <v>0</v>
      </c>
      <c r="AS49" s="149">
        <f t="shared" si="7"/>
        <v>0</v>
      </c>
      <c r="AT49" s="150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8"/>
      <c r="E50" s="9"/>
      <c r="F50" s="9"/>
      <c r="G50" s="3"/>
      <c r="H50" s="3"/>
      <c r="I50" s="2"/>
      <c r="J50" s="2">
        <f t="shared" si="1"/>
        <v>0</v>
      </c>
      <c r="K50" s="2">
        <f t="shared" si="2"/>
        <v>0</v>
      </c>
      <c r="L50" s="3">
        <f t="shared" si="3"/>
        <v>0</v>
      </c>
      <c r="M50" s="10"/>
      <c r="N50" s="3"/>
      <c r="O50" s="3"/>
      <c r="P50" s="10"/>
      <c r="Q50" s="3"/>
      <c r="R50" s="3"/>
      <c r="S50" s="3"/>
      <c r="T50" s="3"/>
      <c r="U50" s="2"/>
      <c r="V50" s="3">
        <f t="shared" si="4"/>
        <v>0</v>
      </c>
      <c r="W50" s="2">
        <f t="shared" si="4"/>
        <v>0</v>
      </c>
      <c r="X50" s="3">
        <f t="shared" si="4"/>
        <v>0</v>
      </c>
      <c r="Y50" s="3"/>
      <c r="Z50" s="3"/>
      <c r="AA50" s="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5"/>
        <v>0</v>
      </c>
      <c r="AR50" s="92">
        <f t="shared" si="6"/>
        <v>0</v>
      </c>
      <c r="AS50" s="147">
        <f t="shared" si="7"/>
        <v>0</v>
      </c>
      <c r="AT50" s="148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13"/>
      <c r="E51" s="14"/>
      <c r="F51" s="14"/>
      <c r="G51" s="15"/>
      <c r="H51" s="15"/>
      <c r="I51" s="16"/>
      <c r="J51" s="5">
        <f t="shared" si="1"/>
        <v>0</v>
      </c>
      <c r="K51" s="5">
        <f t="shared" si="2"/>
        <v>0</v>
      </c>
      <c r="L51" s="6">
        <f t="shared" si="3"/>
        <v>0</v>
      </c>
      <c r="M51" s="17"/>
      <c r="N51" s="15"/>
      <c r="O51" s="15"/>
      <c r="P51" s="17"/>
      <c r="Q51" s="15"/>
      <c r="R51" s="15"/>
      <c r="S51" s="15"/>
      <c r="T51" s="15"/>
      <c r="U51" s="16"/>
      <c r="V51" s="6">
        <f t="shared" si="4"/>
        <v>0</v>
      </c>
      <c r="W51" s="5">
        <f t="shared" si="4"/>
        <v>0</v>
      </c>
      <c r="X51" s="6">
        <f t="shared" si="4"/>
        <v>0</v>
      </c>
      <c r="Y51" s="15"/>
      <c r="Z51" s="15"/>
      <c r="AA51" s="15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5"/>
        <v>0</v>
      </c>
      <c r="AR51" s="97">
        <f t="shared" si="6"/>
        <v>0</v>
      </c>
      <c r="AS51" s="149">
        <f t="shared" si="7"/>
        <v>0</v>
      </c>
      <c r="AT51" s="150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8"/>
      <c r="E52" s="9"/>
      <c r="F52" s="9"/>
      <c r="G52" s="3"/>
      <c r="H52" s="3"/>
      <c r="I52" s="2"/>
      <c r="J52" s="2">
        <f t="shared" si="1"/>
        <v>0</v>
      </c>
      <c r="K52" s="2">
        <f t="shared" si="2"/>
        <v>0</v>
      </c>
      <c r="L52" s="3">
        <f t="shared" si="3"/>
        <v>0</v>
      </c>
      <c r="M52" s="10"/>
      <c r="N52" s="3"/>
      <c r="O52" s="3"/>
      <c r="P52" s="10"/>
      <c r="Q52" s="3"/>
      <c r="R52" s="3"/>
      <c r="S52" s="3"/>
      <c r="T52" s="3"/>
      <c r="U52" s="2"/>
      <c r="V52" s="3">
        <f t="shared" si="4"/>
        <v>0</v>
      </c>
      <c r="W52" s="2">
        <f t="shared" si="4"/>
        <v>0</v>
      </c>
      <c r="X52" s="3">
        <f t="shared" si="4"/>
        <v>0</v>
      </c>
      <c r="Y52" s="3"/>
      <c r="Z52" s="3"/>
      <c r="AA52" s="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5"/>
        <v>0</v>
      </c>
      <c r="AR52" s="92">
        <f t="shared" si="6"/>
        <v>0</v>
      </c>
      <c r="AS52" s="147">
        <f t="shared" si="7"/>
        <v>0</v>
      </c>
      <c r="AT52" s="148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13"/>
      <c r="E53" s="14"/>
      <c r="F53" s="14"/>
      <c r="G53" s="15"/>
      <c r="H53" s="15"/>
      <c r="I53" s="16"/>
      <c r="J53" s="5">
        <f t="shared" si="1"/>
        <v>0</v>
      </c>
      <c r="K53" s="5">
        <f t="shared" si="2"/>
        <v>0</v>
      </c>
      <c r="L53" s="6">
        <f t="shared" si="3"/>
        <v>0</v>
      </c>
      <c r="M53" s="17"/>
      <c r="N53" s="15"/>
      <c r="O53" s="15"/>
      <c r="P53" s="17"/>
      <c r="Q53" s="15"/>
      <c r="R53" s="15"/>
      <c r="S53" s="15"/>
      <c r="T53" s="15"/>
      <c r="U53" s="16"/>
      <c r="V53" s="6">
        <f t="shared" si="4"/>
        <v>0</v>
      </c>
      <c r="W53" s="5">
        <f t="shared" si="4"/>
        <v>0</v>
      </c>
      <c r="X53" s="6">
        <f t="shared" si="4"/>
        <v>0</v>
      </c>
      <c r="Y53" s="15"/>
      <c r="Z53" s="15"/>
      <c r="AA53" s="15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5"/>
        <v>0</v>
      </c>
      <c r="AR53" s="97">
        <f t="shared" si="6"/>
        <v>0</v>
      </c>
      <c r="AS53" s="149">
        <f t="shared" si="7"/>
        <v>0</v>
      </c>
      <c r="AT53" s="150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8"/>
      <c r="E54" s="9"/>
      <c r="F54" s="9"/>
      <c r="G54" s="3"/>
      <c r="H54" s="3"/>
      <c r="I54" s="2"/>
      <c r="J54" s="2">
        <f t="shared" si="1"/>
        <v>0</v>
      </c>
      <c r="K54" s="2">
        <f t="shared" si="2"/>
        <v>0</v>
      </c>
      <c r="L54" s="3">
        <f t="shared" si="3"/>
        <v>0</v>
      </c>
      <c r="M54" s="10"/>
      <c r="N54" s="3"/>
      <c r="O54" s="3"/>
      <c r="P54" s="10"/>
      <c r="Q54" s="3"/>
      <c r="R54" s="3"/>
      <c r="S54" s="3"/>
      <c r="T54" s="3"/>
      <c r="U54" s="2"/>
      <c r="V54" s="3">
        <f t="shared" si="4"/>
        <v>0</v>
      </c>
      <c r="W54" s="2">
        <f t="shared" si="4"/>
        <v>0</v>
      </c>
      <c r="X54" s="3">
        <f t="shared" si="4"/>
        <v>0</v>
      </c>
      <c r="Y54" s="3"/>
      <c r="Z54" s="3"/>
      <c r="AA54" s="3"/>
      <c r="AB54" s="1"/>
      <c r="AC54" s="2"/>
      <c r="AD54" s="2"/>
      <c r="AE54" s="2"/>
      <c r="AF54" s="2"/>
      <c r="AG54" s="3"/>
      <c r="AH54" s="1"/>
      <c r="AI54" s="2"/>
      <c r="AJ54" s="3"/>
      <c r="AK54" s="1">
        <v>2</v>
      </c>
      <c r="AL54" s="2">
        <v>0.0045</v>
      </c>
      <c r="AM54" s="3">
        <v>15.226</v>
      </c>
      <c r="AN54" s="1">
        <v>37</v>
      </c>
      <c r="AO54" s="2">
        <v>1.747</v>
      </c>
      <c r="AP54" s="2">
        <v>1748.745</v>
      </c>
      <c r="AQ54" s="92">
        <f t="shared" si="5"/>
        <v>39</v>
      </c>
      <c r="AR54" s="92">
        <f t="shared" si="6"/>
        <v>1.7515</v>
      </c>
      <c r="AS54" s="147">
        <f t="shared" si="7"/>
        <v>1763.971</v>
      </c>
      <c r="AT54" s="148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13"/>
      <c r="E55" s="14"/>
      <c r="F55" s="14"/>
      <c r="G55" s="15"/>
      <c r="H55" s="15"/>
      <c r="I55" s="16"/>
      <c r="J55" s="5">
        <f t="shared" si="1"/>
        <v>0</v>
      </c>
      <c r="K55" s="5">
        <f t="shared" si="2"/>
        <v>0</v>
      </c>
      <c r="L55" s="6">
        <f t="shared" si="3"/>
        <v>0</v>
      </c>
      <c r="M55" s="17"/>
      <c r="N55" s="15"/>
      <c r="O55" s="15"/>
      <c r="P55" s="17"/>
      <c r="Q55" s="15"/>
      <c r="R55" s="15"/>
      <c r="S55" s="15"/>
      <c r="T55" s="15"/>
      <c r="U55" s="16"/>
      <c r="V55" s="6">
        <f t="shared" si="4"/>
        <v>0</v>
      </c>
      <c r="W55" s="5">
        <f t="shared" si="4"/>
        <v>0</v>
      </c>
      <c r="X55" s="49">
        <f t="shared" si="4"/>
        <v>0</v>
      </c>
      <c r="Y55" s="17"/>
      <c r="Z55" s="15"/>
      <c r="AA55" s="15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5"/>
        <v>0</v>
      </c>
      <c r="AR55" s="97">
        <f t="shared" si="6"/>
        <v>0</v>
      </c>
      <c r="AS55" s="149">
        <f t="shared" si="7"/>
        <v>0</v>
      </c>
      <c r="AT55" s="15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8"/>
      <c r="E56" s="9"/>
      <c r="F56" s="9"/>
      <c r="G56" s="3"/>
      <c r="H56" s="3"/>
      <c r="I56" s="2"/>
      <c r="J56" s="2">
        <f t="shared" si="1"/>
        <v>0</v>
      </c>
      <c r="K56" s="2">
        <f t="shared" si="2"/>
        <v>0</v>
      </c>
      <c r="L56" s="3">
        <f t="shared" si="3"/>
        <v>0</v>
      </c>
      <c r="M56" s="10">
        <v>6</v>
      </c>
      <c r="N56" s="3">
        <v>2.5848</v>
      </c>
      <c r="O56" s="3">
        <v>260.371</v>
      </c>
      <c r="P56" s="10"/>
      <c r="Q56" s="3"/>
      <c r="R56" s="3"/>
      <c r="S56" s="3"/>
      <c r="T56" s="3"/>
      <c r="U56" s="2"/>
      <c r="V56" s="3">
        <f t="shared" si="4"/>
        <v>0</v>
      </c>
      <c r="W56" s="2">
        <f t="shared" si="4"/>
        <v>0</v>
      </c>
      <c r="X56" s="48">
        <f t="shared" si="4"/>
        <v>0</v>
      </c>
      <c r="Y56" s="10"/>
      <c r="Z56" s="3"/>
      <c r="AA56" s="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5"/>
        <v>6</v>
      </c>
      <c r="AR56" s="92">
        <f t="shared" si="6"/>
        <v>2.5848</v>
      </c>
      <c r="AS56" s="147">
        <f t="shared" si="7"/>
        <v>260.371</v>
      </c>
      <c r="AT56" s="153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13"/>
      <c r="E57" s="14"/>
      <c r="F57" s="14"/>
      <c r="G57" s="15"/>
      <c r="H57" s="15"/>
      <c r="I57" s="16"/>
      <c r="J57" s="5">
        <f t="shared" si="1"/>
        <v>0</v>
      </c>
      <c r="K57" s="5">
        <f t="shared" si="2"/>
        <v>0</v>
      </c>
      <c r="L57" s="6">
        <f t="shared" si="3"/>
        <v>0</v>
      </c>
      <c r="M57" s="17"/>
      <c r="N57" s="15"/>
      <c r="O57" s="15"/>
      <c r="P57" s="17"/>
      <c r="Q57" s="15"/>
      <c r="R57" s="15"/>
      <c r="S57" s="15"/>
      <c r="T57" s="15"/>
      <c r="U57" s="16"/>
      <c r="V57" s="6">
        <f t="shared" si="4"/>
        <v>0</v>
      </c>
      <c r="W57" s="5">
        <f t="shared" si="4"/>
        <v>0</v>
      </c>
      <c r="X57" s="47">
        <f t="shared" si="4"/>
        <v>0</v>
      </c>
      <c r="Y57" s="17"/>
      <c r="Z57" s="15"/>
      <c r="AA57" s="15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5"/>
        <v>0</v>
      </c>
      <c r="AR57" s="97">
        <f t="shared" si="6"/>
        <v>0</v>
      </c>
      <c r="AS57" s="149">
        <f t="shared" si="7"/>
        <v>0</v>
      </c>
      <c r="AT57" s="154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21"/>
      <c r="E58" s="22"/>
      <c r="F58" s="22"/>
      <c r="G58" s="19"/>
      <c r="H58" s="19"/>
      <c r="I58" s="23"/>
      <c r="J58" s="145">
        <f t="shared" si="1"/>
        <v>0</v>
      </c>
      <c r="K58" s="145">
        <f t="shared" si="2"/>
        <v>0</v>
      </c>
      <c r="L58" s="143">
        <f t="shared" si="3"/>
        <v>0</v>
      </c>
      <c r="M58" s="24">
        <v>1300</v>
      </c>
      <c r="N58" s="19">
        <v>34.0602</v>
      </c>
      <c r="O58" s="19">
        <v>20349.843</v>
      </c>
      <c r="P58" s="24"/>
      <c r="Q58" s="19"/>
      <c r="R58" s="19"/>
      <c r="S58" s="19">
        <v>57</v>
      </c>
      <c r="T58" s="19">
        <v>0.647</v>
      </c>
      <c r="U58" s="23">
        <v>983.788</v>
      </c>
      <c r="V58" s="143">
        <f t="shared" si="4"/>
        <v>57</v>
      </c>
      <c r="W58" s="145">
        <f t="shared" si="4"/>
        <v>0.647</v>
      </c>
      <c r="X58" s="50">
        <f t="shared" si="4"/>
        <v>983.788</v>
      </c>
      <c r="Y58" s="24">
        <v>270</v>
      </c>
      <c r="Z58" s="19">
        <v>359.1425</v>
      </c>
      <c r="AA58" s="19">
        <v>212541.114</v>
      </c>
      <c r="AB58" s="20">
        <v>544</v>
      </c>
      <c r="AC58" s="23">
        <v>47.0474</v>
      </c>
      <c r="AD58" s="23">
        <v>15339.498</v>
      </c>
      <c r="AE58" s="23"/>
      <c r="AF58" s="23"/>
      <c r="AG58" s="19"/>
      <c r="AH58" s="20">
        <v>5</v>
      </c>
      <c r="AI58" s="23">
        <v>0.0463</v>
      </c>
      <c r="AJ58" s="19">
        <v>29.285</v>
      </c>
      <c r="AK58" s="20">
        <v>47</v>
      </c>
      <c r="AL58" s="23">
        <v>1.1334</v>
      </c>
      <c r="AM58" s="19">
        <v>1102.342</v>
      </c>
      <c r="AN58" s="20">
        <v>3</v>
      </c>
      <c r="AO58" s="23">
        <v>0.1041</v>
      </c>
      <c r="AP58" s="23">
        <v>59.35</v>
      </c>
      <c r="AQ58" s="146">
        <f t="shared" si="5"/>
        <v>2226</v>
      </c>
      <c r="AR58" s="146">
        <f t="shared" si="6"/>
        <v>442.1809</v>
      </c>
      <c r="AS58" s="155">
        <f t="shared" si="7"/>
        <v>250405.22</v>
      </c>
      <c r="AT58" s="156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8"/>
      <c r="E59" s="9"/>
      <c r="F59" s="9"/>
      <c r="G59" s="3"/>
      <c r="H59" s="25"/>
      <c r="I59" s="2"/>
      <c r="J59" s="112">
        <f>D59+G59</f>
        <v>0</v>
      </c>
      <c r="K59" s="112">
        <f>E59+H59</f>
        <v>0</v>
      </c>
      <c r="L59" s="113">
        <f>F59+I59</f>
        <v>0</v>
      </c>
      <c r="M59" s="10"/>
      <c r="N59" s="25"/>
      <c r="O59" s="3"/>
      <c r="P59" s="10"/>
      <c r="Q59" s="25"/>
      <c r="R59" s="3"/>
      <c r="S59" s="3"/>
      <c r="T59" s="25"/>
      <c r="U59" s="2"/>
      <c r="V59" s="113">
        <f t="shared" si="4"/>
        <v>0</v>
      </c>
      <c r="W59" s="112">
        <f t="shared" si="4"/>
        <v>0</v>
      </c>
      <c r="X59" s="436">
        <f t="shared" si="4"/>
        <v>0</v>
      </c>
      <c r="Y59" s="10"/>
      <c r="Z59" s="25"/>
      <c r="AA59" s="3"/>
      <c r="AB59" s="1"/>
      <c r="AC59" s="51"/>
      <c r="AD59" s="2"/>
      <c r="AE59" s="2">
        <v>14</v>
      </c>
      <c r="AF59" s="51">
        <v>1872.1</v>
      </c>
      <c r="AG59" s="3">
        <v>12547.71</v>
      </c>
      <c r="AH59" s="1"/>
      <c r="AI59" s="51"/>
      <c r="AJ59" s="3"/>
      <c r="AK59" s="1"/>
      <c r="AL59" s="51"/>
      <c r="AM59" s="3"/>
      <c r="AN59" s="1"/>
      <c r="AO59" s="51"/>
      <c r="AP59" s="2"/>
      <c r="AQ59" s="114">
        <f t="shared" si="5"/>
        <v>14</v>
      </c>
      <c r="AR59" s="114">
        <f t="shared" si="6"/>
        <v>1872.1</v>
      </c>
      <c r="AS59" s="157">
        <f t="shared" si="7"/>
        <v>12547.71</v>
      </c>
      <c r="AT59" s="156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13"/>
      <c r="E60" s="14"/>
      <c r="F60" s="14"/>
      <c r="G60" s="15"/>
      <c r="H60" s="15"/>
      <c r="I60" s="16"/>
      <c r="J60" s="5">
        <f t="shared" si="1"/>
        <v>0</v>
      </c>
      <c r="K60" s="5">
        <f t="shared" si="2"/>
        <v>0</v>
      </c>
      <c r="L60" s="6">
        <f t="shared" si="3"/>
        <v>0</v>
      </c>
      <c r="M60" s="17">
        <v>82</v>
      </c>
      <c r="N60" s="15">
        <v>3.5268</v>
      </c>
      <c r="O60" s="15">
        <v>1252.239</v>
      </c>
      <c r="P60" s="17">
        <v>3</v>
      </c>
      <c r="Q60" s="15">
        <v>6.403</v>
      </c>
      <c r="R60" s="15">
        <v>1522.154</v>
      </c>
      <c r="S60" s="15"/>
      <c r="T60" s="15"/>
      <c r="U60" s="16"/>
      <c r="V60" s="6">
        <f t="shared" si="4"/>
        <v>3</v>
      </c>
      <c r="W60" s="5">
        <f t="shared" si="4"/>
        <v>6.403</v>
      </c>
      <c r="X60" s="47">
        <f t="shared" si="4"/>
        <v>1522.154</v>
      </c>
      <c r="Y60" s="17"/>
      <c r="Z60" s="15"/>
      <c r="AA60" s="15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5"/>
        <v>85</v>
      </c>
      <c r="AR60" s="97">
        <f t="shared" si="6"/>
        <v>9.9298</v>
      </c>
      <c r="AS60" s="149">
        <f t="shared" si="7"/>
        <v>2774.393</v>
      </c>
      <c r="AT60" s="154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8" ref="D61:AP61">+D6+D8+D10+D12+D14+D16+D18+D20+D22+D24+D26+D28+D30+D32+D34+D36+D38+D40+D42+D44+D46+D48+D50+D52+D54+D56+D58</f>
        <v>70</v>
      </c>
      <c r="E61" s="45">
        <f t="shared" si="8"/>
        <v>8.9191</v>
      </c>
      <c r="F61" s="45">
        <f t="shared" si="8"/>
        <v>6027.037</v>
      </c>
      <c r="G61" s="44">
        <f t="shared" si="8"/>
        <v>54</v>
      </c>
      <c r="H61" s="45">
        <f t="shared" si="8"/>
        <v>24.284999999999997</v>
      </c>
      <c r="I61" s="45">
        <f t="shared" si="8"/>
        <v>16525.385</v>
      </c>
      <c r="J61" s="23">
        <f t="shared" si="8"/>
        <v>124</v>
      </c>
      <c r="K61" s="23">
        <f t="shared" si="8"/>
        <v>33.2041</v>
      </c>
      <c r="L61" s="19">
        <f t="shared" si="8"/>
        <v>22552.422</v>
      </c>
      <c r="M61" s="44">
        <f t="shared" si="8"/>
        <v>1965</v>
      </c>
      <c r="N61" s="45">
        <f t="shared" si="8"/>
        <v>3874.4954</v>
      </c>
      <c r="O61" s="45">
        <f t="shared" si="8"/>
        <v>487658.491</v>
      </c>
      <c r="P61" s="44">
        <f t="shared" si="8"/>
        <v>1482</v>
      </c>
      <c r="Q61" s="45">
        <f t="shared" si="8"/>
        <v>4036.5769999999993</v>
      </c>
      <c r="R61" s="45">
        <f t="shared" si="8"/>
        <v>655927.771</v>
      </c>
      <c r="S61" s="44">
        <f t="shared" si="8"/>
        <v>73</v>
      </c>
      <c r="T61" s="45">
        <f t="shared" si="8"/>
        <v>1.419</v>
      </c>
      <c r="U61" s="45">
        <f t="shared" si="8"/>
        <v>2004.192</v>
      </c>
      <c r="V61" s="19">
        <f t="shared" si="8"/>
        <v>1555</v>
      </c>
      <c r="W61" s="23">
        <f t="shared" si="8"/>
        <v>4037.996</v>
      </c>
      <c r="X61" s="437">
        <f t="shared" si="8"/>
        <v>657931.963</v>
      </c>
      <c r="Y61" s="291">
        <f t="shared" si="8"/>
        <v>1389</v>
      </c>
      <c r="Z61" s="45">
        <f t="shared" si="8"/>
        <v>5008.486400000001</v>
      </c>
      <c r="AA61" s="45">
        <f t="shared" si="8"/>
        <v>580864.503</v>
      </c>
      <c r="AB61" s="44">
        <f t="shared" si="8"/>
        <v>1253</v>
      </c>
      <c r="AC61" s="45">
        <f t="shared" si="8"/>
        <v>1028.4567</v>
      </c>
      <c r="AD61" s="45">
        <f t="shared" si="8"/>
        <v>83181.435</v>
      </c>
      <c r="AE61" s="44">
        <f t="shared" si="8"/>
        <v>238</v>
      </c>
      <c r="AF61" s="45">
        <f t="shared" si="8"/>
        <v>27.084</v>
      </c>
      <c r="AG61" s="45">
        <f t="shared" si="8"/>
        <v>14709.453</v>
      </c>
      <c r="AH61" s="44">
        <f t="shared" si="8"/>
        <v>270</v>
      </c>
      <c r="AI61" s="45">
        <f t="shared" si="8"/>
        <v>19.927400000000002</v>
      </c>
      <c r="AJ61" s="45">
        <f t="shared" si="8"/>
        <v>9075.249</v>
      </c>
      <c r="AK61" s="44">
        <f t="shared" si="8"/>
        <v>592</v>
      </c>
      <c r="AL61" s="45">
        <f t="shared" si="8"/>
        <v>23.826999999999998</v>
      </c>
      <c r="AM61" s="45">
        <f t="shared" si="8"/>
        <v>11725.934000000001</v>
      </c>
      <c r="AN61" s="44">
        <f t="shared" si="8"/>
        <v>354</v>
      </c>
      <c r="AO61" s="45">
        <f t="shared" si="8"/>
        <v>14.1472</v>
      </c>
      <c r="AP61" s="45">
        <f t="shared" si="8"/>
        <v>14192.487</v>
      </c>
      <c r="AQ61" s="146">
        <f t="shared" si="5"/>
        <v>7740</v>
      </c>
      <c r="AR61" s="146">
        <f t="shared" si="6"/>
        <v>14067.624199999998</v>
      </c>
      <c r="AS61" s="155">
        <f t="shared" si="7"/>
        <v>1881891.937</v>
      </c>
      <c r="AT61" s="156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9" ref="D62:AP62">D59</f>
        <v>0</v>
      </c>
      <c r="E62" s="43">
        <f t="shared" si="9"/>
        <v>0</v>
      </c>
      <c r="F62" s="43">
        <f t="shared" si="9"/>
        <v>0</v>
      </c>
      <c r="G62" s="42">
        <f t="shared" si="9"/>
        <v>0</v>
      </c>
      <c r="H62" s="43">
        <f t="shared" si="9"/>
        <v>0</v>
      </c>
      <c r="I62" s="43">
        <f t="shared" si="9"/>
        <v>0</v>
      </c>
      <c r="J62" s="2">
        <f t="shared" si="9"/>
        <v>0</v>
      </c>
      <c r="K62" s="2">
        <f t="shared" si="9"/>
        <v>0</v>
      </c>
      <c r="L62" s="3">
        <f t="shared" si="9"/>
        <v>0</v>
      </c>
      <c r="M62" s="42">
        <f t="shared" si="9"/>
        <v>0</v>
      </c>
      <c r="N62" s="43">
        <f t="shared" si="9"/>
        <v>0</v>
      </c>
      <c r="O62" s="43">
        <f t="shared" si="9"/>
        <v>0</v>
      </c>
      <c r="P62" s="42">
        <f t="shared" si="9"/>
        <v>0</v>
      </c>
      <c r="Q62" s="43">
        <f t="shared" si="9"/>
        <v>0</v>
      </c>
      <c r="R62" s="43">
        <f t="shared" si="9"/>
        <v>0</v>
      </c>
      <c r="S62" s="42">
        <f t="shared" si="9"/>
        <v>0</v>
      </c>
      <c r="T62" s="43">
        <f t="shared" si="9"/>
        <v>0</v>
      </c>
      <c r="U62" s="43">
        <f t="shared" si="9"/>
        <v>0</v>
      </c>
      <c r="V62" s="3">
        <f t="shared" si="9"/>
        <v>0</v>
      </c>
      <c r="W62" s="2">
        <f t="shared" si="9"/>
        <v>0</v>
      </c>
      <c r="X62" s="48">
        <f t="shared" si="9"/>
        <v>0</v>
      </c>
      <c r="Y62" s="42">
        <f t="shared" si="9"/>
        <v>0</v>
      </c>
      <c r="Z62" s="43">
        <f t="shared" si="9"/>
        <v>0</v>
      </c>
      <c r="AA62" s="43">
        <f t="shared" si="9"/>
        <v>0</v>
      </c>
      <c r="AB62" s="42">
        <f t="shared" si="9"/>
        <v>0</v>
      </c>
      <c r="AC62" s="43">
        <f t="shared" si="9"/>
        <v>0</v>
      </c>
      <c r="AD62" s="43">
        <f t="shared" si="9"/>
        <v>0</v>
      </c>
      <c r="AE62" s="42">
        <f t="shared" si="9"/>
        <v>14</v>
      </c>
      <c r="AF62" s="43">
        <f t="shared" si="9"/>
        <v>1872.1</v>
      </c>
      <c r="AG62" s="43">
        <f t="shared" si="9"/>
        <v>12547.71</v>
      </c>
      <c r="AH62" s="42">
        <f t="shared" si="9"/>
        <v>0</v>
      </c>
      <c r="AI62" s="43">
        <f t="shared" si="9"/>
        <v>0</v>
      </c>
      <c r="AJ62" s="43">
        <f t="shared" si="9"/>
        <v>0</v>
      </c>
      <c r="AK62" s="42">
        <f t="shared" si="9"/>
        <v>0</v>
      </c>
      <c r="AL62" s="43">
        <f t="shared" si="9"/>
        <v>0</v>
      </c>
      <c r="AM62" s="43">
        <f t="shared" si="9"/>
        <v>0</v>
      </c>
      <c r="AN62" s="42">
        <f t="shared" si="9"/>
        <v>0</v>
      </c>
      <c r="AO62" s="43">
        <f t="shared" si="9"/>
        <v>0</v>
      </c>
      <c r="AP62" s="43">
        <f t="shared" si="9"/>
        <v>0</v>
      </c>
      <c r="AQ62" s="92">
        <f t="shared" si="5"/>
        <v>14</v>
      </c>
      <c r="AR62" s="92">
        <f t="shared" si="6"/>
        <v>1872.1</v>
      </c>
      <c r="AS62" s="147">
        <f t="shared" si="7"/>
        <v>12547.71</v>
      </c>
      <c r="AT62" s="156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0" ref="D63:U63">+D7+D9+D11+D13+D15+D17+D19+D21+D23+D25+D27+D29+D31+D33+D35+D37+D39+D41+D43+D45+D47+D49+D51+D53+D55+D57+D60</f>
        <v>10</v>
      </c>
      <c r="E63" s="41">
        <f t="shared" si="10"/>
        <v>138.5083</v>
      </c>
      <c r="F63" s="41">
        <f t="shared" si="10"/>
        <v>77851.749</v>
      </c>
      <c r="G63" s="40">
        <f t="shared" si="10"/>
        <v>15</v>
      </c>
      <c r="H63" s="41">
        <f t="shared" si="10"/>
        <v>315.6946</v>
      </c>
      <c r="I63" s="41">
        <f t="shared" si="10"/>
        <v>155625.615</v>
      </c>
      <c r="J63" s="5">
        <f t="shared" si="10"/>
        <v>25</v>
      </c>
      <c r="K63" s="5">
        <f t="shared" si="10"/>
        <v>454.2029</v>
      </c>
      <c r="L63" s="6">
        <f t="shared" si="10"/>
        <v>233477.364</v>
      </c>
      <c r="M63" s="40">
        <f t="shared" si="10"/>
        <v>129</v>
      </c>
      <c r="N63" s="41">
        <f t="shared" si="10"/>
        <v>273.8359</v>
      </c>
      <c r="O63" s="41">
        <f t="shared" si="10"/>
        <v>108859.75499999999</v>
      </c>
      <c r="P63" s="40">
        <f t="shared" si="10"/>
        <v>3</v>
      </c>
      <c r="Q63" s="41">
        <f t="shared" si="10"/>
        <v>6.403</v>
      </c>
      <c r="R63" s="41">
        <f t="shared" si="10"/>
        <v>1522.154</v>
      </c>
      <c r="S63" s="40">
        <f t="shared" si="10"/>
        <v>0</v>
      </c>
      <c r="T63" s="41">
        <f t="shared" si="10"/>
        <v>0</v>
      </c>
      <c r="U63" s="41">
        <f t="shared" si="10"/>
        <v>0</v>
      </c>
      <c r="V63" s="6">
        <f>+V7+V9+V11+V13+V15+V17+V19+V21+V23+V25+V27+V29+V31+V33+V35+V37+V39+V41+V43+V45+V47+V49+V51+V53+V55+V57+V60</f>
        <v>3</v>
      </c>
      <c r="W63" s="5">
        <f>+W7+W9+W11+W13+W15+W17+W19+W21+W23+W25+W27+W29+W31+W33+W35+W37+W39+W41+W43+W45+W47+W49+W51+W53+W55+W57+W60</f>
        <v>6.403</v>
      </c>
      <c r="X63" s="47">
        <f>+X7+X9+X11+X13+X15+X17+X19+X21+X23+X25+X27+X29+X31+X33+X35+X37+X39+X41+X43+X45+X47+X49+X51+X53+X55+X57+X60</f>
        <v>1522.154</v>
      </c>
      <c r="Y63" s="40">
        <f>+Y7+Y9+Y11+Y13+Y15+Y17+Y19+Y21+Y23+Y25+Y27+Y29+Y31+Y33+Y35+Y37+Y39+Y41+Y43+Y45+Y47+Y49+Y51+Y53+Y55+Y57+Y60</f>
        <v>0</v>
      </c>
      <c r="Z63" s="41">
        <f>+Z7+Z9+Z11+Z13+Z15+Z17+Z19+Z21+Z23+Z25+Z27+Z29+Z31+Z33+Z35+Z37+Z39+Z41+Z43+Z45+Z47+Z49+Z51+Z53+Z55+Z57+Z60</f>
        <v>0</v>
      </c>
      <c r="AA63" s="41">
        <f aca="true" t="shared" si="11" ref="AA63:AP63">+AA7+AA9+AA11+AA13+AA15+AA17+AA19+AA21+AA23+AA25+AA27+AA29+AA31+AA33+AA35+AA37+AA39+AA41+AA43+AA45+AA47+AA49+AA51+AA53+AA55+AA57+AA60</f>
        <v>0</v>
      </c>
      <c r="AB63" s="40">
        <f t="shared" si="11"/>
        <v>0</v>
      </c>
      <c r="AC63" s="41">
        <f t="shared" si="11"/>
        <v>0</v>
      </c>
      <c r="AD63" s="41">
        <f t="shared" si="11"/>
        <v>0</v>
      </c>
      <c r="AE63" s="40">
        <f t="shared" si="11"/>
        <v>0</v>
      </c>
      <c r="AF63" s="41">
        <f t="shared" si="11"/>
        <v>0</v>
      </c>
      <c r="AG63" s="41">
        <f t="shared" si="11"/>
        <v>0</v>
      </c>
      <c r="AH63" s="40">
        <f t="shared" si="11"/>
        <v>0</v>
      </c>
      <c r="AI63" s="41">
        <f t="shared" si="11"/>
        <v>0</v>
      </c>
      <c r="AJ63" s="41">
        <f t="shared" si="11"/>
        <v>0</v>
      </c>
      <c r="AK63" s="40">
        <f t="shared" si="11"/>
        <v>0</v>
      </c>
      <c r="AL63" s="41">
        <f t="shared" si="11"/>
        <v>0</v>
      </c>
      <c r="AM63" s="41">
        <f t="shared" si="11"/>
        <v>0</v>
      </c>
      <c r="AN63" s="40">
        <f t="shared" si="11"/>
        <v>0</v>
      </c>
      <c r="AO63" s="41">
        <f t="shared" si="11"/>
        <v>0</v>
      </c>
      <c r="AP63" s="41">
        <f t="shared" si="11"/>
        <v>0</v>
      </c>
      <c r="AQ63" s="97">
        <f t="shared" si="5"/>
        <v>157</v>
      </c>
      <c r="AR63" s="97">
        <f t="shared" si="6"/>
        <v>734.4418</v>
      </c>
      <c r="AS63" s="149">
        <f t="shared" si="7"/>
        <v>343859.273</v>
      </c>
      <c r="AT63" s="154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8"/>
      <c r="E64" s="9"/>
      <c r="F64" s="9"/>
      <c r="G64" s="3">
        <v>454</v>
      </c>
      <c r="H64" s="3">
        <v>73.57924</v>
      </c>
      <c r="I64" s="2">
        <v>74573.605</v>
      </c>
      <c r="J64" s="2">
        <f aca="true" t="shared" si="12" ref="J64:L67">D64+G64</f>
        <v>454</v>
      </c>
      <c r="K64" s="2">
        <f t="shared" si="12"/>
        <v>73.57924</v>
      </c>
      <c r="L64" s="3">
        <f t="shared" si="12"/>
        <v>74573.605</v>
      </c>
      <c r="M64" s="10">
        <v>1746</v>
      </c>
      <c r="N64" s="3">
        <v>221.2776</v>
      </c>
      <c r="O64" s="3">
        <v>219726.834</v>
      </c>
      <c r="P64" s="10">
        <v>2300</v>
      </c>
      <c r="Q64" s="3">
        <v>431.229</v>
      </c>
      <c r="R64" s="3">
        <v>225338.232</v>
      </c>
      <c r="S64" s="3">
        <v>102</v>
      </c>
      <c r="T64" s="3">
        <v>1.286</v>
      </c>
      <c r="U64" s="2">
        <v>2171.602</v>
      </c>
      <c r="V64" s="3">
        <f aca="true" t="shared" si="13" ref="V64:X67">P64+S64</f>
        <v>2402</v>
      </c>
      <c r="W64" s="2">
        <f t="shared" si="13"/>
        <v>432.515</v>
      </c>
      <c r="X64" s="48">
        <f t="shared" si="13"/>
        <v>227509.834</v>
      </c>
      <c r="Y64" s="10">
        <v>54</v>
      </c>
      <c r="Z64" s="3">
        <v>21.087</v>
      </c>
      <c r="AA64" s="3">
        <v>9562.304</v>
      </c>
      <c r="AB64" s="1">
        <v>115</v>
      </c>
      <c r="AC64" s="2">
        <v>8.6141</v>
      </c>
      <c r="AD64" s="2">
        <v>5970.189</v>
      </c>
      <c r="AE64" s="2">
        <v>18</v>
      </c>
      <c r="AF64" s="2">
        <v>3.463</v>
      </c>
      <c r="AG64" s="3">
        <v>1026.907</v>
      </c>
      <c r="AH64" s="1">
        <v>3</v>
      </c>
      <c r="AI64" s="2">
        <v>0.225</v>
      </c>
      <c r="AJ64" s="3">
        <v>86.574</v>
      </c>
      <c r="AK64" s="1"/>
      <c r="AL64" s="2"/>
      <c r="AM64" s="3"/>
      <c r="AN64" s="1"/>
      <c r="AO64" s="2"/>
      <c r="AP64" s="2"/>
      <c r="AQ64" s="92">
        <f t="shared" si="5"/>
        <v>4792</v>
      </c>
      <c r="AR64" s="92">
        <f t="shared" si="6"/>
        <v>760.76094</v>
      </c>
      <c r="AS64" s="147">
        <f t="shared" si="7"/>
        <v>538456.247</v>
      </c>
      <c r="AT64" s="148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13">
        <v>538</v>
      </c>
      <c r="E65" s="14">
        <v>58.60627</v>
      </c>
      <c r="F65" s="14">
        <v>78256.337</v>
      </c>
      <c r="G65" s="15">
        <v>102</v>
      </c>
      <c r="H65" s="15">
        <v>9.1879</v>
      </c>
      <c r="I65" s="16">
        <v>14727.775</v>
      </c>
      <c r="J65" s="5">
        <f t="shared" si="12"/>
        <v>640</v>
      </c>
      <c r="K65" s="5">
        <f t="shared" si="12"/>
        <v>67.79417000000001</v>
      </c>
      <c r="L65" s="6">
        <f t="shared" si="12"/>
        <v>92984.112</v>
      </c>
      <c r="M65" s="17">
        <v>32</v>
      </c>
      <c r="N65" s="15">
        <v>1.2578</v>
      </c>
      <c r="O65" s="15">
        <v>1774.564</v>
      </c>
      <c r="P65" s="17">
        <v>68</v>
      </c>
      <c r="Q65" s="15">
        <v>470.827</v>
      </c>
      <c r="R65" s="15">
        <v>32011.669</v>
      </c>
      <c r="S65" s="15"/>
      <c r="T65" s="15"/>
      <c r="U65" s="16"/>
      <c r="V65" s="6">
        <f t="shared" si="13"/>
        <v>68</v>
      </c>
      <c r="W65" s="5">
        <f t="shared" si="13"/>
        <v>470.827</v>
      </c>
      <c r="X65" s="47">
        <f t="shared" si="13"/>
        <v>32011.669</v>
      </c>
      <c r="Y65" s="17">
        <v>11</v>
      </c>
      <c r="Z65" s="15">
        <v>181.282</v>
      </c>
      <c r="AA65" s="15">
        <v>14271.868</v>
      </c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5"/>
        <v>751</v>
      </c>
      <c r="AR65" s="97">
        <f t="shared" si="6"/>
        <v>721.16097</v>
      </c>
      <c r="AS65" s="149">
        <f t="shared" si="7"/>
        <v>141042.213</v>
      </c>
      <c r="AT65" s="150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8"/>
      <c r="E66" s="9"/>
      <c r="F66" s="9"/>
      <c r="G66" s="43"/>
      <c r="H66" s="43"/>
      <c r="I66" s="90"/>
      <c r="J66" s="2">
        <f t="shared" si="12"/>
        <v>0</v>
      </c>
      <c r="K66" s="2">
        <f>E66+H66</f>
        <v>0</v>
      </c>
      <c r="L66" s="3">
        <f>F66+I66</f>
        <v>0</v>
      </c>
      <c r="M66" s="10"/>
      <c r="N66" s="3"/>
      <c r="O66" s="3"/>
      <c r="P66" s="10"/>
      <c r="Q66" s="3"/>
      <c r="R66" s="3"/>
      <c r="S66" s="3"/>
      <c r="T66" s="3"/>
      <c r="U66" s="2"/>
      <c r="V66" s="3">
        <f t="shared" si="13"/>
        <v>0</v>
      </c>
      <c r="W66" s="2">
        <f t="shared" si="13"/>
        <v>0</v>
      </c>
      <c r="X66" s="48">
        <f t="shared" si="13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5"/>
        <v>0</v>
      </c>
      <c r="AR66" s="92">
        <f t="shared" si="6"/>
        <v>0</v>
      </c>
      <c r="AS66" s="147">
        <f t="shared" si="7"/>
        <v>0</v>
      </c>
      <c r="AT66" s="148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5">
        <f t="shared" si="12"/>
        <v>0</v>
      </c>
      <c r="K67" s="5">
        <f>E67+H67</f>
        <v>0</v>
      </c>
      <c r="L67" s="6">
        <f>F67+I67</f>
        <v>0</v>
      </c>
      <c r="M67" s="17"/>
      <c r="N67" s="15"/>
      <c r="O67" s="15"/>
      <c r="P67" s="17"/>
      <c r="Q67" s="15"/>
      <c r="R67" s="15"/>
      <c r="S67" s="41"/>
      <c r="T67" s="41"/>
      <c r="U67" s="96"/>
      <c r="V67" s="6">
        <f t="shared" si="13"/>
        <v>0</v>
      </c>
      <c r="W67" s="5">
        <f t="shared" si="13"/>
        <v>0</v>
      </c>
      <c r="X67" s="6">
        <f t="shared" si="13"/>
        <v>0</v>
      </c>
      <c r="Y67" s="41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5"/>
        <v>0</v>
      </c>
      <c r="AR67" s="97">
        <f t="shared" si="6"/>
        <v>0</v>
      </c>
      <c r="AS67" s="149">
        <f t="shared" si="7"/>
        <v>0</v>
      </c>
      <c r="AT67" s="15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v>70</v>
      </c>
      <c r="E68" s="43">
        <v>8.9191</v>
      </c>
      <c r="F68" s="43">
        <v>6027.037</v>
      </c>
      <c r="G68" s="43">
        <v>508</v>
      </c>
      <c r="H68" s="43">
        <v>97.86424</v>
      </c>
      <c r="I68" s="90">
        <v>91098.98999999999</v>
      </c>
      <c r="J68" s="2">
        <f>+J61+J64+J66</f>
        <v>578</v>
      </c>
      <c r="K68" s="2">
        <f>+K61+K64+K66</f>
        <v>106.78334</v>
      </c>
      <c r="L68" s="3">
        <f>+L61+L64+L66</f>
        <v>97126.027</v>
      </c>
      <c r="M68" s="42">
        <v>3711</v>
      </c>
      <c r="N68" s="43">
        <v>4095.7729999999997</v>
      </c>
      <c r="O68" s="43">
        <v>707385.325</v>
      </c>
      <c r="P68" s="42">
        <v>3782</v>
      </c>
      <c r="Q68" s="43">
        <v>4467.806</v>
      </c>
      <c r="R68" s="43">
        <v>881266.0029999999</v>
      </c>
      <c r="S68" s="43">
        <v>175</v>
      </c>
      <c r="T68" s="43">
        <v>2.705</v>
      </c>
      <c r="U68" s="90">
        <v>4175.794</v>
      </c>
      <c r="V68" s="3">
        <f>V61+V64+V66</f>
        <v>3957</v>
      </c>
      <c r="W68" s="2">
        <f>W61+W64+W66</f>
        <v>4470.511</v>
      </c>
      <c r="X68" s="3">
        <f>X61+X64+X66</f>
        <v>885441.797</v>
      </c>
      <c r="Y68" s="43">
        <v>1443</v>
      </c>
      <c r="Z68" s="43">
        <v>5029.573400000001</v>
      </c>
      <c r="AA68" s="43">
        <v>590426.807</v>
      </c>
      <c r="AB68" s="1">
        <v>1368</v>
      </c>
      <c r="AC68" s="2">
        <v>1037.0708</v>
      </c>
      <c r="AD68" s="2">
        <v>89151.624</v>
      </c>
      <c r="AE68" s="2">
        <v>270</v>
      </c>
      <c r="AF68" s="2">
        <v>30.547</v>
      </c>
      <c r="AG68" s="3">
        <v>28284.07</v>
      </c>
      <c r="AH68" s="1">
        <v>273</v>
      </c>
      <c r="AI68" s="2">
        <v>20.152400000000004</v>
      </c>
      <c r="AJ68" s="3">
        <v>9161.823</v>
      </c>
      <c r="AK68" s="1">
        <v>592</v>
      </c>
      <c r="AL68" s="2">
        <v>23.826999999999998</v>
      </c>
      <c r="AM68" s="3">
        <v>11725.934000000001</v>
      </c>
      <c r="AN68" s="1">
        <v>354</v>
      </c>
      <c r="AO68" s="2">
        <v>14.1472</v>
      </c>
      <c r="AP68" s="2">
        <v>14192.487</v>
      </c>
      <c r="AQ68" s="92">
        <f t="shared" si="5"/>
        <v>12546</v>
      </c>
      <c r="AR68" s="92">
        <f t="shared" si="6"/>
        <v>14828.385139999999</v>
      </c>
      <c r="AS68" s="147">
        <f t="shared" si="7"/>
        <v>2432895.894</v>
      </c>
      <c r="AT68" s="153" t="s">
        <v>10</v>
      </c>
      <c r="AU68" s="342" t="s">
        <v>98</v>
      </c>
      <c r="AV68" s="347"/>
      <c r="AW68" s="71"/>
    </row>
    <row r="69" spans="1:49" ht="18.75">
      <c r="A69" s="348"/>
      <c r="B69" s="349"/>
      <c r="C69" s="95" t="s">
        <v>11</v>
      </c>
      <c r="D69" s="40">
        <v>548</v>
      </c>
      <c r="E69" s="41">
        <v>197.11457</v>
      </c>
      <c r="F69" s="41">
        <v>156108.086</v>
      </c>
      <c r="G69" s="41">
        <v>117</v>
      </c>
      <c r="H69" s="41">
        <v>324.8825</v>
      </c>
      <c r="I69" s="96">
        <v>170353.38999999998</v>
      </c>
      <c r="J69" s="5">
        <f>+J63+J65+J67</f>
        <v>665</v>
      </c>
      <c r="K69" s="5">
        <f>+K63+K65+K67</f>
        <v>521.99707</v>
      </c>
      <c r="L69" s="6">
        <f>+L63+L65+L67</f>
        <v>326461.476</v>
      </c>
      <c r="M69" s="40">
        <v>161</v>
      </c>
      <c r="N69" s="41">
        <v>275.09369999999996</v>
      </c>
      <c r="O69" s="41">
        <v>110634.31899999999</v>
      </c>
      <c r="P69" s="40">
        <v>71</v>
      </c>
      <c r="Q69" s="41">
        <v>477.23</v>
      </c>
      <c r="R69" s="41">
        <v>33533.823000000004</v>
      </c>
      <c r="S69" s="41">
        <v>0</v>
      </c>
      <c r="T69" s="41">
        <v>0</v>
      </c>
      <c r="U69" s="96">
        <v>0</v>
      </c>
      <c r="V69" s="6">
        <f>+V63+V65+V67</f>
        <v>71</v>
      </c>
      <c r="W69" s="5">
        <f>+W63+W65+W67</f>
        <v>477.23</v>
      </c>
      <c r="X69" s="6">
        <f>+X63+X65+X67</f>
        <v>33533.823000000004</v>
      </c>
      <c r="Y69" s="41">
        <v>11</v>
      </c>
      <c r="Z69" s="41">
        <v>181.282</v>
      </c>
      <c r="AA69" s="41">
        <v>14271.868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 t="shared" si="5"/>
        <v>908</v>
      </c>
      <c r="AR69" s="97">
        <f t="shared" si="6"/>
        <v>1455.60277</v>
      </c>
      <c r="AS69" s="149">
        <f t="shared" si="7"/>
        <v>484901.48600000003</v>
      </c>
      <c r="AT69" s="154" t="s">
        <v>11</v>
      </c>
      <c r="AU69" s="344"/>
      <c r="AV69" s="349"/>
      <c r="AW69" s="71"/>
    </row>
    <row r="70" spans="1:49" ht="19.5" thickBot="1">
      <c r="A70" s="350" t="s">
        <v>99</v>
      </c>
      <c r="B70" s="351" t="s">
        <v>56</v>
      </c>
      <c r="C70" s="352"/>
      <c r="D70" s="44"/>
      <c r="E70" s="45"/>
      <c r="F70" s="45"/>
      <c r="G70" s="45"/>
      <c r="H70" s="45"/>
      <c r="I70" s="109"/>
      <c r="J70" s="53"/>
      <c r="K70" s="297">
        <f>H70+E70</f>
        <v>0</v>
      </c>
      <c r="L70" s="297">
        <f>I70+F70</f>
        <v>0</v>
      </c>
      <c r="M70" s="292"/>
      <c r="N70" s="292"/>
      <c r="O70" s="143"/>
      <c r="P70" s="292"/>
      <c r="Q70" s="292"/>
      <c r="R70" s="292"/>
      <c r="S70" s="292"/>
      <c r="T70" s="292"/>
      <c r="U70" s="292"/>
      <c r="V70" s="297">
        <f>P70+S70</f>
        <v>0</v>
      </c>
      <c r="W70" s="297">
        <f>Q70+T70</f>
        <v>0</v>
      </c>
      <c r="X70" s="297">
        <f>R70+U70</f>
        <v>0</v>
      </c>
      <c r="Y70" s="292"/>
      <c r="Z70" s="292"/>
      <c r="AA70" s="292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310">
        <f t="shared" si="5"/>
        <v>0</v>
      </c>
      <c r="AR70" s="297">
        <f t="shared" si="6"/>
        <v>0</v>
      </c>
      <c r="AS70" s="54">
        <f t="shared" si="7"/>
        <v>0</v>
      </c>
      <c r="AT70" s="351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9"/>
      <c r="D71" s="118">
        <f aca="true" t="shared" si="14" ref="D71:I71">+D68+D69+D70</f>
        <v>618</v>
      </c>
      <c r="E71" s="119">
        <f t="shared" si="14"/>
        <v>206.03366999999997</v>
      </c>
      <c r="F71" s="118">
        <f t="shared" si="14"/>
        <v>162135.12300000002</v>
      </c>
      <c r="G71" s="118">
        <f t="shared" si="14"/>
        <v>625</v>
      </c>
      <c r="H71" s="119">
        <f t="shared" si="14"/>
        <v>422.74674</v>
      </c>
      <c r="I71" s="118">
        <f t="shared" si="14"/>
        <v>261452.37999999998</v>
      </c>
      <c r="J71" s="120">
        <f>J68+J69</f>
        <v>1243</v>
      </c>
      <c r="K71" s="121">
        <f>K68+K69</f>
        <v>628.78041</v>
      </c>
      <c r="L71" s="121">
        <f>L68+L69</f>
        <v>423587.503</v>
      </c>
      <c r="M71" s="119">
        <f aca="true" t="shared" si="15" ref="M71:U71">+M68+M69+M70</f>
        <v>3872</v>
      </c>
      <c r="N71" s="119">
        <f t="shared" si="15"/>
        <v>4370.8667</v>
      </c>
      <c r="O71" s="119">
        <f t="shared" si="15"/>
        <v>818019.644</v>
      </c>
      <c r="P71" s="119">
        <f t="shared" si="15"/>
        <v>3853</v>
      </c>
      <c r="Q71" s="119">
        <f t="shared" si="15"/>
        <v>4945.036</v>
      </c>
      <c r="R71" s="119">
        <f t="shared" si="15"/>
        <v>914799.8259999999</v>
      </c>
      <c r="S71" s="119">
        <f t="shared" si="15"/>
        <v>175</v>
      </c>
      <c r="T71" s="119">
        <f t="shared" si="15"/>
        <v>2.705</v>
      </c>
      <c r="U71" s="119">
        <f t="shared" si="15"/>
        <v>4175.794</v>
      </c>
      <c r="V71" s="121">
        <f>V68+V69+V70</f>
        <v>4028</v>
      </c>
      <c r="W71" s="121">
        <f>W68+W69+W70</f>
        <v>4947.741</v>
      </c>
      <c r="X71" s="121">
        <f>X68+X69+X70</f>
        <v>918975.62</v>
      </c>
      <c r="Y71" s="119">
        <f aca="true" t="shared" si="16" ref="Y71:AP71">+Y68+Y69+Y70</f>
        <v>1454</v>
      </c>
      <c r="Z71" s="119">
        <f t="shared" si="16"/>
        <v>5210.855400000001</v>
      </c>
      <c r="AA71" s="119">
        <f t="shared" si="16"/>
        <v>604698.675</v>
      </c>
      <c r="AB71" s="119">
        <f t="shared" si="16"/>
        <v>1368</v>
      </c>
      <c r="AC71" s="119">
        <f t="shared" si="16"/>
        <v>1037.0708</v>
      </c>
      <c r="AD71" s="119">
        <f t="shared" si="16"/>
        <v>89151.624</v>
      </c>
      <c r="AE71" s="119">
        <f t="shared" si="16"/>
        <v>270</v>
      </c>
      <c r="AF71" s="119">
        <f t="shared" si="16"/>
        <v>30.547</v>
      </c>
      <c r="AG71" s="119">
        <f t="shared" si="16"/>
        <v>28284.07</v>
      </c>
      <c r="AH71" s="119">
        <f t="shared" si="16"/>
        <v>273</v>
      </c>
      <c r="AI71" s="119">
        <f t="shared" si="16"/>
        <v>20.152400000000004</v>
      </c>
      <c r="AJ71" s="119">
        <f t="shared" si="16"/>
        <v>9161.823</v>
      </c>
      <c r="AK71" s="119">
        <f t="shared" si="16"/>
        <v>592</v>
      </c>
      <c r="AL71" s="119">
        <f t="shared" si="16"/>
        <v>23.826999999999998</v>
      </c>
      <c r="AM71" s="119">
        <f t="shared" si="16"/>
        <v>11725.934000000001</v>
      </c>
      <c r="AN71" s="119">
        <f t="shared" si="16"/>
        <v>354</v>
      </c>
      <c r="AO71" s="119">
        <f t="shared" si="16"/>
        <v>14.1472</v>
      </c>
      <c r="AP71" s="119">
        <f t="shared" si="16"/>
        <v>14192.487</v>
      </c>
      <c r="AQ71" s="311">
        <f>AN71+AK71+AH71+AE71+AB71+Y71+S71+P71+M71+G71+D71</f>
        <v>13454</v>
      </c>
      <c r="AR71" s="159">
        <f>AO71+AL71+AI71+AF71+AC71+Z71+T71+Q71+N71+H71+E71</f>
        <v>16283.987910000002</v>
      </c>
      <c r="AS71" s="54">
        <f>AP71+AM71+AJ71+AG71+AD71+AA71+U71+R71+O71+I71+F71</f>
        <v>2917797.38</v>
      </c>
      <c r="AT71" s="338" t="s">
        <v>100</v>
      </c>
      <c r="AU71" s="338" t="s">
        <v>57</v>
      </c>
      <c r="AV71" s="341" t="s">
        <v>0</v>
      </c>
      <c r="AW71" s="7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R6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M39" activePane="bottomRight" state="frozen"/>
      <selection pane="topLeft" activeCell="X8" sqref="X8"/>
      <selection pane="topRight" activeCell="X8" sqref="X8"/>
      <selection pane="bottomLeft" activeCell="X8" sqref="X8"/>
      <selection pane="bottomRight" activeCell="R52" sqref="R52"/>
    </sheetView>
  </sheetViews>
  <sheetFormatPr defaultColWidth="10.625" defaultRowHeight="13.5"/>
  <cols>
    <col min="1" max="1" width="5.75390625" style="161" customWidth="1"/>
    <col min="2" max="2" width="20.625" style="161" customWidth="1"/>
    <col min="3" max="3" width="9.625" style="161" customWidth="1"/>
    <col min="4" max="4" width="12.625" style="160" customWidth="1"/>
    <col min="5" max="6" width="16.625" style="160" customWidth="1"/>
    <col min="7" max="7" width="12.625" style="160" customWidth="1"/>
    <col min="8" max="9" width="16.625" style="160" customWidth="1"/>
    <col min="10" max="10" width="12.625" style="160" customWidth="1"/>
    <col min="11" max="11" width="16.625" style="160" customWidth="1"/>
    <col min="12" max="12" width="18.625" style="160" customWidth="1"/>
    <col min="13" max="13" width="12.625" style="160" customWidth="1"/>
    <col min="14" max="15" width="16.625" style="160" customWidth="1"/>
    <col min="16" max="16" width="12.625" style="160" customWidth="1"/>
    <col min="17" max="17" width="16.625" style="160" customWidth="1"/>
    <col min="18" max="18" width="17.625" style="160" customWidth="1"/>
    <col min="19" max="19" width="12.625" style="160" customWidth="1"/>
    <col min="20" max="21" width="16.625" style="160" customWidth="1"/>
    <col min="22" max="22" width="12.625" style="160" customWidth="1"/>
    <col min="23" max="23" width="16.625" style="160" customWidth="1"/>
    <col min="24" max="24" width="18.375" style="160" customWidth="1"/>
    <col min="25" max="25" width="12.625" style="160" customWidth="1"/>
    <col min="26" max="27" width="16.625" style="160" customWidth="1"/>
    <col min="28" max="28" width="12.625" style="160" customWidth="1"/>
    <col min="29" max="30" width="16.625" style="160" customWidth="1"/>
    <col min="31" max="31" width="12.625" style="160" customWidth="1"/>
    <col min="32" max="33" width="16.625" style="160" customWidth="1"/>
    <col min="34" max="34" width="12.625" style="160" customWidth="1"/>
    <col min="35" max="36" width="16.625" style="160" customWidth="1"/>
    <col min="37" max="37" width="12.625" style="160" customWidth="1"/>
    <col min="38" max="39" width="16.625" style="160" customWidth="1"/>
    <col min="40" max="40" width="12.625" style="160" customWidth="1"/>
    <col min="41" max="42" width="16.625" style="160" customWidth="1"/>
    <col min="43" max="43" width="14.625" style="160" customWidth="1"/>
    <col min="44" max="45" width="18.625" style="160" customWidth="1"/>
    <col min="46" max="46" width="9.50390625" style="161" customWidth="1"/>
    <col min="47" max="47" width="22.625" style="161" customWidth="1"/>
    <col min="48" max="48" width="5.875" style="161" customWidth="1"/>
    <col min="49" max="16384" width="10.625" style="162" customWidth="1"/>
  </cols>
  <sheetData>
    <row r="1" spans="1:24" ht="32.25">
      <c r="A1" s="366"/>
      <c r="B1" s="366"/>
      <c r="C1" s="366"/>
      <c r="D1" s="366" t="s">
        <v>0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48" ht="19.5" thickBot="1">
      <c r="A2" s="163"/>
      <c r="B2" s="163" t="s">
        <v>105</v>
      </c>
      <c r="C2" s="16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 t="s">
        <v>105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163"/>
      <c r="AU2" s="163"/>
      <c r="AV2" s="164"/>
    </row>
    <row r="3" spans="1:49" ht="18.75">
      <c r="A3" s="165"/>
      <c r="D3" s="62" t="s">
        <v>82</v>
      </c>
      <c r="E3" s="63"/>
      <c r="F3" s="63"/>
      <c r="G3" s="62" t="s">
        <v>77</v>
      </c>
      <c r="H3" s="63"/>
      <c r="I3" s="63"/>
      <c r="J3" s="62" t="s">
        <v>85</v>
      </c>
      <c r="K3" s="63"/>
      <c r="L3" s="63"/>
      <c r="M3" s="62" t="s">
        <v>67</v>
      </c>
      <c r="N3" s="63"/>
      <c r="O3" s="63"/>
      <c r="P3" s="62" t="s">
        <v>86</v>
      </c>
      <c r="Q3" s="63"/>
      <c r="R3" s="63"/>
      <c r="S3" s="334" t="s">
        <v>87</v>
      </c>
      <c r="T3" s="335"/>
      <c r="U3" s="336"/>
      <c r="V3" s="62" t="s">
        <v>88</v>
      </c>
      <c r="W3" s="63"/>
      <c r="X3" s="64"/>
      <c r="Y3" s="65" t="s">
        <v>89</v>
      </c>
      <c r="Z3" s="63"/>
      <c r="AA3" s="64"/>
      <c r="AB3" s="334" t="s">
        <v>79</v>
      </c>
      <c r="AC3" s="335"/>
      <c r="AD3" s="369"/>
      <c r="AE3" s="62" t="s">
        <v>90</v>
      </c>
      <c r="AF3" s="63"/>
      <c r="AG3" s="63"/>
      <c r="AH3" s="62" t="s">
        <v>91</v>
      </c>
      <c r="AI3" s="63"/>
      <c r="AJ3" s="63"/>
      <c r="AK3" s="62" t="s">
        <v>92</v>
      </c>
      <c r="AL3" s="63"/>
      <c r="AM3" s="63"/>
      <c r="AN3" s="62" t="s">
        <v>74</v>
      </c>
      <c r="AO3" s="63"/>
      <c r="AP3" s="63"/>
      <c r="AQ3" s="62" t="s">
        <v>1</v>
      </c>
      <c r="AR3" s="63"/>
      <c r="AS3" s="64"/>
      <c r="AT3" s="164"/>
      <c r="AV3" s="166"/>
      <c r="AW3" s="167"/>
    </row>
    <row r="4" spans="1:49" ht="18.75">
      <c r="A4" s="165"/>
      <c r="D4" s="72" t="s">
        <v>2</v>
      </c>
      <c r="E4" s="72" t="s">
        <v>3</v>
      </c>
      <c r="F4" s="72" t="s">
        <v>4</v>
      </c>
      <c r="G4" s="72" t="s">
        <v>2</v>
      </c>
      <c r="H4" s="72" t="s">
        <v>3</v>
      </c>
      <c r="I4" s="72" t="s">
        <v>4</v>
      </c>
      <c r="J4" s="72" t="s">
        <v>2</v>
      </c>
      <c r="K4" s="72" t="s">
        <v>3</v>
      </c>
      <c r="L4" s="72" t="s">
        <v>4</v>
      </c>
      <c r="M4" s="72" t="s">
        <v>2</v>
      </c>
      <c r="N4" s="72" t="s">
        <v>3</v>
      </c>
      <c r="O4" s="72" t="s">
        <v>4</v>
      </c>
      <c r="P4" s="72" t="s">
        <v>2</v>
      </c>
      <c r="Q4" s="72" t="s">
        <v>3</v>
      </c>
      <c r="R4" s="72" t="s">
        <v>4</v>
      </c>
      <c r="S4" s="72" t="s">
        <v>2</v>
      </c>
      <c r="T4" s="72" t="s">
        <v>3</v>
      </c>
      <c r="U4" s="72" t="s">
        <v>4</v>
      </c>
      <c r="V4" s="72" t="s">
        <v>2</v>
      </c>
      <c r="W4" s="72" t="s">
        <v>3</v>
      </c>
      <c r="X4" s="75" t="s">
        <v>4</v>
      </c>
      <c r="Y4" s="72" t="s">
        <v>2</v>
      </c>
      <c r="Z4" s="72" t="s">
        <v>3</v>
      </c>
      <c r="AA4" s="75" t="s">
        <v>4</v>
      </c>
      <c r="AB4" s="72" t="s">
        <v>2</v>
      </c>
      <c r="AC4" s="72" t="s">
        <v>3</v>
      </c>
      <c r="AD4" s="72" t="s">
        <v>4</v>
      </c>
      <c r="AE4" s="72" t="s">
        <v>2</v>
      </c>
      <c r="AF4" s="72" t="s">
        <v>3</v>
      </c>
      <c r="AG4" s="72" t="s">
        <v>4</v>
      </c>
      <c r="AH4" s="72" t="s">
        <v>2</v>
      </c>
      <c r="AI4" s="72" t="s">
        <v>3</v>
      </c>
      <c r="AJ4" s="72" t="s">
        <v>4</v>
      </c>
      <c r="AK4" s="72" t="s">
        <v>2</v>
      </c>
      <c r="AL4" s="72" t="s">
        <v>3</v>
      </c>
      <c r="AM4" s="72" t="s">
        <v>4</v>
      </c>
      <c r="AN4" s="72" t="s">
        <v>2</v>
      </c>
      <c r="AO4" s="72" t="s">
        <v>3</v>
      </c>
      <c r="AP4" s="72" t="s">
        <v>4</v>
      </c>
      <c r="AQ4" s="72" t="s">
        <v>2</v>
      </c>
      <c r="AR4" s="72" t="s">
        <v>3</v>
      </c>
      <c r="AS4" s="75" t="s">
        <v>4</v>
      </c>
      <c r="AT4" s="164"/>
      <c r="AV4" s="168"/>
      <c r="AW4" s="167"/>
    </row>
    <row r="5" spans="1:49" ht="18.75">
      <c r="A5" s="169"/>
      <c r="B5" s="170"/>
      <c r="C5" s="170"/>
      <c r="D5" s="81" t="s">
        <v>5</v>
      </c>
      <c r="E5" s="81" t="s">
        <v>6</v>
      </c>
      <c r="F5" s="81" t="s">
        <v>7</v>
      </c>
      <c r="G5" s="81" t="s">
        <v>5</v>
      </c>
      <c r="H5" s="81" t="s">
        <v>6</v>
      </c>
      <c r="I5" s="81" t="s">
        <v>7</v>
      </c>
      <c r="J5" s="81" t="s">
        <v>5</v>
      </c>
      <c r="K5" s="81" t="s">
        <v>6</v>
      </c>
      <c r="L5" s="81" t="s">
        <v>7</v>
      </c>
      <c r="M5" s="81" t="s">
        <v>5</v>
      </c>
      <c r="N5" s="81" t="s">
        <v>6</v>
      </c>
      <c r="O5" s="81" t="s">
        <v>7</v>
      </c>
      <c r="P5" s="81" t="s">
        <v>5</v>
      </c>
      <c r="Q5" s="81" t="s">
        <v>6</v>
      </c>
      <c r="R5" s="81" t="s">
        <v>7</v>
      </c>
      <c r="S5" s="81" t="s">
        <v>5</v>
      </c>
      <c r="T5" s="81" t="s">
        <v>6</v>
      </c>
      <c r="U5" s="81" t="s">
        <v>7</v>
      </c>
      <c r="V5" s="81" t="s">
        <v>5</v>
      </c>
      <c r="W5" s="81" t="s">
        <v>6</v>
      </c>
      <c r="X5" s="84" t="s">
        <v>7</v>
      </c>
      <c r="Y5" s="81" t="s">
        <v>5</v>
      </c>
      <c r="Z5" s="81" t="s">
        <v>6</v>
      </c>
      <c r="AA5" s="84" t="s">
        <v>7</v>
      </c>
      <c r="AB5" s="81" t="s">
        <v>5</v>
      </c>
      <c r="AC5" s="81" t="s">
        <v>6</v>
      </c>
      <c r="AD5" s="81" t="s">
        <v>7</v>
      </c>
      <c r="AE5" s="81" t="s">
        <v>5</v>
      </c>
      <c r="AF5" s="81" t="s">
        <v>6</v>
      </c>
      <c r="AG5" s="81" t="s">
        <v>7</v>
      </c>
      <c r="AH5" s="81" t="s">
        <v>5</v>
      </c>
      <c r="AI5" s="81" t="s">
        <v>6</v>
      </c>
      <c r="AJ5" s="81" t="s">
        <v>7</v>
      </c>
      <c r="AK5" s="81" t="s">
        <v>5</v>
      </c>
      <c r="AL5" s="81" t="s">
        <v>6</v>
      </c>
      <c r="AM5" s="81" t="s">
        <v>7</v>
      </c>
      <c r="AN5" s="81" t="s">
        <v>5</v>
      </c>
      <c r="AO5" s="81" t="s">
        <v>6</v>
      </c>
      <c r="AP5" s="81" t="s">
        <v>7</v>
      </c>
      <c r="AQ5" s="81" t="s">
        <v>5</v>
      </c>
      <c r="AR5" s="81" t="s">
        <v>6</v>
      </c>
      <c r="AS5" s="84" t="s">
        <v>7</v>
      </c>
      <c r="AT5" s="170"/>
      <c r="AU5" s="170"/>
      <c r="AV5" s="171"/>
      <c r="AW5" s="167"/>
    </row>
    <row r="6" spans="1:49" ht="18.75">
      <c r="A6" s="172" t="s">
        <v>8</v>
      </c>
      <c r="B6" s="367" t="s">
        <v>9</v>
      </c>
      <c r="C6" s="173" t="s">
        <v>10</v>
      </c>
      <c r="D6" s="42"/>
      <c r="E6" s="43"/>
      <c r="F6" s="43"/>
      <c r="G6" s="43"/>
      <c r="H6" s="43"/>
      <c r="I6" s="90"/>
      <c r="J6" s="12">
        <f>D6+G6</f>
        <v>0</v>
      </c>
      <c r="K6" s="12">
        <f>E6+H6</f>
        <v>0</v>
      </c>
      <c r="L6" s="11">
        <f>F6+I6</f>
        <v>0</v>
      </c>
      <c r="M6" s="42"/>
      <c r="N6" s="43"/>
      <c r="O6" s="11"/>
      <c r="P6" s="42">
        <v>1</v>
      </c>
      <c r="Q6" s="43">
        <v>8.98</v>
      </c>
      <c r="R6" s="43">
        <v>1627.143</v>
      </c>
      <c r="S6" s="43"/>
      <c r="T6" s="43"/>
      <c r="U6" s="90"/>
      <c r="V6" s="11">
        <f>P6+S6</f>
        <v>1</v>
      </c>
      <c r="W6" s="12">
        <f aca="true" t="shared" si="0" ref="W6:X21">Q6+T6</f>
        <v>8.98</v>
      </c>
      <c r="X6" s="11">
        <f t="shared" si="0"/>
        <v>1627.143</v>
      </c>
      <c r="Y6" s="43"/>
      <c r="Z6" s="43"/>
      <c r="AA6" s="91"/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2">
        <f>AN6+AK6+AH6+AE6+AB6+Y6+S6+P6+M6+G6+D6</f>
        <v>1</v>
      </c>
      <c r="AR6" s="2">
        <f>AO6+AL6+AI6+AF6+AC6+Z6+T6+Q6+N6+H6+E6</f>
        <v>8.98</v>
      </c>
      <c r="AS6" s="3">
        <f>AP6+AM6+AJ6+AG6+AD6+AA6+U6+R6+O6+I6+F6</f>
        <v>1627.143</v>
      </c>
      <c r="AT6" s="174" t="s">
        <v>10</v>
      </c>
      <c r="AU6" s="367" t="s">
        <v>9</v>
      </c>
      <c r="AV6" s="175" t="s">
        <v>8</v>
      </c>
      <c r="AW6" s="167"/>
    </row>
    <row r="7" spans="1:49" ht="18.75">
      <c r="A7" s="172"/>
      <c r="B7" s="368"/>
      <c r="C7" s="176" t="s">
        <v>11</v>
      </c>
      <c r="D7" s="40"/>
      <c r="E7" s="41"/>
      <c r="F7" s="41"/>
      <c r="G7" s="41"/>
      <c r="H7" s="41"/>
      <c r="I7" s="96"/>
      <c r="J7" s="5">
        <f aca="true" t="shared" si="1" ref="J7:J60">D7+G7</f>
        <v>0</v>
      </c>
      <c r="K7" s="5">
        <f aca="true" t="shared" si="2" ref="K7:K60">E7+H7</f>
        <v>0</v>
      </c>
      <c r="L7" s="6">
        <f aca="true" t="shared" si="3" ref="L7:L60">F7+I7</f>
        <v>0</v>
      </c>
      <c r="M7" s="40"/>
      <c r="N7" s="41"/>
      <c r="O7" s="15"/>
      <c r="P7" s="40"/>
      <c r="Q7" s="41"/>
      <c r="R7" s="41"/>
      <c r="S7" s="41"/>
      <c r="T7" s="41"/>
      <c r="U7" s="96"/>
      <c r="V7" s="6">
        <f aca="true" t="shared" si="4" ref="V7:X60">P7+S7</f>
        <v>0</v>
      </c>
      <c r="W7" s="5">
        <f t="shared" si="0"/>
        <v>0</v>
      </c>
      <c r="X7" s="6">
        <f t="shared" si="0"/>
        <v>0</v>
      </c>
      <c r="Y7" s="41"/>
      <c r="Z7" s="41"/>
      <c r="AA7" s="41"/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5">
        <f aca="true" t="shared" si="5" ref="AQ7:AQ69">AN7+AK7+AH7+AE7+AB7+Y7+S7+P7+M7+G7+D7</f>
        <v>0</v>
      </c>
      <c r="AR7" s="5">
        <f aca="true" t="shared" si="6" ref="AR7:AR70">AO7+AL7+AI7+AF7+AC7+Z7+T7+Q7+N7+H7+E7</f>
        <v>0</v>
      </c>
      <c r="AS7" s="6">
        <f aca="true" t="shared" si="7" ref="AS7:AS70">AP7+AM7+AJ7+AG7+AD7+AA7+U7+R7+O7+I7+F7</f>
        <v>0</v>
      </c>
      <c r="AT7" s="177" t="s">
        <v>11</v>
      </c>
      <c r="AU7" s="368"/>
      <c r="AV7" s="175"/>
      <c r="AW7" s="167"/>
    </row>
    <row r="8" spans="1:49" ht="18.75">
      <c r="A8" s="172" t="s">
        <v>12</v>
      </c>
      <c r="B8" s="367" t="s">
        <v>13</v>
      </c>
      <c r="C8" s="178" t="s">
        <v>10</v>
      </c>
      <c r="D8" s="42"/>
      <c r="E8" s="43"/>
      <c r="F8" s="43"/>
      <c r="G8" s="43"/>
      <c r="H8" s="43"/>
      <c r="I8" s="90"/>
      <c r="J8" s="2">
        <f t="shared" si="1"/>
        <v>0</v>
      </c>
      <c r="K8" s="2">
        <f t="shared" si="2"/>
        <v>0</v>
      </c>
      <c r="L8" s="3">
        <f t="shared" si="3"/>
        <v>0</v>
      </c>
      <c r="M8" s="42"/>
      <c r="N8" s="43"/>
      <c r="O8" s="3"/>
      <c r="P8" s="42"/>
      <c r="Q8" s="43"/>
      <c r="R8" s="43"/>
      <c r="S8" s="43"/>
      <c r="T8" s="43"/>
      <c r="U8" s="90"/>
      <c r="V8" s="3">
        <f t="shared" si="4"/>
        <v>0</v>
      </c>
      <c r="W8" s="2">
        <f t="shared" si="0"/>
        <v>0</v>
      </c>
      <c r="X8" s="3">
        <f t="shared" si="0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2">
        <f t="shared" si="5"/>
        <v>0</v>
      </c>
      <c r="AR8" s="2">
        <f t="shared" si="6"/>
        <v>0</v>
      </c>
      <c r="AS8" s="3">
        <f t="shared" si="7"/>
        <v>0</v>
      </c>
      <c r="AT8" s="174" t="s">
        <v>10</v>
      </c>
      <c r="AU8" s="367" t="s">
        <v>13</v>
      </c>
      <c r="AV8" s="175" t="s">
        <v>12</v>
      </c>
      <c r="AW8" s="167"/>
    </row>
    <row r="9" spans="1:49" ht="18.75">
      <c r="A9" s="172"/>
      <c r="B9" s="368"/>
      <c r="C9" s="176" t="s">
        <v>11</v>
      </c>
      <c r="D9" s="40"/>
      <c r="E9" s="41"/>
      <c r="F9" s="41"/>
      <c r="G9" s="41"/>
      <c r="H9" s="41"/>
      <c r="I9" s="96"/>
      <c r="J9" s="5">
        <f t="shared" si="1"/>
        <v>0</v>
      </c>
      <c r="K9" s="5">
        <f t="shared" si="2"/>
        <v>0</v>
      </c>
      <c r="L9" s="6">
        <f t="shared" si="3"/>
        <v>0</v>
      </c>
      <c r="M9" s="40"/>
      <c r="N9" s="41"/>
      <c r="O9" s="15"/>
      <c r="P9" s="40"/>
      <c r="Q9" s="41"/>
      <c r="R9" s="41"/>
      <c r="S9" s="41"/>
      <c r="T9" s="41"/>
      <c r="U9" s="96"/>
      <c r="V9" s="6">
        <f t="shared" si="4"/>
        <v>0</v>
      </c>
      <c r="W9" s="5">
        <f t="shared" si="0"/>
        <v>0</v>
      </c>
      <c r="X9" s="6">
        <f t="shared" si="0"/>
        <v>0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5">
        <f t="shared" si="5"/>
        <v>0</v>
      </c>
      <c r="AR9" s="5">
        <f t="shared" si="6"/>
        <v>0</v>
      </c>
      <c r="AS9" s="6">
        <f t="shared" si="7"/>
        <v>0</v>
      </c>
      <c r="AT9" s="177" t="s">
        <v>11</v>
      </c>
      <c r="AU9" s="368"/>
      <c r="AV9" s="175"/>
      <c r="AW9" s="167"/>
    </row>
    <row r="10" spans="1:49" ht="18.75">
      <c r="A10" s="172" t="s">
        <v>14</v>
      </c>
      <c r="B10" s="367" t="s">
        <v>15</v>
      </c>
      <c r="C10" s="178" t="s">
        <v>10</v>
      </c>
      <c r="D10" s="42"/>
      <c r="E10" s="43"/>
      <c r="F10" s="43"/>
      <c r="G10" s="43"/>
      <c r="H10" s="43"/>
      <c r="I10" s="90"/>
      <c r="J10" s="2">
        <f t="shared" si="1"/>
        <v>0</v>
      </c>
      <c r="K10" s="2">
        <f t="shared" si="2"/>
        <v>0</v>
      </c>
      <c r="L10" s="3">
        <f t="shared" si="3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3">
        <f t="shared" si="4"/>
        <v>0</v>
      </c>
      <c r="W10" s="2">
        <f t="shared" si="0"/>
        <v>0</v>
      </c>
      <c r="X10" s="3">
        <f t="shared" si="0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2">
        <f t="shared" si="5"/>
        <v>0</v>
      </c>
      <c r="AR10" s="2">
        <f t="shared" si="6"/>
        <v>0</v>
      </c>
      <c r="AS10" s="3">
        <f t="shared" si="7"/>
        <v>0</v>
      </c>
      <c r="AT10" s="174" t="s">
        <v>10</v>
      </c>
      <c r="AU10" s="367" t="s">
        <v>15</v>
      </c>
      <c r="AV10" s="175" t="s">
        <v>14</v>
      </c>
      <c r="AW10" s="167"/>
    </row>
    <row r="11" spans="1:49" ht="18.75">
      <c r="A11" s="179"/>
      <c r="B11" s="368"/>
      <c r="C11" s="176" t="s">
        <v>11</v>
      </c>
      <c r="D11" s="40"/>
      <c r="E11" s="41"/>
      <c r="F11" s="41"/>
      <c r="G11" s="41"/>
      <c r="H11" s="41"/>
      <c r="I11" s="96"/>
      <c r="J11" s="5">
        <f t="shared" si="1"/>
        <v>0</v>
      </c>
      <c r="K11" s="5">
        <f t="shared" si="2"/>
        <v>0</v>
      </c>
      <c r="L11" s="6">
        <f t="shared" si="3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6">
        <f t="shared" si="4"/>
        <v>0</v>
      </c>
      <c r="W11" s="5">
        <f t="shared" si="0"/>
        <v>0</v>
      </c>
      <c r="X11" s="6">
        <f t="shared" si="0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5">
        <f t="shared" si="5"/>
        <v>0</v>
      </c>
      <c r="AR11" s="5">
        <f t="shared" si="6"/>
        <v>0</v>
      </c>
      <c r="AS11" s="6">
        <f t="shared" si="7"/>
        <v>0</v>
      </c>
      <c r="AT11" s="180" t="s">
        <v>11</v>
      </c>
      <c r="AU11" s="368"/>
      <c r="AV11" s="181"/>
      <c r="AW11" s="167"/>
    </row>
    <row r="12" spans="1:49" ht="18.75">
      <c r="A12" s="172"/>
      <c r="B12" s="367" t="s">
        <v>16</v>
      </c>
      <c r="C12" s="178" t="s">
        <v>10</v>
      </c>
      <c r="D12" s="42"/>
      <c r="E12" s="43"/>
      <c r="F12" s="43"/>
      <c r="G12" s="43"/>
      <c r="H12" s="43"/>
      <c r="I12" s="90"/>
      <c r="J12" s="2">
        <f t="shared" si="1"/>
        <v>0</v>
      </c>
      <c r="K12" s="2">
        <f t="shared" si="2"/>
        <v>0</v>
      </c>
      <c r="L12" s="3">
        <f t="shared" si="3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3">
        <f t="shared" si="4"/>
        <v>0</v>
      </c>
      <c r="W12" s="2">
        <f t="shared" si="0"/>
        <v>0</v>
      </c>
      <c r="X12" s="3">
        <f t="shared" si="0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2">
        <f t="shared" si="5"/>
        <v>0</v>
      </c>
      <c r="AR12" s="2">
        <f t="shared" si="6"/>
        <v>0</v>
      </c>
      <c r="AS12" s="3">
        <f t="shared" si="7"/>
        <v>0</v>
      </c>
      <c r="AT12" s="174" t="s">
        <v>10</v>
      </c>
      <c r="AU12" s="367" t="s">
        <v>16</v>
      </c>
      <c r="AV12" s="175"/>
      <c r="AW12" s="167"/>
    </row>
    <row r="13" spans="1:49" ht="18.75">
      <c r="A13" s="172" t="s">
        <v>17</v>
      </c>
      <c r="B13" s="368"/>
      <c r="C13" s="176" t="s">
        <v>11</v>
      </c>
      <c r="D13" s="40"/>
      <c r="E13" s="41"/>
      <c r="F13" s="41"/>
      <c r="G13" s="41"/>
      <c r="H13" s="41"/>
      <c r="I13" s="96"/>
      <c r="J13" s="5">
        <f t="shared" si="1"/>
        <v>0</v>
      </c>
      <c r="K13" s="5">
        <f t="shared" si="2"/>
        <v>0</v>
      </c>
      <c r="L13" s="6">
        <f t="shared" si="3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6">
        <f t="shared" si="4"/>
        <v>0</v>
      </c>
      <c r="W13" s="5">
        <f t="shared" si="0"/>
        <v>0</v>
      </c>
      <c r="X13" s="6">
        <f t="shared" si="0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5">
        <f t="shared" si="5"/>
        <v>0</v>
      </c>
      <c r="AR13" s="5">
        <f t="shared" si="6"/>
        <v>0</v>
      </c>
      <c r="AS13" s="6">
        <f t="shared" si="7"/>
        <v>0</v>
      </c>
      <c r="AT13" s="177" t="s">
        <v>11</v>
      </c>
      <c r="AU13" s="368"/>
      <c r="AV13" s="175" t="s">
        <v>17</v>
      </c>
      <c r="AW13" s="167"/>
    </row>
    <row r="14" spans="1:49" ht="18.75">
      <c r="A14" s="172"/>
      <c r="B14" s="367" t="s">
        <v>18</v>
      </c>
      <c r="C14" s="178" t="s">
        <v>10</v>
      </c>
      <c r="D14" s="42"/>
      <c r="E14" s="43"/>
      <c r="F14" s="43"/>
      <c r="G14" s="43"/>
      <c r="H14" s="43"/>
      <c r="I14" s="90"/>
      <c r="J14" s="2">
        <f t="shared" si="1"/>
        <v>0</v>
      </c>
      <c r="K14" s="2">
        <f t="shared" si="2"/>
        <v>0</v>
      </c>
      <c r="L14" s="3">
        <f t="shared" si="3"/>
        <v>0</v>
      </c>
      <c r="M14" s="42"/>
      <c r="N14" s="43"/>
      <c r="O14" s="3"/>
      <c r="P14" s="42">
        <v>146</v>
      </c>
      <c r="Q14" s="43">
        <v>2002.694</v>
      </c>
      <c r="R14" s="43">
        <v>258942.578</v>
      </c>
      <c r="S14" s="43"/>
      <c r="T14" s="43"/>
      <c r="U14" s="90"/>
      <c r="V14" s="3">
        <f t="shared" si="4"/>
        <v>146</v>
      </c>
      <c r="W14" s="2">
        <f t="shared" si="0"/>
        <v>2002.694</v>
      </c>
      <c r="X14" s="3">
        <f t="shared" si="0"/>
        <v>258942.578</v>
      </c>
      <c r="Y14" s="43">
        <v>33</v>
      </c>
      <c r="Z14" s="43">
        <v>267.8488</v>
      </c>
      <c r="AA14" s="43">
        <v>16073.143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2">
        <f t="shared" si="5"/>
        <v>179</v>
      </c>
      <c r="AR14" s="2">
        <f t="shared" si="6"/>
        <v>2270.5428</v>
      </c>
      <c r="AS14" s="3">
        <f t="shared" si="7"/>
        <v>275015.721</v>
      </c>
      <c r="AT14" s="174" t="s">
        <v>10</v>
      </c>
      <c r="AU14" s="367" t="s">
        <v>18</v>
      </c>
      <c r="AV14" s="175"/>
      <c r="AW14" s="167"/>
    </row>
    <row r="15" spans="1:49" ht="18.75">
      <c r="A15" s="172" t="s">
        <v>12</v>
      </c>
      <c r="B15" s="368"/>
      <c r="C15" s="176" t="s">
        <v>11</v>
      </c>
      <c r="D15" s="40"/>
      <c r="E15" s="41"/>
      <c r="F15" s="41"/>
      <c r="G15" s="41"/>
      <c r="H15" s="41"/>
      <c r="I15" s="96"/>
      <c r="J15" s="5">
        <f t="shared" si="1"/>
        <v>0</v>
      </c>
      <c r="K15" s="5">
        <f t="shared" si="2"/>
        <v>0</v>
      </c>
      <c r="L15" s="6">
        <f t="shared" si="3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6">
        <f t="shared" si="4"/>
        <v>0</v>
      </c>
      <c r="W15" s="5">
        <f t="shared" si="0"/>
        <v>0</v>
      </c>
      <c r="X15" s="6">
        <f t="shared" si="0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5">
        <f t="shared" si="5"/>
        <v>0</v>
      </c>
      <c r="AR15" s="5">
        <f t="shared" si="6"/>
        <v>0</v>
      </c>
      <c r="AS15" s="6">
        <f t="shared" si="7"/>
        <v>0</v>
      </c>
      <c r="AT15" s="177" t="s">
        <v>11</v>
      </c>
      <c r="AU15" s="368"/>
      <c r="AV15" s="175" t="s">
        <v>12</v>
      </c>
      <c r="AW15" s="167"/>
    </row>
    <row r="16" spans="1:49" ht="18.75">
      <c r="A16" s="172"/>
      <c r="B16" s="367" t="s">
        <v>19</v>
      </c>
      <c r="C16" s="178" t="s">
        <v>10</v>
      </c>
      <c r="D16" s="42"/>
      <c r="E16" s="43"/>
      <c r="F16" s="43"/>
      <c r="G16" s="43"/>
      <c r="H16" s="43"/>
      <c r="I16" s="90"/>
      <c r="J16" s="2">
        <f t="shared" si="1"/>
        <v>0</v>
      </c>
      <c r="K16" s="2">
        <f t="shared" si="2"/>
        <v>0</v>
      </c>
      <c r="L16" s="3">
        <f t="shared" si="3"/>
        <v>0</v>
      </c>
      <c r="M16" s="42"/>
      <c r="N16" s="43"/>
      <c r="O16" s="3"/>
      <c r="P16" s="42">
        <v>204</v>
      </c>
      <c r="Q16" s="43">
        <v>1272.262</v>
      </c>
      <c r="R16" s="43">
        <v>104179.358</v>
      </c>
      <c r="S16" s="43"/>
      <c r="T16" s="43"/>
      <c r="U16" s="90"/>
      <c r="V16" s="3">
        <f t="shared" si="4"/>
        <v>204</v>
      </c>
      <c r="W16" s="2">
        <f t="shared" si="0"/>
        <v>1272.262</v>
      </c>
      <c r="X16" s="3">
        <f t="shared" si="0"/>
        <v>104179.358</v>
      </c>
      <c r="Y16" s="43"/>
      <c r="Z16" s="43"/>
      <c r="AA16" s="43"/>
      <c r="AB16" s="1"/>
      <c r="AC16" s="2"/>
      <c r="AD16" s="2"/>
      <c r="AE16" s="2">
        <v>211</v>
      </c>
      <c r="AF16" s="2">
        <v>22.674</v>
      </c>
      <c r="AG16" s="3">
        <v>11410.226</v>
      </c>
      <c r="AH16" s="1">
        <v>97</v>
      </c>
      <c r="AI16" s="2">
        <v>26.5056</v>
      </c>
      <c r="AJ16" s="3">
        <v>13742.139</v>
      </c>
      <c r="AK16" s="1"/>
      <c r="AL16" s="2"/>
      <c r="AM16" s="3"/>
      <c r="AN16" s="1"/>
      <c r="AO16" s="2"/>
      <c r="AP16" s="2"/>
      <c r="AQ16" s="2">
        <f t="shared" si="5"/>
        <v>512</v>
      </c>
      <c r="AR16" s="2">
        <f t="shared" si="6"/>
        <v>1321.4415999999999</v>
      </c>
      <c r="AS16" s="3">
        <f t="shared" si="7"/>
        <v>129331.723</v>
      </c>
      <c r="AT16" s="174" t="s">
        <v>10</v>
      </c>
      <c r="AU16" s="367" t="s">
        <v>19</v>
      </c>
      <c r="AV16" s="175"/>
      <c r="AW16" s="167"/>
    </row>
    <row r="17" spans="1:49" ht="18.75">
      <c r="A17" s="172" t="s">
        <v>14</v>
      </c>
      <c r="B17" s="368"/>
      <c r="C17" s="176" t="s">
        <v>11</v>
      </c>
      <c r="D17" s="40"/>
      <c r="E17" s="41"/>
      <c r="F17" s="41"/>
      <c r="G17" s="41"/>
      <c r="H17" s="41"/>
      <c r="I17" s="96"/>
      <c r="J17" s="5">
        <f t="shared" si="1"/>
        <v>0</v>
      </c>
      <c r="K17" s="5">
        <f t="shared" si="2"/>
        <v>0</v>
      </c>
      <c r="L17" s="6">
        <f t="shared" si="3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6">
        <f t="shared" si="4"/>
        <v>0</v>
      </c>
      <c r="W17" s="5">
        <f t="shared" si="0"/>
        <v>0</v>
      </c>
      <c r="X17" s="6">
        <f t="shared" si="0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5">
        <f t="shared" si="5"/>
        <v>0</v>
      </c>
      <c r="AR17" s="5">
        <f t="shared" si="6"/>
        <v>0</v>
      </c>
      <c r="AS17" s="6">
        <f t="shared" si="7"/>
        <v>0</v>
      </c>
      <c r="AT17" s="177" t="s">
        <v>11</v>
      </c>
      <c r="AU17" s="368"/>
      <c r="AV17" s="175" t="s">
        <v>14</v>
      </c>
      <c r="AW17" s="167"/>
    </row>
    <row r="18" spans="1:49" ht="18.75">
      <c r="A18" s="172"/>
      <c r="B18" s="367" t="s">
        <v>20</v>
      </c>
      <c r="C18" s="178" t="s">
        <v>10</v>
      </c>
      <c r="D18" s="42"/>
      <c r="E18" s="43"/>
      <c r="F18" s="43"/>
      <c r="G18" s="43">
        <v>11</v>
      </c>
      <c r="H18" s="43">
        <v>3.4708</v>
      </c>
      <c r="I18" s="90">
        <v>1186.101</v>
      </c>
      <c r="J18" s="2">
        <f t="shared" si="1"/>
        <v>11</v>
      </c>
      <c r="K18" s="2">
        <f t="shared" si="2"/>
        <v>3.4708</v>
      </c>
      <c r="L18" s="3">
        <f t="shared" si="3"/>
        <v>1186.101</v>
      </c>
      <c r="M18" s="42"/>
      <c r="N18" s="43"/>
      <c r="O18" s="3"/>
      <c r="P18" s="42">
        <v>95</v>
      </c>
      <c r="Q18" s="43">
        <v>113.71</v>
      </c>
      <c r="R18" s="43">
        <v>14985.444</v>
      </c>
      <c r="S18" s="43">
        <v>50</v>
      </c>
      <c r="T18" s="43">
        <v>1.707</v>
      </c>
      <c r="U18" s="90">
        <v>1518.938</v>
      </c>
      <c r="V18" s="3">
        <f t="shared" si="4"/>
        <v>145</v>
      </c>
      <c r="W18" s="2">
        <f t="shared" si="0"/>
        <v>115.41699999999999</v>
      </c>
      <c r="X18" s="3">
        <f t="shared" si="0"/>
        <v>16504.381999999998</v>
      </c>
      <c r="Y18" s="43"/>
      <c r="Z18" s="43"/>
      <c r="AA18" s="43"/>
      <c r="AB18" s="1"/>
      <c r="AC18" s="2"/>
      <c r="AD18" s="2"/>
      <c r="AE18" s="2"/>
      <c r="AF18" s="2"/>
      <c r="AG18" s="3"/>
      <c r="AH18" s="1">
        <v>9</v>
      </c>
      <c r="AI18" s="2">
        <v>0.2417</v>
      </c>
      <c r="AJ18" s="3">
        <v>387.679</v>
      </c>
      <c r="AK18" s="1"/>
      <c r="AL18" s="2"/>
      <c r="AM18" s="3"/>
      <c r="AN18" s="1"/>
      <c r="AO18" s="2"/>
      <c r="AP18" s="2"/>
      <c r="AQ18" s="2">
        <f t="shared" si="5"/>
        <v>165</v>
      </c>
      <c r="AR18" s="2">
        <f t="shared" si="6"/>
        <v>119.1295</v>
      </c>
      <c r="AS18" s="3">
        <f t="shared" si="7"/>
        <v>18078.162</v>
      </c>
      <c r="AT18" s="174" t="s">
        <v>10</v>
      </c>
      <c r="AU18" s="367" t="s">
        <v>20</v>
      </c>
      <c r="AV18" s="175"/>
      <c r="AW18" s="167"/>
    </row>
    <row r="19" spans="1:49" ht="18.75">
      <c r="A19" s="179"/>
      <c r="B19" s="368"/>
      <c r="C19" s="176" t="s">
        <v>11</v>
      </c>
      <c r="D19" s="40"/>
      <c r="E19" s="41"/>
      <c r="F19" s="41"/>
      <c r="G19" s="41"/>
      <c r="H19" s="41"/>
      <c r="I19" s="96"/>
      <c r="J19" s="5">
        <f t="shared" si="1"/>
        <v>0</v>
      </c>
      <c r="K19" s="5">
        <f t="shared" si="2"/>
        <v>0</v>
      </c>
      <c r="L19" s="6">
        <f t="shared" si="3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6">
        <f t="shared" si="4"/>
        <v>0</v>
      </c>
      <c r="W19" s="5">
        <f t="shared" si="0"/>
        <v>0</v>
      </c>
      <c r="X19" s="6">
        <f t="shared" si="0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5">
        <f t="shared" si="5"/>
        <v>0</v>
      </c>
      <c r="AR19" s="5">
        <f t="shared" si="6"/>
        <v>0</v>
      </c>
      <c r="AS19" s="6">
        <f t="shared" si="7"/>
        <v>0</v>
      </c>
      <c r="AT19" s="180" t="s">
        <v>11</v>
      </c>
      <c r="AU19" s="368"/>
      <c r="AV19" s="181"/>
      <c r="AW19" s="167"/>
    </row>
    <row r="20" spans="1:49" ht="18.75">
      <c r="A20" s="172" t="s">
        <v>21</v>
      </c>
      <c r="B20" s="367" t="s">
        <v>22</v>
      </c>
      <c r="C20" s="178" t="s">
        <v>10</v>
      </c>
      <c r="D20" s="42"/>
      <c r="E20" s="43"/>
      <c r="F20" s="43"/>
      <c r="G20" s="43"/>
      <c r="H20" s="43"/>
      <c r="I20" s="90"/>
      <c r="J20" s="2">
        <f t="shared" si="1"/>
        <v>0</v>
      </c>
      <c r="K20" s="2">
        <f t="shared" si="2"/>
        <v>0</v>
      </c>
      <c r="L20" s="3">
        <f t="shared" si="3"/>
        <v>0</v>
      </c>
      <c r="M20" s="42"/>
      <c r="N20" s="43"/>
      <c r="O20" s="3"/>
      <c r="P20" s="42"/>
      <c r="Q20" s="43"/>
      <c r="R20" s="43"/>
      <c r="S20" s="43"/>
      <c r="T20" s="43"/>
      <c r="U20" s="90"/>
      <c r="V20" s="3">
        <f t="shared" si="4"/>
        <v>0</v>
      </c>
      <c r="W20" s="2">
        <f t="shared" si="0"/>
        <v>0</v>
      </c>
      <c r="X20" s="3">
        <f t="shared" si="0"/>
        <v>0</v>
      </c>
      <c r="Y20" s="43"/>
      <c r="Z20" s="43"/>
      <c r="AA20" s="43"/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2">
        <f t="shared" si="5"/>
        <v>0</v>
      </c>
      <c r="AR20" s="2">
        <f t="shared" si="6"/>
        <v>0</v>
      </c>
      <c r="AS20" s="3">
        <f t="shared" si="7"/>
        <v>0</v>
      </c>
      <c r="AT20" s="174" t="s">
        <v>10</v>
      </c>
      <c r="AU20" s="367" t="s">
        <v>22</v>
      </c>
      <c r="AV20" s="175" t="s">
        <v>21</v>
      </c>
      <c r="AW20" s="167"/>
    </row>
    <row r="21" spans="1:49" ht="18.75">
      <c r="A21" s="172" t="s">
        <v>12</v>
      </c>
      <c r="B21" s="368"/>
      <c r="C21" s="176" t="s">
        <v>11</v>
      </c>
      <c r="D21" s="40"/>
      <c r="E21" s="41"/>
      <c r="F21" s="41"/>
      <c r="G21" s="41"/>
      <c r="H21" s="41"/>
      <c r="I21" s="96"/>
      <c r="J21" s="5">
        <f t="shared" si="1"/>
        <v>0</v>
      </c>
      <c r="K21" s="5">
        <f t="shared" si="2"/>
        <v>0</v>
      </c>
      <c r="L21" s="6">
        <f t="shared" si="3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6">
        <f t="shared" si="4"/>
        <v>0</v>
      </c>
      <c r="W21" s="5">
        <f t="shared" si="0"/>
        <v>0</v>
      </c>
      <c r="X21" s="6">
        <f t="shared" si="0"/>
        <v>0</v>
      </c>
      <c r="Y21" s="41"/>
      <c r="Z21" s="41"/>
      <c r="AA21" s="41"/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5">
        <f t="shared" si="5"/>
        <v>0</v>
      </c>
      <c r="AR21" s="5">
        <f t="shared" si="6"/>
        <v>0</v>
      </c>
      <c r="AS21" s="6">
        <f t="shared" si="7"/>
        <v>0</v>
      </c>
      <c r="AT21" s="177" t="s">
        <v>11</v>
      </c>
      <c r="AU21" s="368"/>
      <c r="AV21" s="175" t="s">
        <v>12</v>
      </c>
      <c r="AW21" s="167"/>
    </row>
    <row r="22" spans="1:49" ht="18.75">
      <c r="A22" s="172" t="s">
        <v>14</v>
      </c>
      <c r="B22" s="367" t="s">
        <v>23</v>
      </c>
      <c r="C22" s="178" t="s">
        <v>10</v>
      </c>
      <c r="D22" s="42">
        <v>1</v>
      </c>
      <c r="E22" s="43">
        <v>0.189</v>
      </c>
      <c r="F22" s="43">
        <v>7.938</v>
      </c>
      <c r="G22" s="43"/>
      <c r="H22" s="43"/>
      <c r="I22" s="90"/>
      <c r="J22" s="2">
        <f t="shared" si="1"/>
        <v>1</v>
      </c>
      <c r="K22" s="2">
        <f t="shared" si="2"/>
        <v>0.189</v>
      </c>
      <c r="L22" s="3">
        <f t="shared" si="3"/>
        <v>7.938</v>
      </c>
      <c r="M22" s="42">
        <v>4</v>
      </c>
      <c r="N22" s="43">
        <v>0.2425</v>
      </c>
      <c r="O22" s="3">
        <v>19.228</v>
      </c>
      <c r="P22" s="42">
        <v>952</v>
      </c>
      <c r="Q22" s="43">
        <v>1622.203</v>
      </c>
      <c r="R22" s="43">
        <v>141947.322</v>
      </c>
      <c r="S22" s="43"/>
      <c r="T22" s="43"/>
      <c r="U22" s="90"/>
      <c r="V22" s="3">
        <f t="shared" si="4"/>
        <v>952</v>
      </c>
      <c r="W22" s="2">
        <f t="shared" si="4"/>
        <v>1622.203</v>
      </c>
      <c r="X22" s="3">
        <f t="shared" si="4"/>
        <v>141947.322</v>
      </c>
      <c r="Y22" s="43">
        <v>248</v>
      </c>
      <c r="Z22" s="43">
        <v>341.394</v>
      </c>
      <c r="AA22" s="43">
        <v>34821.074</v>
      </c>
      <c r="AB22" s="1">
        <v>28</v>
      </c>
      <c r="AC22" s="2">
        <v>4.517</v>
      </c>
      <c r="AD22" s="2">
        <v>389.71</v>
      </c>
      <c r="AE22" s="2">
        <v>7</v>
      </c>
      <c r="AF22" s="2">
        <v>11.482</v>
      </c>
      <c r="AG22" s="3">
        <v>1525.782</v>
      </c>
      <c r="AH22" s="1"/>
      <c r="AI22" s="2"/>
      <c r="AJ22" s="3"/>
      <c r="AK22" s="1"/>
      <c r="AL22" s="2"/>
      <c r="AM22" s="3"/>
      <c r="AN22" s="1"/>
      <c r="AO22" s="2"/>
      <c r="AP22" s="2"/>
      <c r="AQ22" s="2">
        <f t="shared" si="5"/>
        <v>1240</v>
      </c>
      <c r="AR22" s="2">
        <f t="shared" si="6"/>
        <v>1980.0275000000001</v>
      </c>
      <c r="AS22" s="3">
        <f t="shared" si="7"/>
        <v>178711.05399999997</v>
      </c>
      <c r="AT22" s="174" t="s">
        <v>10</v>
      </c>
      <c r="AU22" s="367" t="s">
        <v>23</v>
      </c>
      <c r="AV22" s="175" t="s">
        <v>14</v>
      </c>
      <c r="AW22" s="167"/>
    </row>
    <row r="23" spans="1:49" ht="18.75">
      <c r="A23" s="179"/>
      <c r="B23" s="368"/>
      <c r="C23" s="176" t="s">
        <v>11</v>
      </c>
      <c r="D23" s="40"/>
      <c r="E23" s="41"/>
      <c r="F23" s="41"/>
      <c r="G23" s="41"/>
      <c r="H23" s="41"/>
      <c r="I23" s="96"/>
      <c r="J23" s="5">
        <f t="shared" si="1"/>
        <v>0</v>
      </c>
      <c r="K23" s="5">
        <f t="shared" si="2"/>
        <v>0</v>
      </c>
      <c r="L23" s="6">
        <f t="shared" si="3"/>
        <v>0</v>
      </c>
      <c r="M23" s="40"/>
      <c r="N23" s="41"/>
      <c r="O23" s="15"/>
      <c r="P23" s="40">
        <v>2</v>
      </c>
      <c r="Q23" s="41">
        <v>0.151</v>
      </c>
      <c r="R23" s="41">
        <v>26.849</v>
      </c>
      <c r="S23" s="41"/>
      <c r="T23" s="41"/>
      <c r="U23" s="96"/>
      <c r="V23" s="6">
        <f t="shared" si="4"/>
        <v>2</v>
      </c>
      <c r="W23" s="5">
        <f t="shared" si="4"/>
        <v>0.151</v>
      </c>
      <c r="X23" s="6">
        <f t="shared" si="4"/>
        <v>26.849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5">
        <f t="shared" si="5"/>
        <v>2</v>
      </c>
      <c r="AR23" s="5">
        <f t="shared" si="6"/>
        <v>0.151</v>
      </c>
      <c r="AS23" s="6">
        <f t="shared" si="7"/>
        <v>26.849</v>
      </c>
      <c r="AT23" s="180" t="s">
        <v>11</v>
      </c>
      <c r="AU23" s="368"/>
      <c r="AV23" s="181"/>
      <c r="AW23" s="167"/>
    </row>
    <row r="24" spans="1:49" ht="18.75">
      <c r="A24" s="172"/>
      <c r="B24" s="367" t="s">
        <v>24</v>
      </c>
      <c r="C24" s="178" t="s">
        <v>10</v>
      </c>
      <c r="D24" s="42"/>
      <c r="E24" s="43"/>
      <c r="F24" s="43"/>
      <c r="G24" s="43"/>
      <c r="H24" s="43"/>
      <c r="I24" s="90"/>
      <c r="J24" s="2">
        <f t="shared" si="1"/>
        <v>0</v>
      </c>
      <c r="K24" s="2">
        <f t="shared" si="2"/>
        <v>0</v>
      </c>
      <c r="L24" s="3">
        <f t="shared" si="3"/>
        <v>0</v>
      </c>
      <c r="M24" s="42">
        <v>8</v>
      </c>
      <c r="N24" s="43">
        <v>32.4354</v>
      </c>
      <c r="O24" s="3">
        <v>4726.724</v>
      </c>
      <c r="P24" s="42"/>
      <c r="Q24" s="43"/>
      <c r="R24" s="43"/>
      <c r="S24" s="43"/>
      <c r="T24" s="43"/>
      <c r="U24" s="90"/>
      <c r="V24" s="3">
        <f t="shared" si="4"/>
        <v>0</v>
      </c>
      <c r="W24" s="2">
        <f t="shared" si="4"/>
        <v>0</v>
      </c>
      <c r="X24" s="3">
        <f t="shared" si="4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/>
      <c r="AO24" s="2"/>
      <c r="AP24" s="2"/>
      <c r="AQ24" s="2">
        <f t="shared" si="5"/>
        <v>8</v>
      </c>
      <c r="AR24" s="2">
        <f t="shared" si="6"/>
        <v>32.4354</v>
      </c>
      <c r="AS24" s="3">
        <f t="shared" si="7"/>
        <v>4726.724</v>
      </c>
      <c r="AT24" s="174" t="s">
        <v>10</v>
      </c>
      <c r="AU24" s="367" t="s">
        <v>24</v>
      </c>
      <c r="AV24" s="175"/>
      <c r="AW24" s="167"/>
    </row>
    <row r="25" spans="1:49" ht="18.75">
      <c r="A25" s="172" t="s">
        <v>25</v>
      </c>
      <c r="B25" s="368"/>
      <c r="C25" s="176" t="s">
        <v>11</v>
      </c>
      <c r="D25" s="40"/>
      <c r="E25" s="41"/>
      <c r="F25" s="41"/>
      <c r="G25" s="41"/>
      <c r="H25" s="41"/>
      <c r="I25" s="96"/>
      <c r="J25" s="5">
        <f t="shared" si="1"/>
        <v>0</v>
      </c>
      <c r="K25" s="5">
        <f t="shared" si="2"/>
        <v>0</v>
      </c>
      <c r="L25" s="6">
        <f t="shared" si="3"/>
        <v>0</v>
      </c>
      <c r="M25" s="40">
        <v>21</v>
      </c>
      <c r="N25" s="41">
        <v>179.9944</v>
      </c>
      <c r="O25" s="15">
        <v>25502.706</v>
      </c>
      <c r="P25" s="40"/>
      <c r="Q25" s="41"/>
      <c r="R25" s="41"/>
      <c r="S25" s="41"/>
      <c r="T25" s="41"/>
      <c r="U25" s="96"/>
      <c r="V25" s="6">
        <f t="shared" si="4"/>
        <v>0</v>
      </c>
      <c r="W25" s="5">
        <f t="shared" si="4"/>
        <v>0</v>
      </c>
      <c r="X25" s="6">
        <f t="shared" si="4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5">
        <f t="shared" si="5"/>
        <v>21</v>
      </c>
      <c r="AR25" s="5">
        <f t="shared" si="6"/>
        <v>179.9944</v>
      </c>
      <c r="AS25" s="6">
        <f t="shared" si="7"/>
        <v>25502.706</v>
      </c>
      <c r="AT25" s="177" t="s">
        <v>11</v>
      </c>
      <c r="AU25" s="368"/>
      <c r="AV25" s="175" t="s">
        <v>25</v>
      </c>
      <c r="AW25" s="167"/>
    </row>
    <row r="26" spans="1:49" ht="18.75">
      <c r="A26" s="172"/>
      <c r="B26" s="367" t="s">
        <v>26</v>
      </c>
      <c r="C26" s="178" t="s">
        <v>10</v>
      </c>
      <c r="D26" s="42"/>
      <c r="E26" s="43"/>
      <c r="F26" s="43"/>
      <c r="G26" s="43"/>
      <c r="H26" s="43"/>
      <c r="I26" s="90"/>
      <c r="J26" s="2">
        <f t="shared" si="1"/>
        <v>0</v>
      </c>
      <c r="K26" s="2">
        <f t="shared" si="2"/>
        <v>0</v>
      </c>
      <c r="L26" s="3">
        <f t="shared" si="3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3">
        <f t="shared" si="4"/>
        <v>0</v>
      </c>
      <c r="W26" s="2">
        <f t="shared" si="4"/>
        <v>0</v>
      </c>
      <c r="X26" s="3">
        <f t="shared" si="4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2">
        <f t="shared" si="5"/>
        <v>0</v>
      </c>
      <c r="AR26" s="2">
        <f t="shared" si="6"/>
        <v>0</v>
      </c>
      <c r="AS26" s="3">
        <f t="shared" si="7"/>
        <v>0</v>
      </c>
      <c r="AT26" s="174" t="s">
        <v>10</v>
      </c>
      <c r="AU26" s="367" t="s">
        <v>26</v>
      </c>
      <c r="AV26" s="175"/>
      <c r="AW26" s="167"/>
    </row>
    <row r="27" spans="1:49" ht="18.75">
      <c r="A27" s="172" t="s">
        <v>12</v>
      </c>
      <c r="B27" s="368"/>
      <c r="C27" s="176" t="s">
        <v>11</v>
      </c>
      <c r="D27" s="40"/>
      <c r="E27" s="41"/>
      <c r="F27" s="41"/>
      <c r="G27" s="41"/>
      <c r="H27" s="41"/>
      <c r="I27" s="96"/>
      <c r="J27" s="5">
        <f t="shared" si="1"/>
        <v>0</v>
      </c>
      <c r="K27" s="5">
        <f t="shared" si="2"/>
        <v>0</v>
      </c>
      <c r="L27" s="6">
        <f t="shared" si="3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6">
        <f t="shared" si="4"/>
        <v>0</v>
      </c>
      <c r="W27" s="5">
        <f t="shared" si="4"/>
        <v>0</v>
      </c>
      <c r="X27" s="6">
        <f t="shared" si="4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5">
        <f t="shared" si="5"/>
        <v>0</v>
      </c>
      <c r="AR27" s="5">
        <f t="shared" si="6"/>
        <v>0</v>
      </c>
      <c r="AS27" s="6">
        <f t="shared" si="7"/>
        <v>0</v>
      </c>
      <c r="AT27" s="177" t="s">
        <v>11</v>
      </c>
      <c r="AU27" s="368"/>
      <c r="AV27" s="175" t="s">
        <v>12</v>
      </c>
      <c r="AW27" s="167"/>
    </row>
    <row r="28" spans="1:49" ht="18.75">
      <c r="A28" s="172"/>
      <c r="B28" s="367" t="s">
        <v>27</v>
      </c>
      <c r="C28" s="178" t="s">
        <v>10</v>
      </c>
      <c r="D28" s="42"/>
      <c r="E28" s="43"/>
      <c r="F28" s="43"/>
      <c r="G28" s="43"/>
      <c r="H28" s="43"/>
      <c r="I28" s="90"/>
      <c r="J28" s="2">
        <f t="shared" si="1"/>
        <v>0</v>
      </c>
      <c r="K28" s="2">
        <f t="shared" si="2"/>
        <v>0</v>
      </c>
      <c r="L28" s="3">
        <f t="shared" si="3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3">
        <f t="shared" si="4"/>
        <v>0</v>
      </c>
      <c r="W28" s="2">
        <f t="shared" si="4"/>
        <v>0</v>
      </c>
      <c r="X28" s="3">
        <f t="shared" si="4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2">
        <f t="shared" si="5"/>
        <v>0</v>
      </c>
      <c r="AR28" s="2">
        <f t="shared" si="6"/>
        <v>0</v>
      </c>
      <c r="AS28" s="3">
        <f t="shared" si="7"/>
        <v>0</v>
      </c>
      <c r="AT28" s="174" t="s">
        <v>10</v>
      </c>
      <c r="AU28" s="367" t="s">
        <v>27</v>
      </c>
      <c r="AV28" s="175"/>
      <c r="AW28" s="167"/>
    </row>
    <row r="29" spans="1:49" ht="18.75">
      <c r="A29" s="172" t="s">
        <v>14</v>
      </c>
      <c r="B29" s="368"/>
      <c r="C29" s="176" t="s">
        <v>11</v>
      </c>
      <c r="D29" s="40"/>
      <c r="E29" s="41"/>
      <c r="F29" s="41"/>
      <c r="G29" s="41"/>
      <c r="H29" s="41"/>
      <c r="I29" s="96"/>
      <c r="J29" s="5">
        <f t="shared" si="1"/>
        <v>0</v>
      </c>
      <c r="K29" s="5">
        <f t="shared" si="2"/>
        <v>0</v>
      </c>
      <c r="L29" s="6">
        <f t="shared" si="3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6">
        <f t="shared" si="4"/>
        <v>0</v>
      </c>
      <c r="W29" s="5">
        <f t="shared" si="4"/>
        <v>0</v>
      </c>
      <c r="X29" s="6">
        <f t="shared" si="4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5">
        <f t="shared" si="5"/>
        <v>0</v>
      </c>
      <c r="AR29" s="5">
        <f t="shared" si="6"/>
        <v>0</v>
      </c>
      <c r="AS29" s="6">
        <f t="shared" si="7"/>
        <v>0</v>
      </c>
      <c r="AT29" s="177" t="s">
        <v>11</v>
      </c>
      <c r="AU29" s="368"/>
      <c r="AV29" s="175" t="s">
        <v>14</v>
      </c>
      <c r="AW29" s="167"/>
    </row>
    <row r="30" spans="1:49" ht="18.75">
      <c r="A30" s="172"/>
      <c r="B30" s="367" t="s">
        <v>28</v>
      </c>
      <c r="C30" s="178" t="s">
        <v>10</v>
      </c>
      <c r="D30" s="42">
        <v>61</v>
      </c>
      <c r="E30" s="43">
        <v>7.3609</v>
      </c>
      <c r="F30" s="43">
        <v>4819.838100000001</v>
      </c>
      <c r="G30" s="43">
        <v>67</v>
      </c>
      <c r="H30" s="43">
        <v>7.8896</v>
      </c>
      <c r="I30" s="90">
        <v>5696.986</v>
      </c>
      <c r="J30" s="2">
        <f t="shared" si="1"/>
        <v>128</v>
      </c>
      <c r="K30" s="2">
        <f t="shared" si="2"/>
        <v>15.250499999999999</v>
      </c>
      <c r="L30" s="3">
        <f t="shared" si="3"/>
        <v>10516.824100000002</v>
      </c>
      <c r="M30" s="42"/>
      <c r="N30" s="43"/>
      <c r="O30" s="3"/>
      <c r="P30" s="42"/>
      <c r="Q30" s="43"/>
      <c r="R30" s="43"/>
      <c r="S30" s="43"/>
      <c r="T30" s="43"/>
      <c r="U30" s="90"/>
      <c r="V30" s="3">
        <f t="shared" si="4"/>
        <v>0</v>
      </c>
      <c r="W30" s="2">
        <f t="shared" si="4"/>
        <v>0</v>
      </c>
      <c r="X30" s="3">
        <f t="shared" si="4"/>
        <v>0</v>
      </c>
      <c r="Y30" s="43">
        <v>133</v>
      </c>
      <c r="Z30" s="43">
        <v>2.154</v>
      </c>
      <c r="AA30" s="43">
        <v>1332.81</v>
      </c>
      <c r="AB30" s="1">
        <v>510</v>
      </c>
      <c r="AC30" s="2">
        <v>7.1915</v>
      </c>
      <c r="AD30" s="2">
        <v>4734.326</v>
      </c>
      <c r="AE30" s="2">
        <v>1</v>
      </c>
      <c r="AF30" s="2">
        <v>0.004</v>
      </c>
      <c r="AG30" s="3">
        <v>2.625</v>
      </c>
      <c r="AH30" s="1">
        <v>172</v>
      </c>
      <c r="AI30" s="2">
        <v>6.5721</v>
      </c>
      <c r="AJ30" s="3">
        <v>4627.451</v>
      </c>
      <c r="AK30" s="1">
        <v>495</v>
      </c>
      <c r="AL30" s="2">
        <v>12.0713</v>
      </c>
      <c r="AM30" s="3">
        <v>7933.705</v>
      </c>
      <c r="AN30" s="1">
        <v>309</v>
      </c>
      <c r="AO30" s="2">
        <v>13.0304</v>
      </c>
      <c r="AP30" s="2">
        <v>10860.292</v>
      </c>
      <c r="AQ30" s="2">
        <f t="shared" si="5"/>
        <v>1748</v>
      </c>
      <c r="AR30" s="2">
        <f t="shared" si="6"/>
        <v>56.27380000000001</v>
      </c>
      <c r="AS30" s="3">
        <f t="shared" si="7"/>
        <v>40008.0331</v>
      </c>
      <c r="AT30" s="174" t="s">
        <v>10</v>
      </c>
      <c r="AU30" s="367" t="s">
        <v>28</v>
      </c>
      <c r="AV30" s="182"/>
      <c r="AW30" s="167"/>
    </row>
    <row r="31" spans="1:49" ht="18.75">
      <c r="A31" s="179"/>
      <c r="B31" s="368"/>
      <c r="C31" s="176" t="s">
        <v>11</v>
      </c>
      <c r="D31" s="40"/>
      <c r="E31" s="41"/>
      <c r="F31" s="41"/>
      <c r="G31" s="41"/>
      <c r="H31" s="41"/>
      <c r="I31" s="96"/>
      <c r="J31" s="5">
        <f t="shared" si="1"/>
        <v>0</v>
      </c>
      <c r="K31" s="5">
        <f t="shared" si="2"/>
        <v>0</v>
      </c>
      <c r="L31" s="6">
        <f t="shared" si="3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6">
        <f t="shared" si="4"/>
        <v>0</v>
      </c>
      <c r="W31" s="5">
        <f t="shared" si="4"/>
        <v>0</v>
      </c>
      <c r="X31" s="6">
        <f t="shared" si="4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5">
        <f t="shared" si="5"/>
        <v>0</v>
      </c>
      <c r="AR31" s="5">
        <f t="shared" si="6"/>
        <v>0</v>
      </c>
      <c r="AS31" s="6">
        <f t="shared" si="7"/>
        <v>0</v>
      </c>
      <c r="AT31" s="180" t="s">
        <v>11</v>
      </c>
      <c r="AU31" s="368"/>
      <c r="AV31" s="181"/>
      <c r="AW31" s="167"/>
    </row>
    <row r="32" spans="1:49" ht="18.75">
      <c r="A32" s="172" t="s">
        <v>29</v>
      </c>
      <c r="B32" s="367" t="s">
        <v>30</v>
      </c>
      <c r="C32" s="178" t="s">
        <v>10</v>
      </c>
      <c r="D32" s="42"/>
      <c r="E32" s="43"/>
      <c r="F32" s="43"/>
      <c r="G32" s="43"/>
      <c r="H32" s="43"/>
      <c r="I32" s="90"/>
      <c r="J32" s="2">
        <f t="shared" si="1"/>
        <v>0</v>
      </c>
      <c r="K32" s="2">
        <f t="shared" si="2"/>
        <v>0</v>
      </c>
      <c r="L32" s="3">
        <f t="shared" si="3"/>
        <v>0</v>
      </c>
      <c r="M32" s="42">
        <v>148</v>
      </c>
      <c r="N32" s="43">
        <v>100.3627</v>
      </c>
      <c r="O32" s="3">
        <v>49874.369</v>
      </c>
      <c r="P32" s="42">
        <v>201</v>
      </c>
      <c r="Q32" s="43">
        <v>2018.158</v>
      </c>
      <c r="R32" s="43">
        <v>145381.797</v>
      </c>
      <c r="S32" s="43"/>
      <c r="T32" s="43"/>
      <c r="U32" s="90"/>
      <c r="V32" s="3">
        <f t="shared" si="4"/>
        <v>201</v>
      </c>
      <c r="W32" s="2">
        <f t="shared" si="4"/>
        <v>2018.158</v>
      </c>
      <c r="X32" s="3">
        <f t="shared" si="4"/>
        <v>145381.797</v>
      </c>
      <c r="Y32" s="43">
        <v>160</v>
      </c>
      <c r="Z32" s="43">
        <v>617.1887</v>
      </c>
      <c r="AA32" s="43">
        <v>36988.879</v>
      </c>
      <c r="AB32" s="1"/>
      <c r="AC32" s="2"/>
      <c r="AD32" s="2"/>
      <c r="AE32" s="2"/>
      <c r="AF32" s="2"/>
      <c r="AG32" s="3"/>
      <c r="AH32" s="1"/>
      <c r="AI32" s="2"/>
      <c r="AJ32" s="3"/>
      <c r="AK32" s="1"/>
      <c r="AL32" s="2"/>
      <c r="AM32" s="3"/>
      <c r="AN32" s="1"/>
      <c r="AO32" s="2"/>
      <c r="AP32" s="2"/>
      <c r="AQ32" s="2">
        <f t="shared" si="5"/>
        <v>509</v>
      </c>
      <c r="AR32" s="2">
        <f t="shared" si="6"/>
        <v>2735.7094</v>
      </c>
      <c r="AS32" s="3">
        <f t="shared" si="7"/>
        <v>232245.04499999998</v>
      </c>
      <c r="AT32" s="174" t="s">
        <v>10</v>
      </c>
      <c r="AU32" s="367" t="s">
        <v>30</v>
      </c>
      <c r="AV32" s="175" t="s">
        <v>29</v>
      </c>
      <c r="AW32" s="167"/>
    </row>
    <row r="33" spans="1:49" ht="18.75">
      <c r="A33" s="172" t="s">
        <v>31</v>
      </c>
      <c r="B33" s="368"/>
      <c r="C33" s="176" t="s">
        <v>11</v>
      </c>
      <c r="D33" s="40"/>
      <c r="E33" s="41"/>
      <c r="F33" s="41"/>
      <c r="G33" s="41"/>
      <c r="H33" s="41"/>
      <c r="I33" s="96"/>
      <c r="J33" s="5">
        <f t="shared" si="1"/>
        <v>0</v>
      </c>
      <c r="K33" s="5">
        <f t="shared" si="2"/>
        <v>0</v>
      </c>
      <c r="L33" s="6">
        <f t="shared" si="3"/>
        <v>0</v>
      </c>
      <c r="M33" s="40">
        <v>9</v>
      </c>
      <c r="N33" s="41">
        <v>31.7784</v>
      </c>
      <c r="O33" s="15">
        <v>17056.699</v>
      </c>
      <c r="P33" s="40"/>
      <c r="Q33" s="41"/>
      <c r="R33" s="41"/>
      <c r="S33" s="41"/>
      <c r="T33" s="41"/>
      <c r="U33" s="96"/>
      <c r="V33" s="6">
        <f t="shared" si="4"/>
        <v>0</v>
      </c>
      <c r="W33" s="5">
        <f t="shared" si="4"/>
        <v>0</v>
      </c>
      <c r="X33" s="6">
        <f t="shared" si="4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5">
        <f t="shared" si="5"/>
        <v>9</v>
      </c>
      <c r="AR33" s="5">
        <f t="shared" si="6"/>
        <v>31.7784</v>
      </c>
      <c r="AS33" s="6">
        <f t="shared" si="7"/>
        <v>17056.699</v>
      </c>
      <c r="AT33" s="177" t="s">
        <v>11</v>
      </c>
      <c r="AU33" s="368"/>
      <c r="AV33" s="175" t="s">
        <v>31</v>
      </c>
      <c r="AW33" s="167"/>
    </row>
    <row r="34" spans="1:49" ht="18.75">
      <c r="A34" s="172" t="s">
        <v>12</v>
      </c>
      <c r="B34" s="367" t="s">
        <v>32</v>
      </c>
      <c r="C34" s="178" t="s">
        <v>10</v>
      </c>
      <c r="D34" s="42"/>
      <c r="E34" s="43"/>
      <c r="F34" s="43"/>
      <c r="G34" s="43"/>
      <c r="H34" s="43"/>
      <c r="I34" s="90"/>
      <c r="J34" s="2">
        <f t="shared" si="1"/>
        <v>0</v>
      </c>
      <c r="K34" s="2">
        <f t="shared" si="2"/>
        <v>0</v>
      </c>
      <c r="L34" s="3">
        <f t="shared" si="3"/>
        <v>0</v>
      </c>
      <c r="M34" s="42">
        <v>60</v>
      </c>
      <c r="N34" s="43">
        <v>2.4913</v>
      </c>
      <c r="O34" s="3">
        <v>1419.037</v>
      </c>
      <c r="P34" s="42"/>
      <c r="Q34" s="43"/>
      <c r="R34" s="43"/>
      <c r="S34" s="43"/>
      <c r="T34" s="43"/>
      <c r="U34" s="90"/>
      <c r="V34" s="3">
        <f t="shared" si="4"/>
        <v>0</v>
      </c>
      <c r="W34" s="2">
        <f t="shared" si="4"/>
        <v>0</v>
      </c>
      <c r="X34" s="3">
        <f t="shared" si="4"/>
        <v>0</v>
      </c>
      <c r="Y34" s="43"/>
      <c r="Z34" s="43"/>
      <c r="AA34" s="43"/>
      <c r="AB34" s="1">
        <v>127</v>
      </c>
      <c r="AC34" s="2">
        <v>6.4437</v>
      </c>
      <c r="AD34" s="2">
        <v>2455.705</v>
      </c>
      <c r="AE34" s="2"/>
      <c r="AF34" s="2"/>
      <c r="AG34" s="3"/>
      <c r="AH34" s="1">
        <v>61</v>
      </c>
      <c r="AI34" s="2">
        <v>12.6302</v>
      </c>
      <c r="AJ34" s="3">
        <v>6054.547</v>
      </c>
      <c r="AK34" s="1">
        <v>60</v>
      </c>
      <c r="AL34" s="2">
        <v>2.9745</v>
      </c>
      <c r="AM34" s="3">
        <v>1866.961</v>
      </c>
      <c r="AN34" s="1">
        <v>60</v>
      </c>
      <c r="AO34" s="2">
        <v>2.8074</v>
      </c>
      <c r="AP34" s="2">
        <v>1059.526</v>
      </c>
      <c r="AQ34" s="2">
        <f t="shared" si="5"/>
        <v>368</v>
      </c>
      <c r="AR34" s="2">
        <f t="shared" si="6"/>
        <v>27.3471</v>
      </c>
      <c r="AS34" s="3">
        <f t="shared" si="7"/>
        <v>12855.776</v>
      </c>
      <c r="AT34" s="174" t="s">
        <v>10</v>
      </c>
      <c r="AU34" s="367" t="s">
        <v>32</v>
      </c>
      <c r="AV34" s="175" t="s">
        <v>12</v>
      </c>
      <c r="AW34" s="167"/>
    </row>
    <row r="35" spans="1:49" ht="18.75">
      <c r="A35" s="179" t="s">
        <v>14</v>
      </c>
      <c r="B35" s="368"/>
      <c r="C35" s="176" t="s">
        <v>11</v>
      </c>
      <c r="D35" s="40"/>
      <c r="E35" s="41"/>
      <c r="F35" s="41"/>
      <c r="G35" s="41"/>
      <c r="H35" s="41"/>
      <c r="I35" s="96"/>
      <c r="J35" s="5">
        <f t="shared" si="1"/>
        <v>0</v>
      </c>
      <c r="K35" s="5">
        <f t="shared" si="2"/>
        <v>0</v>
      </c>
      <c r="L35" s="6">
        <f t="shared" si="3"/>
        <v>0</v>
      </c>
      <c r="M35" s="40">
        <v>1</v>
      </c>
      <c r="N35" s="41">
        <v>0.0568</v>
      </c>
      <c r="O35" s="15">
        <v>25.819</v>
      </c>
      <c r="P35" s="40"/>
      <c r="Q35" s="41"/>
      <c r="R35" s="41"/>
      <c r="S35" s="41"/>
      <c r="T35" s="41"/>
      <c r="U35" s="96"/>
      <c r="V35" s="6">
        <f t="shared" si="4"/>
        <v>0</v>
      </c>
      <c r="W35" s="5">
        <f t="shared" si="4"/>
        <v>0</v>
      </c>
      <c r="X35" s="6">
        <f t="shared" si="4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5">
        <f t="shared" si="5"/>
        <v>1</v>
      </c>
      <c r="AR35" s="5">
        <f t="shared" si="6"/>
        <v>0.0568</v>
      </c>
      <c r="AS35" s="6">
        <f t="shared" si="7"/>
        <v>25.819</v>
      </c>
      <c r="AT35" s="180" t="s">
        <v>11</v>
      </c>
      <c r="AU35" s="368"/>
      <c r="AV35" s="181" t="s">
        <v>14</v>
      </c>
      <c r="AW35" s="167"/>
    </row>
    <row r="36" spans="1:49" ht="18.75">
      <c r="A36" s="172" t="s">
        <v>33</v>
      </c>
      <c r="B36" s="367" t="s">
        <v>34</v>
      </c>
      <c r="C36" s="178" t="s">
        <v>10</v>
      </c>
      <c r="D36" s="42"/>
      <c r="E36" s="43"/>
      <c r="F36" s="43"/>
      <c r="G36" s="43"/>
      <c r="H36" s="43"/>
      <c r="I36" s="90"/>
      <c r="J36" s="2">
        <f t="shared" si="1"/>
        <v>0</v>
      </c>
      <c r="K36" s="2">
        <f t="shared" si="2"/>
        <v>0</v>
      </c>
      <c r="L36" s="3">
        <f t="shared" si="3"/>
        <v>0</v>
      </c>
      <c r="M36" s="42">
        <v>2</v>
      </c>
      <c r="N36" s="43">
        <v>0.28</v>
      </c>
      <c r="O36" s="3">
        <v>58.507</v>
      </c>
      <c r="P36" s="42">
        <v>29</v>
      </c>
      <c r="Q36" s="43">
        <v>32.038</v>
      </c>
      <c r="R36" s="43">
        <v>2338.346</v>
      </c>
      <c r="S36" s="43"/>
      <c r="T36" s="43"/>
      <c r="U36" s="90"/>
      <c r="V36" s="3">
        <f t="shared" si="4"/>
        <v>29</v>
      </c>
      <c r="W36" s="2">
        <f t="shared" si="4"/>
        <v>32.038</v>
      </c>
      <c r="X36" s="3">
        <f t="shared" si="4"/>
        <v>2338.346</v>
      </c>
      <c r="Y36" s="43">
        <v>16</v>
      </c>
      <c r="Z36" s="43">
        <v>12.524</v>
      </c>
      <c r="AA36" s="43">
        <v>893.128</v>
      </c>
      <c r="AB36" s="1"/>
      <c r="AC36" s="2"/>
      <c r="AD36" s="2"/>
      <c r="AE36" s="2"/>
      <c r="AF36" s="2"/>
      <c r="AG36" s="3"/>
      <c r="AH36" s="1"/>
      <c r="AI36" s="2"/>
      <c r="AJ36" s="3"/>
      <c r="AK36" s="1">
        <v>6</v>
      </c>
      <c r="AL36" s="2">
        <v>0.844</v>
      </c>
      <c r="AM36" s="3">
        <v>48.742</v>
      </c>
      <c r="AN36" s="1"/>
      <c r="AO36" s="2"/>
      <c r="AP36" s="2"/>
      <c r="AQ36" s="2">
        <f t="shared" si="5"/>
        <v>53</v>
      </c>
      <c r="AR36" s="2">
        <f t="shared" si="6"/>
        <v>45.68599999999999</v>
      </c>
      <c r="AS36" s="3">
        <f t="shared" si="7"/>
        <v>3338.723</v>
      </c>
      <c r="AT36" s="174" t="s">
        <v>10</v>
      </c>
      <c r="AU36" s="367" t="s">
        <v>34</v>
      </c>
      <c r="AV36" s="175" t="s">
        <v>33</v>
      </c>
      <c r="AW36" s="167"/>
    </row>
    <row r="37" spans="1:49" ht="18.75">
      <c r="A37" s="172" t="s">
        <v>12</v>
      </c>
      <c r="B37" s="368"/>
      <c r="C37" s="176" t="s">
        <v>11</v>
      </c>
      <c r="D37" s="40"/>
      <c r="E37" s="41"/>
      <c r="F37" s="41"/>
      <c r="G37" s="41"/>
      <c r="H37" s="41"/>
      <c r="I37" s="96"/>
      <c r="J37" s="5">
        <f t="shared" si="1"/>
        <v>0</v>
      </c>
      <c r="K37" s="5">
        <f t="shared" si="2"/>
        <v>0</v>
      </c>
      <c r="L37" s="6">
        <f t="shared" si="3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6">
        <f t="shared" si="4"/>
        <v>0</v>
      </c>
      <c r="W37" s="5">
        <f t="shared" si="4"/>
        <v>0</v>
      </c>
      <c r="X37" s="6">
        <f t="shared" si="4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5">
        <f t="shared" si="5"/>
        <v>0</v>
      </c>
      <c r="AR37" s="5">
        <f t="shared" si="6"/>
        <v>0</v>
      </c>
      <c r="AS37" s="6">
        <f t="shared" si="7"/>
        <v>0</v>
      </c>
      <c r="AT37" s="177" t="s">
        <v>11</v>
      </c>
      <c r="AU37" s="368"/>
      <c r="AV37" s="175" t="s">
        <v>12</v>
      </c>
      <c r="AW37" s="167"/>
    </row>
    <row r="38" spans="1:49" ht="18.75">
      <c r="A38" s="172" t="s">
        <v>14</v>
      </c>
      <c r="B38" s="367" t="s">
        <v>35</v>
      </c>
      <c r="C38" s="178" t="s">
        <v>10</v>
      </c>
      <c r="D38" s="42">
        <v>34</v>
      </c>
      <c r="E38" s="43">
        <v>4.3739</v>
      </c>
      <c r="F38" s="43">
        <v>1778.5750500000001</v>
      </c>
      <c r="G38" s="43"/>
      <c r="H38" s="43"/>
      <c r="I38" s="90"/>
      <c r="J38" s="2">
        <f t="shared" si="1"/>
        <v>34</v>
      </c>
      <c r="K38" s="2">
        <f t="shared" si="2"/>
        <v>4.3739</v>
      </c>
      <c r="L38" s="3">
        <f t="shared" si="3"/>
        <v>1778.5750500000001</v>
      </c>
      <c r="M38" s="42"/>
      <c r="N38" s="43"/>
      <c r="O38" s="3"/>
      <c r="P38" s="42"/>
      <c r="Q38" s="43"/>
      <c r="R38" s="43"/>
      <c r="S38" s="43"/>
      <c r="T38" s="43"/>
      <c r="U38" s="90"/>
      <c r="V38" s="3">
        <f t="shared" si="4"/>
        <v>0</v>
      </c>
      <c r="W38" s="2">
        <f t="shared" si="4"/>
        <v>0</v>
      </c>
      <c r="X38" s="3">
        <f t="shared" si="4"/>
        <v>0</v>
      </c>
      <c r="Y38" s="43"/>
      <c r="Z38" s="43"/>
      <c r="AA38" s="43"/>
      <c r="AB38" s="1">
        <v>60</v>
      </c>
      <c r="AC38" s="2">
        <v>1.8064</v>
      </c>
      <c r="AD38" s="2">
        <v>477.124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2">
        <f t="shared" si="5"/>
        <v>94</v>
      </c>
      <c r="AR38" s="2">
        <f t="shared" si="6"/>
        <v>6.1803</v>
      </c>
      <c r="AS38" s="3">
        <f t="shared" si="7"/>
        <v>2255.69905</v>
      </c>
      <c r="AT38" s="174" t="s">
        <v>10</v>
      </c>
      <c r="AU38" s="367" t="s">
        <v>35</v>
      </c>
      <c r="AV38" s="175" t="s">
        <v>14</v>
      </c>
      <c r="AW38" s="167"/>
    </row>
    <row r="39" spans="1:49" ht="18.75">
      <c r="A39" s="179" t="s">
        <v>36</v>
      </c>
      <c r="B39" s="368"/>
      <c r="C39" s="176" t="s">
        <v>11</v>
      </c>
      <c r="D39" s="40"/>
      <c r="E39" s="41"/>
      <c r="F39" s="41"/>
      <c r="G39" s="41"/>
      <c r="H39" s="41"/>
      <c r="I39" s="96"/>
      <c r="J39" s="5">
        <f t="shared" si="1"/>
        <v>0</v>
      </c>
      <c r="K39" s="5">
        <f t="shared" si="2"/>
        <v>0</v>
      </c>
      <c r="L39" s="6">
        <f t="shared" si="3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6">
        <f t="shared" si="4"/>
        <v>0</v>
      </c>
      <c r="W39" s="5">
        <f t="shared" si="4"/>
        <v>0</v>
      </c>
      <c r="X39" s="6">
        <f t="shared" si="4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5">
        <f t="shared" si="5"/>
        <v>0</v>
      </c>
      <c r="AR39" s="5">
        <f t="shared" si="6"/>
        <v>0</v>
      </c>
      <c r="AS39" s="6">
        <f t="shared" si="7"/>
        <v>0</v>
      </c>
      <c r="AT39" s="180" t="s">
        <v>11</v>
      </c>
      <c r="AU39" s="368"/>
      <c r="AV39" s="181" t="s">
        <v>36</v>
      </c>
      <c r="AW39" s="167"/>
    </row>
    <row r="40" spans="1:49" ht="18.75">
      <c r="A40" s="172"/>
      <c r="B40" s="367" t="s">
        <v>37</v>
      </c>
      <c r="C40" s="178" t="s">
        <v>10</v>
      </c>
      <c r="D40" s="42"/>
      <c r="E40" s="43"/>
      <c r="F40" s="43"/>
      <c r="G40" s="43"/>
      <c r="H40" s="43"/>
      <c r="I40" s="90"/>
      <c r="J40" s="2">
        <f t="shared" si="1"/>
        <v>0</v>
      </c>
      <c r="K40" s="2">
        <f t="shared" si="2"/>
        <v>0</v>
      </c>
      <c r="L40" s="3">
        <f t="shared" si="3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3">
        <f t="shared" si="4"/>
        <v>0</v>
      </c>
      <c r="W40" s="2">
        <f t="shared" si="4"/>
        <v>0</v>
      </c>
      <c r="X40" s="3">
        <f t="shared" si="4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2">
        <f t="shared" si="5"/>
        <v>0</v>
      </c>
      <c r="AR40" s="2">
        <f t="shared" si="6"/>
        <v>0</v>
      </c>
      <c r="AS40" s="3">
        <f t="shared" si="7"/>
        <v>0</v>
      </c>
      <c r="AT40" s="174" t="s">
        <v>10</v>
      </c>
      <c r="AU40" s="367" t="s">
        <v>37</v>
      </c>
      <c r="AV40" s="175"/>
      <c r="AW40" s="167"/>
    </row>
    <row r="41" spans="1:49" ht="18.75">
      <c r="A41" s="172" t="s">
        <v>38</v>
      </c>
      <c r="B41" s="368"/>
      <c r="C41" s="176" t="s">
        <v>11</v>
      </c>
      <c r="D41" s="40"/>
      <c r="E41" s="41"/>
      <c r="F41" s="41"/>
      <c r="G41" s="41"/>
      <c r="H41" s="41"/>
      <c r="I41" s="96"/>
      <c r="J41" s="5">
        <f t="shared" si="1"/>
        <v>0</v>
      </c>
      <c r="K41" s="5">
        <f t="shared" si="2"/>
        <v>0</v>
      </c>
      <c r="L41" s="6">
        <f t="shared" si="3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6">
        <f t="shared" si="4"/>
        <v>0</v>
      </c>
      <c r="W41" s="5">
        <f t="shared" si="4"/>
        <v>0</v>
      </c>
      <c r="X41" s="6">
        <f t="shared" si="4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5">
        <f t="shared" si="5"/>
        <v>0</v>
      </c>
      <c r="AR41" s="5">
        <f t="shared" si="6"/>
        <v>0</v>
      </c>
      <c r="AS41" s="6">
        <f t="shared" si="7"/>
        <v>0</v>
      </c>
      <c r="AT41" s="177" t="s">
        <v>11</v>
      </c>
      <c r="AU41" s="368"/>
      <c r="AV41" s="175" t="s">
        <v>38</v>
      </c>
      <c r="AW41" s="167"/>
    </row>
    <row r="42" spans="1:49" ht="18.75">
      <c r="A42" s="172"/>
      <c r="B42" s="367" t="s">
        <v>39</v>
      </c>
      <c r="C42" s="178" t="s">
        <v>10</v>
      </c>
      <c r="D42" s="42">
        <v>1</v>
      </c>
      <c r="E42" s="43">
        <v>9.0202</v>
      </c>
      <c r="F42" s="43">
        <v>4964.9964</v>
      </c>
      <c r="G42" s="43">
        <v>2</v>
      </c>
      <c r="H42" s="43">
        <v>25.5792</v>
      </c>
      <c r="I42" s="90">
        <v>11039.53</v>
      </c>
      <c r="J42" s="2">
        <f t="shared" si="1"/>
        <v>3</v>
      </c>
      <c r="K42" s="2">
        <f t="shared" si="2"/>
        <v>34.5994</v>
      </c>
      <c r="L42" s="3">
        <f t="shared" si="3"/>
        <v>16004.5264</v>
      </c>
      <c r="M42" s="42">
        <v>27</v>
      </c>
      <c r="N42" s="43">
        <v>1065.4026</v>
      </c>
      <c r="O42" s="3">
        <v>311608.787</v>
      </c>
      <c r="P42" s="42"/>
      <c r="Q42" s="43"/>
      <c r="R42" s="43"/>
      <c r="S42" s="43"/>
      <c r="T42" s="43"/>
      <c r="U42" s="90"/>
      <c r="V42" s="3">
        <f t="shared" si="4"/>
        <v>0</v>
      </c>
      <c r="W42" s="2">
        <f t="shared" si="4"/>
        <v>0</v>
      </c>
      <c r="X42" s="3">
        <f t="shared" si="4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2">
        <f t="shared" si="5"/>
        <v>30</v>
      </c>
      <c r="AR42" s="2">
        <f t="shared" si="6"/>
        <v>1100.0019999999997</v>
      </c>
      <c r="AS42" s="3">
        <f t="shared" si="7"/>
        <v>327613.31340000004</v>
      </c>
      <c r="AT42" s="174" t="s">
        <v>10</v>
      </c>
      <c r="AU42" s="367" t="s">
        <v>39</v>
      </c>
      <c r="AV42" s="175"/>
      <c r="AW42" s="167"/>
    </row>
    <row r="43" spans="1:49" ht="18.75">
      <c r="A43" s="172" t="s">
        <v>40</v>
      </c>
      <c r="B43" s="368"/>
      <c r="C43" s="176" t="s">
        <v>11</v>
      </c>
      <c r="D43" s="40">
        <v>8</v>
      </c>
      <c r="E43" s="41">
        <v>194.7602</v>
      </c>
      <c r="F43" s="41">
        <v>68258.16965000001</v>
      </c>
      <c r="G43" s="41">
        <v>13</v>
      </c>
      <c r="H43" s="41">
        <v>242.0552</v>
      </c>
      <c r="I43" s="96">
        <v>94934.913</v>
      </c>
      <c r="J43" s="5">
        <f t="shared" si="1"/>
        <v>21</v>
      </c>
      <c r="K43" s="5">
        <f t="shared" si="2"/>
        <v>436.8154</v>
      </c>
      <c r="L43" s="6">
        <f t="shared" si="3"/>
        <v>163193.08265</v>
      </c>
      <c r="M43" s="40">
        <v>32</v>
      </c>
      <c r="N43" s="41">
        <v>579.2331</v>
      </c>
      <c r="O43" s="15">
        <v>107559.243</v>
      </c>
      <c r="P43" s="40"/>
      <c r="Q43" s="41"/>
      <c r="R43" s="41"/>
      <c r="S43" s="41"/>
      <c r="T43" s="41"/>
      <c r="U43" s="96"/>
      <c r="V43" s="6">
        <f t="shared" si="4"/>
        <v>0</v>
      </c>
      <c r="W43" s="5">
        <f t="shared" si="4"/>
        <v>0</v>
      </c>
      <c r="X43" s="6">
        <f t="shared" si="4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5">
        <f t="shared" si="5"/>
        <v>53</v>
      </c>
      <c r="AR43" s="5">
        <f t="shared" si="6"/>
        <v>1016.0485000000001</v>
      </c>
      <c r="AS43" s="6">
        <f t="shared" si="7"/>
        <v>270752.32565</v>
      </c>
      <c r="AT43" s="174" t="s">
        <v>11</v>
      </c>
      <c r="AU43" s="368"/>
      <c r="AV43" s="175" t="s">
        <v>40</v>
      </c>
      <c r="AW43" s="167"/>
    </row>
    <row r="44" spans="1:49" ht="18.75">
      <c r="A44" s="172"/>
      <c r="B44" s="367" t="s">
        <v>41</v>
      </c>
      <c r="C44" s="178" t="s">
        <v>10</v>
      </c>
      <c r="D44" s="42"/>
      <c r="E44" s="43"/>
      <c r="F44" s="43"/>
      <c r="G44" s="43"/>
      <c r="H44" s="43"/>
      <c r="I44" s="90"/>
      <c r="J44" s="2">
        <f t="shared" si="1"/>
        <v>0</v>
      </c>
      <c r="K44" s="2">
        <f t="shared" si="2"/>
        <v>0</v>
      </c>
      <c r="L44" s="3">
        <f t="shared" si="3"/>
        <v>0</v>
      </c>
      <c r="M44" s="42">
        <v>25</v>
      </c>
      <c r="N44" s="43">
        <v>0.4117</v>
      </c>
      <c r="O44" s="3">
        <v>294.769</v>
      </c>
      <c r="P44" s="42"/>
      <c r="Q44" s="43"/>
      <c r="R44" s="43"/>
      <c r="S44" s="43"/>
      <c r="T44" s="43"/>
      <c r="U44" s="90"/>
      <c r="V44" s="3">
        <f t="shared" si="4"/>
        <v>0</v>
      </c>
      <c r="W44" s="2">
        <f t="shared" si="4"/>
        <v>0</v>
      </c>
      <c r="X44" s="3">
        <f t="shared" si="4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2">
        <f t="shared" si="5"/>
        <v>25</v>
      </c>
      <c r="AR44" s="2">
        <f t="shared" si="6"/>
        <v>0.4117</v>
      </c>
      <c r="AS44" s="3">
        <f t="shared" si="7"/>
        <v>294.769</v>
      </c>
      <c r="AT44" s="183" t="s">
        <v>10</v>
      </c>
      <c r="AU44" s="367" t="s">
        <v>41</v>
      </c>
      <c r="AV44" s="175"/>
      <c r="AW44" s="167"/>
    </row>
    <row r="45" spans="1:49" ht="18.75">
      <c r="A45" s="172" t="s">
        <v>14</v>
      </c>
      <c r="B45" s="368"/>
      <c r="C45" s="176" t="s">
        <v>11</v>
      </c>
      <c r="D45" s="40"/>
      <c r="E45" s="41"/>
      <c r="F45" s="41"/>
      <c r="G45" s="41"/>
      <c r="H45" s="41"/>
      <c r="I45" s="96"/>
      <c r="J45" s="5">
        <f t="shared" si="1"/>
        <v>0</v>
      </c>
      <c r="K45" s="5">
        <f t="shared" si="2"/>
        <v>0</v>
      </c>
      <c r="L45" s="6">
        <f t="shared" si="3"/>
        <v>0</v>
      </c>
      <c r="M45" s="40">
        <v>8</v>
      </c>
      <c r="N45" s="41">
        <v>0.5223</v>
      </c>
      <c r="O45" s="15">
        <v>145.334</v>
      </c>
      <c r="P45" s="40"/>
      <c r="Q45" s="41"/>
      <c r="R45" s="41"/>
      <c r="S45" s="41"/>
      <c r="T45" s="41"/>
      <c r="U45" s="96"/>
      <c r="V45" s="6">
        <f t="shared" si="4"/>
        <v>0</v>
      </c>
      <c r="W45" s="5">
        <f t="shared" si="4"/>
        <v>0</v>
      </c>
      <c r="X45" s="6">
        <f t="shared" si="4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5">
        <f t="shared" si="5"/>
        <v>8</v>
      </c>
      <c r="AR45" s="5">
        <f t="shared" si="6"/>
        <v>0.5223</v>
      </c>
      <c r="AS45" s="6">
        <f t="shared" si="7"/>
        <v>145.334</v>
      </c>
      <c r="AT45" s="177" t="s">
        <v>11</v>
      </c>
      <c r="AU45" s="368"/>
      <c r="AV45" s="184" t="s">
        <v>14</v>
      </c>
      <c r="AW45" s="167"/>
    </row>
    <row r="46" spans="1:49" ht="18.75">
      <c r="A46" s="172"/>
      <c r="B46" s="367" t="s">
        <v>42</v>
      </c>
      <c r="C46" s="178" t="s">
        <v>10</v>
      </c>
      <c r="D46" s="42"/>
      <c r="E46" s="43"/>
      <c r="F46" s="43"/>
      <c r="G46" s="43"/>
      <c r="H46" s="43"/>
      <c r="I46" s="90"/>
      <c r="J46" s="2">
        <f t="shared" si="1"/>
        <v>0</v>
      </c>
      <c r="K46" s="2">
        <f t="shared" si="2"/>
        <v>0</v>
      </c>
      <c r="L46" s="3">
        <f t="shared" si="3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3">
        <f t="shared" si="4"/>
        <v>0</v>
      </c>
      <c r="W46" s="2">
        <f t="shared" si="4"/>
        <v>0</v>
      </c>
      <c r="X46" s="3">
        <f t="shared" si="4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>
        <v>33</v>
      </c>
      <c r="AL46" s="2">
        <v>0.8183</v>
      </c>
      <c r="AM46" s="3">
        <v>543.341</v>
      </c>
      <c r="AN46" s="1"/>
      <c r="AO46" s="2"/>
      <c r="AP46" s="2"/>
      <c r="AQ46" s="2">
        <f t="shared" si="5"/>
        <v>33</v>
      </c>
      <c r="AR46" s="2">
        <f t="shared" si="6"/>
        <v>0.8183</v>
      </c>
      <c r="AS46" s="3">
        <f t="shared" si="7"/>
        <v>543.341</v>
      </c>
      <c r="AT46" s="174" t="s">
        <v>10</v>
      </c>
      <c r="AU46" s="367" t="s">
        <v>42</v>
      </c>
      <c r="AV46" s="184"/>
      <c r="AW46" s="167"/>
    </row>
    <row r="47" spans="1:49" ht="18.75">
      <c r="A47" s="179"/>
      <c r="B47" s="368"/>
      <c r="C47" s="176" t="s">
        <v>11</v>
      </c>
      <c r="D47" s="40"/>
      <c r="E47" s="41"/>
      <c r="F47" s="41"/>
      <c r="G47" s="41"/>
      <c r="H47" s="41"/>
      <c r="I47" s="96"/>
      <c r="J47" s="5">
        <f t="shared" si="1"/>
        <v>0</v>
      </c>
      <c r="K47" s="5">
        <f t="shared" si="2"/>
        <v>0</v>
      </c>
      <c r="L47" s="6">
        <f t="shared" si="3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6">
        <f t="shared" si="4"/>
        <v>0</v>
      </c>
      <c r="W47" s="5">
        <f t="shared" si="4"/>
        <v>0</v>
      </c>
      <c r="X47" s="6">
        <f t="shared" si="4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5">
        <f t="shared" si="5"/>
        <v>0</v>
      </c>
      <c r="AR47" s="5">
        <f t="shared" si="6"/>
        <v>0</v>
      </c>
      <c r="AS47" s="6">
        <f t="shared" si="7"/>
        <v>0</v>
      </c>
      <c r="AT47" s="180" t="s">
        <v>11</v>
      </c>
      <c r="AU47" s="368"/>
      <c r="AV47" s="185"/>
      <c r="AW47" s="167"/>
    </row>
    <row r="48" spans="1:49" ht="18.75">
      <c r="A48" s="172"/>
      <c r="B48" s="367" t="s">
        <v>43</v>
      </c>
      <c r="C48" s="178" t="s">
        <v>10</v>
      </c>
      <c r="D48" s="42"/>
      <c r="E48" s="43"/>
      <c r="F48" s="43"/>
      <c r="G48" s="43"/>
      <c r="H48" s="43"/>
      <c r="I48" s="90"/>
      <c r="J48" s="2">
        <f t="shared" si="1"/>
        <v>0</v>
      </c>
      <c r="K48" s="2">
        <f t="shared" si="2"/>
        <v>0</v>
      </c>
      <c r="L48" s="3">
        <f t="shared" si="3"/>
        <v>0</v>
      </c>
      <c r="M48" s="42"/>
      <c r="N48" s="43"/>
      <c r="O48" s="3"/>
      <c r="P48" s="42"/>
      <c r="Q48" s="43"/>
      <c r="R48" s="43"/>
      <c r="S48" s="43"/>
      <c r="T48" s="43"/>
      <c r="U48" s="90"/>
      <c r="V48" s="3">
        <f t="shared" si="4"/>
        <v>0</v>
      </c>
      <c r="W48" s="2">
        <f t="shared" si="4"/>
        <v>0</v>
      </c>
      <c r="X48" s="3">
        <f t="shared" si="4"/>
        <v>0</v>
      </c>
      <c r="Y48" s="43"/>
      <c r="Z48" s="43"/>
      <c r="AA48" s="43"/>
      <c r="AB48" s="1"/>
      <c r="AC48" s="2"/>
      <c r="AD48" s="2"/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2">
        <f t="shared" si="5"/>
        <v>0</v>
      </c>
      <c r="AR48" s="2">
        <f t="shared" si="6"/>
        <v>0</v>
      </c>
      <c r="AS48" s="3">
        <f t="shared" si="7"/>
        <v>0</v>
      </c>
      <c r="AT48" s="174" t="s">
        <v>10</v>
      </c>
      <c r="AU48" s="367" t="s">
        <v>43</v>
      </c>
      <c r="AV48" s="184"/>
      <c r="AW48" s="167"/>
    </row>
    <row r="49" spans="1:49" ht="18.75">
      <c r="A49" s="172" t="s">
        <v>44</v>
      </c>
      <c r="B49" s="368"/>
      <c r="C49" s="176" t="s">
        <v>11</v>
      </c>
      <c r="D49" s="40"/>
      <c r="E49" s="41"/>
      <c r="F49" s="41"/>
      <c r="G49" s="41"/>
      <c r="H49" s="41"/>
      <c r="I49" s="96"/>
      <c r="J49" s="5">
        <f t="shared" si="1"/>
        <v>0</v>
      </c>
      <c r="K49" s="5">
        <f t="shared" si="2"/>
        <v>0</v>
      </c>
      <c r="L49" s="6">
        <f t="shared" si="3"/>
        <v>0</v>
      </c>
      <c r="M49" s="40"/>
      <c r="N49" s="41"/>
      <c r="O49" s="15"/>
      <c r="P49" s="40"/>
      <c r="Q49" s="41"/>
      <c r="R49" s="41"/>
      <c r="S49" s="41"/>
      <c r="T49" s="41"/>
      <c r="U49" s="96"/>
      <c r="V49" s="6">
        <f t="shared" si="4"/>
        <v>0</v>
      </c>
      <c r="W49" s="5">
        <f t="shared" si="4"/>
        <v>0</v>
      </c>
      <c r="X49" s="6">
        <f t="shared" si="4"/>
        <v>0</v>
      </c>
      <c r="Y49" s="41"/>
      <c r="Z49" s="41"/>
      <c r="AA49" s="41"/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5">
        <f t="shared" si="5"/>
        <v>0</v>
      </c>
      <c r="AR49" s="5">
        <f t="shared" si="6"/>
        <v>0</v>
      </c>
      <c r="AS49" s="6">
        <f t="shared" si="7"/>
        <v>0</v>
      </c>
      <c r="AT49" s="177" t="s">
        <v>11</v>
      </c>
      <c r="AU49" s="368"/>
      <c r="AV49" s="184" t="s">
        <v>44</v>
      </c>
      <c r="AW49" s="167"/>
    </row>
    <row r="50" spans="1:49" ht="18.75">
      <c r="A50" s="172"/>
      <c r="B50" s="367" t="s">
        <v>45</v>
      </c>
      <c r="C50" s="178" t="s">
        <v>10</v>
      </c>
      <c r="D50" s="42"/>
      <c r="E50" s="43"/>
      <c r="F50" s="43"/>
      <c r="G50" s="43"/>
      <c r="H50" s="43"/>
      <c r="I50" s="90"/>
      <c r="J50" s="2">
        <f t="shared" si="1"/>
        <v>0</v>
      </c>
      <c r="K50" s="2">
        <f t="shared" si="2"/>
        <v>0</v>
      </c>
      <c r="L50" s="3">
        <f t="shared" si="3"/>
        <v>0</v>
      </c>
      <c r="M50" s="42"/>
      <c r="N50" s="43"/>
      <c r="O50" s="3"/>
      <c r="P50" s="42"/>
      <c r="Q50" s="43"/>
      <c r="R50" s="43"/>
      <c r="S50" s="43"/>
      <c r="T50" s="43"/>
      <c r="U50" s="90"/>
      <c r="V50" s="3">
        <f t="shared" si="4"/>
        <v>0</v>
      </c>
      <c r="W50" s="2">
        <f t="shared" si="4"/>
        <v>0</v>
      </c>
      <c r="X50" s="3">
        <f t="shared" si="4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2">
        <f t="shared" si="5"/>
        <v>0</v>
      </c>
      <c r="AR50" s="2">
        <f t="shared" si="6"/>
        <v>0</v>
      </c>
      <c r="AS50" s="3">
        <f t="shared" si="7"/>
        <v>0</v>
      </c>
      <c r="AT50" s="174" t="s">
        <v>10</v>
      </c>
      <c r="AU50" s="367" t="s">
        <v>45</v>
      </c>
      <c r="AV50" s="182"/>
      <c r="AW50" s="167"/>
    </row>
    <row r="51" spans="1:49" ht="18.75">
      <c r="A51" s="172"/>
      <c r="B51" s="368"/>
      <c r="C51" s="176" t="s">
        <v>11</v>
      </c>
      <c r="D51" s="40"/>
      <c r="E51" s="41"/>
      <c r="F51" s="41"/>
      <c r="G51" s="41"/>
      <c r="H51" s="41"/>
      <c r="I51" s="96"/>
      <c r="J51" s="5">
        <f t="shared" si="1"/>
        <v>0</v>
      </c>
      <c r="K51" s="5">
        <f t="shared" si="2"/>
        <v>0</v>
      </c>
      <c r="L51" s="6">
        <f t="shared" si="3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6">
        <f t="shared" si="4"/>
        <v>0</v>
      </c>
      <c r="W51" s="5">
        <f t="shared" si="4"/>
        <v>0</v>
      </c>
      <c r="X51" s="6">
        <f t="shared" si="4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5">
        <f t="shared" si="5"/>
        <v>0</v>
      </c>
      <c r="AR51" s="5">
        <f t="shared" si="6"/>
        <v>0</v>
      </c>
      <c r="AS51" s="6">
        <f t="shared" si="7"/>
        <v>0</v>
      </c>
      <c r="AT51" s="177" t="s">
        <v>11</v>
      </c>
      <c r="AU51" s="368"/>
      <c r="AV51" s="184"/>
      <c r="AW51" s="167"/>
    </row>
    <row r="52" spans="1:49" ht="18.75">
      <c r="A52" s="172"/>
      <c r="B52" s="367" t="s">
        <v>46</v>
      </c>
      <c r="C52" s="178" t="s">
        <v>10</v>
      </c>
      <c r="D52" s="42"/>
      <c r="E52" s="43"/>
      <c r="F52" s="43"/>
      <c r="G52" s="43"/>
      <c r="H52" s="43"/>
      <c r="I52" s="90"/>
      <c r="J52" s="2">
        <f t="shared" si="1"/>
        <v>0</v>
      </c>
      <c r="K52" s="2">
        <f t="shared" si="2"/>
        <v>0</v>
      </c>
      <c r="L52" s="3">
        <f t="shared" si="3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3">
        <f t="shared" si="4"/>
        <v>0</v>
      </c>
      <c r="W52" s="2">
        <f t="shared" si="4"/>
        <v>0</v>
      </c>
      <c r="X52" s="3">
        <f t="shared" si="4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2">
        <f t="shared" si="5"/>
        <v>0</v>
      </c>
      <c r="AR52" s="2">
        <f t="shared" si="6"/>
        <v>0</v>
      </c>
      <c r="AS52" s="3">
        <f t="shared" si="7"/>
        <v>0</v>
      </c>
      <c r="AT52" s="174" t="s">
        <v>10</v>
      </c>
      <c r="AU52" s="367" t="s">
        <v>46</v>
      </c>
      <c r="AV52" s="184"/>
      <c r="AW52" s="167"/>
    </row>
    <row r="53" spans="1:49" ht="18.75">
      <c r="A53" s="172" t="s">
        <v>14</v>
      </c>
      <c r="B53" s="368"/>
      <c r="C53" s="176" t="s">
        <v>11</v>
      </c>
      <c r="D53" s="40"/>
      <c r="E53" s="41"/>
      <c r="F53" s="41"/>
      <c r="G53" s="41"/>
      <c r="H53" s="41"/>
      <c r="I53" s="96"/>
      <c r="J53" s="5">
        <f t="shared" si="1"/>
        <v>0</v>
      </c>
      <c r="K53" s="5">
        <f t="shared" si="2"/>
        <v>0</v>
      </c>
      <c r="L53" s="6">
        <f t="shared" si="3"/>
        <v>0</v>
      </c>
      <c r="M53" s="40"/>
      <c r="N53" s="41"/>
      <c r="O53" s="15"/>
      <c r="P53" s="40"/>
      <c r="Q53" s="41"/>
      <c r="R53" s="41"/>
      <c r="S53" s="41"/>
      <c r="T53" s="41"/>
      <c r="U53" s="96"/>
      <c r="V53" s="6">
        <f t="shared" si="4"/>
        <v>0</v>
      </c>
      <c r="W53" s="5">
        <f t="shared" si="4"/>
        <v>0</v>
      </c>
      <c r="X53" s="6">
        <f t="shared" si="4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5">
        <f t="shared" si="5"/>
        <v>0</v>
      </c>
      <c r="AR53" s="5">
        <f t="shared" si="6"/>
        <v>0</v>
      </c>
      <c r="AS53" s="6">
        <f t="shared" si="7"/>
        <v>0</v>
      </c>
      <c r="AT53" s="177" t="s">
        <v>11</v>
      </c>
      <c r="AU53" s="368"/>
      <c r="AV53" s="184" t="s">
        <v>14</v>
      </c>
      <c r="AW53" s="167"/>
    </row>
    <row r="54" spans="1:49" ht="18.75">
      <c r="A54" s="172"/>
      <c r="B54" s="367" t="s">
        <v>47</v>
      </c>
      <c r="C54" s="178" t="s">
        <v>10</v>
      </c>
      <c r="D54" s="42"/>
      <c r="E54" s="43"/>
      <c r="F54" s="43"/>
      <c r="G54" s="43"/>
      <c r="H54" s="43"/>
      <c r="I54" s="90"/>
      <c r="J54" s="2">
        <f t="shared" si="1"/>
        <v>0</v>
      </c>
      <c r="K54" s="2">
        <f t="shared" si="2"/>
        <v>0</v>
      </c>
      <c r="L54" s="3">
        <f t="shared" si="3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3">
        <f t="shared" si="4"/>
        <v>0</v>
      </c>
      <c r="W54" s="2">
        <f t="shared" si="4"/>
        <v>0</v>
      </c>
      <c r="X54" s="3">
        <f t="shared" si="4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/>
      <c r="AI54" s="2"/>
      <c r="AJ54" s="3"/>
      <c r="AK54" s="1">
        <v>17</v>
      </c>
      <c r="AL54" s="2">
        <v>0.2113</v>
      </c>
      <c r="AM54" s="3">
        <v>193.931</v>
      </c>
      <c r="AN54" s="1">
        <v>40</v>
      </c>
      <c r="AO54" s="2">
        <v>1.1859</v>
      </c>
      <c r="AP54" s="2">
        <v>1338.346</v>
      </c>
      <c r="AQ54" s="2">
        <f t="shared" si="5"/>
        <v>57</v>
      </c>
      <c r="AR54" s="2">
        <f t="shared" si="6"/>
        <v>1.3972</v>
      </c>
      <c r="AS54" s="3">
        <f t="shared" si="7"/>
        <v>1532.277</v>
      </c>
      <c r="AT54" s="174" t="s">
        <v>10</v>
      </c>
      <c r="AU54" s="367" t="s">
        <v>47</v>
      </c>
      <c r="AV54" s="175"/>
      <c r="AW54" s="167"/>
    </row>
    <row r="55" spans="1:49" ht="18.75">
      <c r="A55" s="179"/>
      <c r="B55" s="368"/>
      <c r="C55" s="176" t="s">
        <v>11</v>
      </c>
      <c r="D55" s="40"/>
      <c r="E55" s="41"/>
      <c r="F55" s="41"/>
      <c r="G55" s="41"/>
      <c r="H55" s="41"/>
      <c r="I55" s="96"/>
      <c r="J55" s="5">
        <f t="shared" si="1"/>
        <v>0</v>
      </c>
      <c r="K55" s="5">
        <f t="shared" si="2"/>
        <v>0</v>
      </c>
      <c r="L55" s="6">
        <f t="shared" si="3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6">
        <f t="shared" si="4"/>
        <v>0</v>
      </c>
      <c r="W55" s="5">
        <f t="shared" si="4"/>
        <v>0</v>
      </c>
      <c r="X55" s="6">
        <f t="shared" si="4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5">
        <f t="shared" si="5"/>
        <v>0</v>
      </c>
      <c r="AR55" s="5">
        <f t="shared" si="6"/>
        <v>0</v>
      </c>
      <c r="AS55" s="6">
        <f t="shared" si="7"/>
        <v>0</v>
      </c>
      <c r="AT55" s="180" t="s">
        <v>11</v>
      </c>
      <c r="AU55" s="368"/>
      <c r="AV55" s="181"/>
      <c r="AW55" s="167"/>
    </row>
    <row r="56" spans="1:49" ht="18.75">
      <c r="A56" s="370" t="s">
        <v>93</v>
      </c>
      <c r="B56" s="371" t="s">
        <v>48</v>
      </c>
      <c r="C56" s="178" t="s">
        <v>10</v>
      </c>
      <c r="D56" s="42"/>
      <c r="E56" s="43"/>
      <c r="F56" s="43"/>
      <c r="G56" s="43"/>
      <c r="H56" s="43"/>
      <c r="I56" s="90"/>
      <c r="J56" s="2">
        <f t="shared" si="1"/>
        <v>0</v>
      </c>
      <c r="K56" s="2">
        <f t="shared" si="2"/>
        <v>0</v>
      </c>
      <c r="L56" s="3">
        <f t="shared" si="3"/>
        <v>0</v>
      </c>
      <c r="M56" s="42"/>
      <c r="N56" s="43"/>
      <c r="O56" s="3"/>
      <c r="P56" s="42"/>
      <c r="Q56" s="43"/>
      <c r="R56" s="43"/>
      <c r="S56" s="43"/>
      <c r="T56" s="43"/>
      <c r="U56" s="90"/>
      <c r="V56" s="3">
        <f t="shared" si="4"/>
        <v>0</v>
      </c>
      <c r="W56" s="2">
        <f t="shared" si="4"/>
        <v>0</v>
      </c>
      <c r="X56" s="46">
        <f t="shared" si="4"/>
        <v>0</v>
      </c>
      <c r="Y56" s="42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2">
        <f t="shared" si="5"/>
        <v>0</v>
      </c>
      <c r="AR56" s="2">
        <f t="shared" si="6"/>
        <v>0</v>
      </c>
      <c r="AS56" s="3">
        <f t="shared" si="7"/>
        <v>0</v>
      </c>
      <c r="AT56" s="186" t="s">
        <v>10</v>
      </c>
      <c r="AU56" s="374" t="s">
        <v>94</v>
      </c>
      <c r="AV56" s="375" t="s">
        <v>0</v>
      </c>
      <c r="AW56" s="167"/>
    </row>
    <row r="57" spans="1:49" ht="18.75">
      <c r="A57" s="372"/>
      <c r="B57" s="373"/>
      <c r="C57" s="176" t="s">
        <v>11</v>
      </c>
      <c r="D57" s="40"/>
      <c r="E57" s="41"/>
      <c r="F57" s="41"/>
      <c r="G57" s="41"/>
      <c r="H57" s="41"/>
      <c r="I57" s="96"/>
      <c r="J57" s="5">
        <f t="shared" si="1"/>
        <v>0</v>
      </c>
      <c r="K57" s="5">
        <f t="shared" si="2"/>
        <v>0</v>
      </c>
      <c r="L57" s="6">
        <f t="shared" si="3"/>
        <v>0</v>
      </c>
      <c r="M57" s="40"/>
      <c r="N57" s="41"/>
      <c r="O57" s="15"/>
      <c r="P57" s="40"/>
      <c r="Q57" s="41"/>
      <c r="R57" s="41"/>
      <c r="S57" s="41"/>
      <c r="T57" s="41"/>
      <c r="U57" s="96"/>
      <c r="V57" s="6">
        <f t="shared" si="4"/>
        <v>0</v>
      </c>
      <c r="W57" s="5">
        <f t="shared" si="4"/>
        <v>0</v>
      </c>
      <c r="X57" s="47">
        <f t="shared" si="4"/>
        <v>0</v>
      </c>
      <c r="Y57" s="40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5">
        <f t="shared" si="5"/>
        <v>0</v>
      </c>
      <c r="AR57" s="5">
        <f t="shared" si="6"/>
        <v>0</v>
      </c>
      <c r="AS57" s="6">
        <f t="shared" si="7"/>
        <v>0</v>
      </c>
      <c r="AT57" s="187" t="s">
        <v>11</v>
      </c>
      <c r="AU57" s="376"/>
      <c r="AV57" s="377"/>
      <c r="AW57" s="167"/>
    </row>
    <row r="58" spans="1:49" ht="18.75">
      <c r="A58" s="165" t="s">
        <v>0</v>
      </c>
      <c r="C58" s="188" t="s">
        <v>10</v>
      </c>
      <c r="D58" s="44"/>
      <c r="E58" s="45"/>
      <c r="F58" s="45"/>
      <c r="G58" s="45"/>
      <c r="H58" s="45"/>
      <c r="I58" s="109"/>
      <c r="J58" s="145">
        <f t="shared" si="1"/>
        <v>0</v>
      </c>
      <c r="K58" s="145">
        <f t="shared" si="2"/>
        <v>0</v>
      </c>
      <c r="L58" s="143">
        <f t="shared" si="3"/>
        <v>0</v>
      </c>
      <c r="M58" s="44">
        <v>1205</v>
      </c>
      <c r="N58" s="45">
        <v>31.4142</v>
      </c>
      <c r="O58" s="19">
        <v>18150.552</v>
      </c>
      <c r="P58" s="44"/>
      <c r="Q58" s="45"/>
      <c r="R58" s="45"/>
      <c r="S58" s="45">
        <v>90</v>
      </c>
      <c r="T58" s="45">
        <v>1.097</v>
      </c>
      <c r="U58" s="109">
        <v>1451.893</v>
      </c>
      <c r="V58" s="143">
        <f t="shared" si="4"/>
        <v>90</v>
      </c>
      <c r="W58" s="145">
        <f t="shared" si="4"/>
        <v>1.097</v>
      </c>
      <c r="X58" s="50">
        <f t="shared" si="4"/>
        <v>1451.893</v>
      </c>
      <c r="Y58" s="44">
        <v>374</v>
      </c>
      <c r="Z58" s="45">
        <v>664.886</v>
      </c>
      <c r="AA58" s="45">
        <v>321707.59</v>
      </c>
      <c r="AB58" s="20">
        <v>710</v>
      </c>
      <c r="AC58" s="23">
        <v>59.2487</v>
      </c>
      <c r="AD58" s="23">
        <v>26454.874</v>
      </c>
      <c r="AE58" s="23"/>
      <c r="AF58" s="23"/>
      <c r="AG58" s="19"/>
      <c r="AH58" s="20">
        <v>15</v>
      </c>
      <c r="AI58" s="23">
        <v>0.1912</v>
      </c>
      <c r="AJ58" s="19">
        <v>235.628</v>
      </c>
      <c r="AK58" s="20">
        <v>127</v>
      </c>
      <c r="AL58" s="23">
        <v>5.8583</v>
      </c>
      <c r="AM58" s="19">
        <v>3094.988</v>
      </c>
      <c r="AN58" s="20">
        <v>222</v>
      </c>
      <c r="AO58" s="23">
        <v>3.4302</v>
      </c>
      <c r="AP58" s="23">
        <v>13116.627999999999</v>
      </c>
      <c r="AQ58" s="145">
        <f t="shared" si="5"/>
        <v>2743</v>
      </c>
      <c r="AR58" s="145">
        <f t="shared" si="6"/>
        <v>766.1256</v>
      </c>
      <c r="AS58" s="143">
        <f t="shared" si="7"/>
        <v>384212.15300000005</v>
      </c>
      <c r="AT58" s="189" t="s">
        <v>10</v>
      </c>
      <c r="AU58" s="190"/>
      <c r="AV58" s="175" t="s">
        <v>0</v>
      </c>
      <c r="AW58" s="167"/>
    </row>
    <row r="59" spans="1:49" ht="18.75">
      <c r="A59" s="378" t="s">
        <v>49</v>
      </c>
      <c r="B59" s="379"/>
      <c r="C59" s="178" t="s">
        <v>50</v>
      </c>
      <c r="D59" s="42"/>
      <c r="E59" s="43"/>
      <c r="F59" s="43"/>
      <c r="G59" s="43"/>
      <c r="H59" s="43"/>
      <c r="I59" s="90"/>
      <c r="J59" s="112">
        <f t="shared" si="1"/>
        <v>0</v>
      </c>
      <c r="K59" s="112">
        <f t="shared" si="2"/>
        <v>0</v>
      </c>
      <c r="L59" s="113">
        <f t="shared" si="3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113">
        <f t="shared" si="4"/>
        <v>0</v>
      </c>
      <c r="W59" s="112">
        <f t="shared" si="4"/>
        <v>0</v>
      </c>
      <c r="X59" s="436">
        <f t="shared" si="4"/>
        <v>0</v>
      </c>
      <c r="Y59" s="42"/>
      <c r="Z59" s="43"/>
      <c r="AA59" s="43"/>
      <c r="AB59" s="1"/>
      <c r="AC59" s="51"/>
      <c r="AD59" s="2"/>
      <c r="AE59" s="2"/>
      <c r="AF59" s="51"/>
      <c r="AG59" s="3"/>
      <c r="AH59" s="1"/>
      <c r="AI59" s="51"/>
      <c r="AJ59" s="3"/>
      <c r="AK59" s="1"/>
      <c r="AL59" s="51"/>
      <c r="AM59" s="3"/>
      <c r="AN59" s="1"/>
      <c r="AO59" s="51"/>
      <c r="AP59" s="2"/>
      <c r="AQ59" s="112">
        <f t="shared" si="5"/>
        <v>0</v>
      </c>
      <c r="AR59" s="112">
        <f t="shared" si="6"/>
        <v>0</v>
      </c>
      <c r="AS59" s="113">
        <f t="shared" si="7"/>
        <v>0</v>
      </c>
      <c r="AT59" s="189" t="s">
        <v>50</v>
      </c>
      <c r="AU59" s="380" t="s">
        <v>49</v>
      </c>
      <c r="AV59" s="381"/>
      <c r="AW59" s="167"/>
    </row>
    <row r="60" spans="1:49" ht="18.75">
      <c r="A60" s="169"/>
      <c r="B60" s="170"/>
      <c r="C60" s="176" t="s">
        <v>11</v>
      </c>
      <c r="D60" s="40"/>
      <c r="E60" s="41"/>
      <c r="F60" s="41"/>
      <c r="G60" s="41"/>
      <c r="H60" s="41"/>
      <c r="I60" s="96"/>
      <c r="J60" s="5">
        <f t="shared" si="1"/>
        <v>0</v>
      </c>
      <c r="K60" s="5">
        <f t="shared" si="2"/>
        <v>0</v>
      </c>
      <c r="L60" s="6">
        <f t="shared" si="3"/>
        <v>0</v>
      </c>
      <c r="M60" s="40">
        <v>66</v>
      </c>
      <c r="N60" s="41">
        <v>1.7315</v>
      </c>
      <c r="O60" s="15">
        <v>1202.693</v>
      </c>
      <c r="P60" s="40"/>
      <c r="Q60" s="41"/>
      <c r="R60" s="41"/>
      <c r="S60" s="41"/>
      <c r="T60" s="41"/>
      <c r="U60" s="96"/>
      <c r="V60" s="6">
        <f t="shared" si="4"/>
        <v>0</v>
      </c>
      <c r="W60" s="5">
        <f t="shared" si="4"/>
        <v>0</v>
      </c>
      <c r="X60" s="47">
        <f t="shared" si="4"/>
        <v>0</v>
      </c>
      <c r="Y60" s="40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5">
        <f t="shared" si="5"/>
        <v>66</v>
      </c>
      <c r="AR60" s="5">
        <f t="shared" si="6"/>
        <v>1.7315</v>
      </c>
      <c r="AS60" s="6">
        <f t="shared" si="7"/>
        <v>1202.693</v>
      </c>
      <c r="AT60" s="187" t="s">
        <v>11</v>
      </c>
      <c r="AU60" s="170"/>
      <c r="AV60" s="181"/>
      <c r="AW60" s="167"/>
    </row>
    <row r="61" spans="1:49" ht="18.75">
      <c r="A61" s="165" t="s">
        <v>0</v>
      </c>
      <c r="C61" s="188" t="s">
        <v>10</v>
      </c>
      <c r="D61" s="44">
        <f aca="true" t="shared" si="8" ref="D61:AP61">+D6+D8+D10+D12+D14+D16+D18+D20+D22+D24+D26+D28+D30+D32+D34+D36+D38+D40+D42+D44+D46+D48+D50+D52+D54+D56+D58</f>
        <v>97</v>
      </c>
      <c r="E61" s="45">
        <f t="shared" si="8"/>
        <v>20.944000000000003</v>
      </c>
      <c r="F61" s="45">
        <f t="shared" si="8"/>
        <v>11571.347550000002</v>
      </c>
      <c r="G61" s="44">
        <f t="shared" si="8"/>
        <v>80</v>
      </c>
      <c r="H61" s="45">
        <f t="shared" si="8"/>
        <v>36.9396</v>
      </c>
      <c r="I61" s="45">
        <f t="shared" si="8"/>
        <v>17922.617</v>
      </c>
      <c r="J61" s="23">
        <f t="shared" si="8"/>
        <v>177</v>
      </c>
      <c r="K61" s="23">
        <f t="shared" si="8"/>
        <v>57.8836</v>
      </c>
      <c r="L61" s="19">
        <f t="shared" si="8"/>
        <v>29493.964550000004</v>
      </c>
      <c r="M61" s="44">
        <f t="shared" si="8"/>
        <v>1479</v>
      </c>
      <c r="N61" s="45">
        <f t="shared" si="8"/>
        <v>1233.0403999999999</v>
      </c>
      <c r="O61" s="45">
        <f t="shared" si="8"/>
        <v>386151.973</v>
      </c>
      <c r="P61" s="44">
        <f t="shared" si="8"/>
        <v>1628</v>
      </c>
      <c r="Q61" s="45">
        <f t="shared" si="8"/>
        <v>7070.044999999999</v>
      </c>
      <c r="R61" s="45">
        <f t="shared" si="8"/>
        <v>669401.988</v>
      </c>
      <c r="S61" s="44">
        <f t="shared" si="8"/>
        <v>140</v>
      </c>
      <c r="T61" s="45">
        <f t="shared" si="8"/>
        <v>2.8040000000000003</v>
      </c>
      <c r="U61" s="45">
        <f t="shared" si="8"/>
        <v>2970.831</v>
      </c>
      <c r="V61" s="19">
        <f t="shared" si="8"/>
        <v>1768</v>
      </c>
      <c r="W61" s="23">
        <f t="shared" si="8"/>
        <v>7072.848999999999</v>
      </c>
      <c r="X61" s="437">
        <f t="shared" si="8"/>
        <v>672372.819</v>
      </c>
      <c r="Y61" s="291">
        <f t="shared" si="8"/>
        <v>964</v>
      </c>
      <c r="Z61" s="45">
        <f t="shared" si="8"/>
        <v>1905.9955</v>
      </c>
      <c r="AA61" s="45">
        <f t="shared" si="8"/>
        <v>411816.624</v>
      </c>
      <c r="AB61" s="44">
        <f t="shared" si="8"/>
        <v>1435</v>
      </c>
      <c r="AC61" s="45">
        <f t="shared" si="8"/>
        <v>79.2073</v>
      </c>
      <c r="AD61" s="45">
        <f t="shared" si="8"/>
        <v>34511.739</v>
      </c>
      <c r="AE61" s="44">
        <f t="shared" si="8"/>
        <v>219</v>
      </c>
      <c r="AF61" s="45">
        <f t="shared" si="8"/>
        <v>34.16</v>
      </c>
      <c r="AG61" s="45">
        <f t="shared" si="8"/>
        <v>12938.633</v>
      </c>
      <c r="AH61" s="44">
        <f t="shared" si="8"/>
        <v>354</v>
      </c>
      <c r="AI61" s="45">
        <f t="shared" si="8"/>
        <v>46.140800000000006</v>
      </c>
      <c r="AJ61" s="45">
        <f t="shared" si="8"/>
        <v>25047.444</v>
      </c>
      <c r="AK61" s="44">
        <f t="shared" si="8"/>
        <v>738</v>
      </c>
      <c r="AL61" s="45">
        <f t="shared" si="8"/>
        <v>22.7777</v>
      </c>
      <c r="AM61" s="45">
        <f t="shared" si="8"/>
        <v>13681.668</v>
      </c>
      <c r="AN61" s="44">
        <f t="shared" si="8"/>
        <v>631</v>
      </c>
      <c r="AO61" s="45">
        <f t="shared" si="8"/>
        <v>20.453899999999997</v>
      </c>
      <c r="AP61" s="45">
        <f t="shared" si="8"/>
        <v>26374.791999999998</v>
      </c>
      <c r="AQ61" s="145">
        <f t="shared" si="5"/>
        <v>7765</v>
      </c>
      <c r="AR61" s="145">
        <f t="shared" si="6"/>
        <v>10472.508199999998</v>
      </c>
      <c r="AS61" s="143">
        <f t="shared" si="7"/>
        <v>1612389.6565500002</v>
      </c>
      <c r="AT61" s="189" t="s">
        <v>10</v>
      </c>
      <c r="AU61" s="191"/>
      <c r="AV61" s="175" t="s">
        <v>0</v>
      </c>
      <c r="AW61" s="167"/>
    </row>
    <row r="62" spans="1:49" ht="18.75">
      <c r="A62" s="382" t="s">
        <v>95</v>
      </c>
      <c r="B62" s="383" t="s">
        <v>51</v>
      </c>
      <c r="C62" s="178" t="s">
        <v>50</v>
      </c>
      <c r="D62" s="42">
        <f aca="true" t="shared" si="9" ref="D62:AP62">D59</f>
        <v>0</v>
      </c>
      <c r="E62" s="43">
        <f t="shared" si="9"/>
        <v>0</v>
      </c>
      <c r="F62" s="43">
        <f t="shared" si="9"/>
        <v>0</v>
      </c>
      <c r="G62" s="42">
        <f t="shared" si="9"/>
        <v>0</v>
      </c>
      <c r="H62" s="43">
        <f t="shared" si="9"/>
        <v>0</v>
      </c>
      <c r="I62" s="43">
        <f t="shared" si="9"/>
        <v>0</v>
      </c>
      <c r="J62" s="2">
        <f t="shared" si="9"/>
        <v>0</v>
      </c>
      <c r="K62" s="2">
        <f t="shared" si="9"/>
        <v>0</v>
      </c>
      <c r="L62" s="3">
        <f t="shared" si="9"/>
        <v>0</v>
      </c>
      <c r="M62" s="42">
        <f t="shared" si="9"/>
        <v>0</v>
      </c>
      <c r="N62" s="43">
        <f t="shared" si="9"/>
        <v>0</v>
      </c>
      <c r="O62" s="43">
        <f t="shared" si="9"/>
        <v>0</v>
      </c>
      <c r="P62" s="42">
        <f t="shared" si="9"/>
        <v>0</v>
      </c>
      <c r="Q62" s="43">
        <f t="shared" si="9"/>
        <v>0</v>
      </c>
      <c r="R62" s="43">
        <f t="shared" si="9"/>
        <v>0</v>
      </c>
      <c r="S62" s="42">
        <f t="shared" si="9"/>
        <v>0</v>
      </c>
      <c r="T62" s="43">
        <f t="shared" si="9"/>
        <v>0</v>
      </c>
      <c r="U62" s="43">
        <f t="shared" si="9"/>
        <v>0</v>
      </c>
      <c r="V62" s="3">
        <f t="shared" si="9"/>
        <v>0</v>
      </c>
      <c r="W62" s="2">
        <f t="shared" si="9"/>
        <v>0</v>
      </c>
      <c r="X62" s="48">
        <f t="shared" si="9"/>
        <v>0</v>
      </c>
      <c r="Y62" s="42">
        <f t="shared" si="9"/>
        <v>0</v>
      </c>
      <c r="Z62" s="43">
        <f t="shared" si="9"/>
        <v>0</v>
      </c>
      <c r="AA62" s="43">
        <f t="shared" si="9"/>
        <v>0</v>
      </c>
      <c r="AB62" s="42">
        <f t="shared" si="9"/>
        <v>0</v>
      </c>
      <c r="AC62" s="43">
        <f t="shared" si="9"/>
        <v>0</v>
      </c>
      <c r="AD62" s="43">
        <f t="shared" si="9"/>
        <v>0</v>
      </c>
      <c r="AE62" s="42">
        <f t="shared" si="9"/>
        <v>0</v>
      </c>
      <c r="AF62" s="43">
        <f t="shared" si="9"/>
        <v>0</v>
      </c>
      <c r="AG62" s="43">
        <f t="shared" si="9"/>
        <v>0</v>
      </c>
      <c r="AH62" s="42">
        <f t="shared" si="9"/>
        <v>0</v>
      </c>
      <c r="AI62" s="43">
        <f t="shared" si="9"/>
        <v>0</v>
      </c>
      <c r="AJ62" s="43">
        <f t="shared" si="9"/>
        <v>0</v>
      </c>
      <c r="AK62" s="42">
        <f t="shared" si="9"/>
        <v>0</v>
      </c>
      <c r="AL62" s="43">
        <f t="shared" si="9"/>
        <v>0</v>
      </c>
      <c r="AM62" s="43">
        <f t="shared" si="9"/>
        <v>0</v>
      </c>
      <c r="AN62" s="42">
        <f t="shared" si="9"/>
        <v>0</v>
      </c>
      <c r="AO62" s="43">
        <f t="shared" si="9"/>
        <v>0</v>
      </c>
      <c r="AP62" s="43">
        <f t="shared" si="9"/>
        <v>0</v>
      </c>
      <c r="AQ62" s="2">
        <f t="shared" si="5"/>
        <v>0</v>
      </c>
      <c r="AR62" s="2">
        <f t="shared" si="6"/>
        <v>0</v>
      </c>
      <c r="AS62" s="3">
        <f t="shared" si="7"/>
        <v>0</v>
      </c>
      <c r="AT62" s="189" t="s">
        <v>50</v>
      </c>
      <c r="AU62" s="380" t="s">
        <v>96</v>
      </c>
      <c r="AV62" s="381"/>
      <c r="AW62" s="167"/>
    </row>
    <row r="63" spans="1:49" ht="18.75">
      <c r="A63" s="169"/>
      <c r="B63" s="170"/>
      <c r="C63" s="176" t="s">
        <v>11</v>
      </c>
      <c r="D63" s="40">
        <f aca="true" t="shared" si="10" ref="D63:U63">+D7+D9+D11+D13+D15+D17+D19+D21+D23+D25+D27+D29+D31+D33+D35+D37+D39+D41+D43+D45+D47+D49+D51+D53+D55+D57+D60</f>
        <v>8</v>
      </c>
      <c r="E63" s="41">
        <f t="shared" si="10"/>
        <v>194.7602</v>
      </c>
      <c r="F63" s="41">
        <f t="shared" si="10"/>
        <v>68258.16965000001</v>
      </c>
      <c r="G63" s="40">
        <f t="shared" si="10"/>
        <v>13</v>
      </c>
      <c r="H63" s="41">
        <f t="shared" si="10"/>
        <v>242.0552</v>
      </c>
      <c r="I63" s="41">
        <f t="shared" si="10"/>
        <v>94934.913</v>
      </c>
      <c r="J63" s="5">
        <f t="shared" si="10"/>
        <v>21</v>
      </c>
      <c r="K63" s="5">
        <f t="shared" si="10"/>
        <v>436.8154</v>
      </c>
      <c r="L63" s="6">
        <f t="shared" si="10"/>
        <v>163193.08265</v>
      </c>
      <c r="M63" s="40">
        <f t="shared" si="10"/>
        <v>137</v>
      </c>
      <c r="N63" s="41">
        <f t="shared" si="10"/>
        <v>793.3165</v>
      </c>
      <c r="O63" s="41">
        <f t="shared" si="10"/>
        <v>151492.494</v>
      </c>
      <c r="P63" s="40">
        <f t="shared" si="10"/>
        <v>2</v>
      </c>
      <c r="Q63" s="41">
        <f t="shared" si="10"/>
        <v>0.151</v>
      </c>
      <c r="R63" s="41">
        <f t="shared" si="10"/>
        <v>26.849</v>
      </c>
      <c r="S63" s="40">
        <f t="shared" si="10"/>
        <v>0</v>
      </c>
      <c r="T63" s="41">
        <f t="shared" si="10"/>
        <v>0</v>
      </c>
      <c r="U63" s="41">
        <f t="shared" si="10"/>
        <v>0</v>
      </c>
      <c r="V63" s="6">
        <f>+V7+V9+V11+V13+V15+V17+V19+V21+V23+V25+V27+V29+V31+V33+V35+V37+V39+V41+V43+V45+V47+V49+V51+V53+V55+V57+V60</f>
        <v>2</v>
      </c>
      <c r="W63" s="5">
        <f>+W7+W9+W11+W13+W15+W17+W19+W21+W23+W25+W27+W29+W31+W33+W35+W37+W39+W41+W43+W45+W47+W49+W51+W53+W55+W57+W60</f>
        <v>0.151</v>
      </c>
      <c r="X63" s="47">
        <f>+X7+X9+X11+X13+X15+X17+X19+X21+X23+X25+X27+X29+X31+X33+X35+X37+X39+X41+X43+X45+X47+X49+X51+X53+X55+X57+X60</f>
        <v>26.849</v>
      </c>
      <c r="Y63" s="40">
        <f>+Y7+Y9+Y11+Y13+Y15+Y17+Y19+Y21+Y23+Y25+Y27+Y29+Y31+Y33+Y35+Y37+Y39+Y41+Y43+Y45+Y47+Y49+Y51+Y53+Y55+Y57+Y60</f>
        <v>0</v>
      </c>
      <c r="Z63" s="41">
        <f>+Z7+Z9+Z11+Z13+Z15+Z17+Z19+Z21+Z23+Z25+Z27+Z29+Z31+Z33+Z35+Z37+Z39+Z41+Z43+Z45+Z47+Z49+Z51+Z53+Z55+Z57+Z60</f>
        <v>0</v>
      </c>
      <c r="AA63" s="41">
        <f aca="true" t="shared" si="11" ref="AA63:AP63">+AA7+AA9+AA11+AA13+AA15+AA17+AA19+AA21+AA23+AA25+AA27+AA29+AA31+AA33+AA35+AA37+AA39+AA41+AA43+AA45+AA47+AA49+AA51+AA53+AA55+AA57+AA60</f>
        <v>0</v>
      </c>
      <c r="AB63" s="40">
        <f t="shared" si="11"/>
        <v>0</v>
      </c>
      <c r="AC63" s="41">
        <f t="shared" si="11"/>
        <v>0</v>
      </c>
      <c r="AD63" s="41">
        <f t="shared" si="11"/>
        <v>0</v>
      </c>
      <c r="AE63" s="40">
        <f t="shared" si="11"/>
        <v>0</v>
      </c>
      <c r="AF63" s="41">
        <f t="shared" si="11"/>
        <v>0</v>
      </c>
      <c r="AG63" s="41">
        <f t="shared" si="11"/>
        <v>0</v>
      </c>
      <c r="AH63" s="40">
        <f t="shared" si="11"/>
        <v>0</v>
      </c>
      <c r="AI63" s="41">
        <f t="shared" si="11"/>
        <v>0</v>
      </c>
      <c r="AJ63" s="41">
        <f t="shared" si="11"/>
        <v>0</v>
      </c>
      <c r="AK63" s="40">
        <f t="shared" si="11"/>
        <v>0</v>
      </c>
      <c r="AL63" s="41">
        <f t="shared" si="11"/>
        <v>0</v>
      </c>
      <c r="AM63" s="41">
        <f t="shared" si="11"/>
        <v>0</v>
      </c>
      <c r="AN63" s="40">
        <f t="shared" si="11"/>
        <v>0</v>
      </c>
      <c r="AO63" s="41">
        <f t="shared" si="11"/>
        <v>0</v>
      </c>
      <c r="AP63" s="41">
        <f t="shared" si="11"/>
        <v>0</v>
      </c>
      <c r="AQ63" s="5">
        <f t="shared" si="5"/>
        <v>160</v>
      </c>
      <c r="AR63" s="5">
        <f t="shared" si="6"/>
        <v>1230.2829</v>
      </c>
      <c r="AS63" s="6">
        <f t="shared" si="7"/>
        <v>314712.42565</v>
      </c>
      <c r="AT63" s="187" t="s">
        <v>11</v>
      </c>
      <c r="AU63" s="192"/>
      <c r="AV63" s="181"/>
      <c r="AW63" s="167"/>
    </row>
    <row r="64" spans="1:49" ht="18.75">
      <c r="A64" s="172" t="s">
        <v>52</v>
      </c>
      <c r="B64" s="367" t="s">
        <v>53</v>
      </c>
      <c r="C64" s="178" t="s">
        <v>10</v>
      </c>
      <c r="D64" s="42"/>
      <c r="E64" s="43"/>
      <c r="F64" s="43"/>
      <c r="G64" s="43">
        <v>443</v>
      </c>
      <c r="H64" s="43">
        <v>1671.47845</v>
      </c>
      <c r="I64" s="90">
        <v>754020.077</v>
      </c>
      <c r="J64" s="2">
        <f aca="true" t="shared" si="12" ref="J64:L67">D64+G64</f>
        <v>443</v>
      </c>
      <c r="K64" s="2">
        <f t="shared" si="12"/>
        <v>1671.47845</v>
      </c>
      <c r="L64" s="3">
        <f t="shared" si="12"/>
        <v>754020.077</v>
      </c>
      <c r="M64" s="42">
        <v>1466</v>
      </c>
      <c r="N64" s="43">
        <v>217.8237</v>
      </c>
      <c r="O64" s="3">
        <v>200230.898</v>
      </c>
      <c r="P64" s="42">
        <v>3345</v>
      </c>
      <c r="Q64" s="43">
        <v>954.91</v>
      </c>
      <c r="R64" s="43">
        <v>341539.693</v>
      </c>
      <c r="S64" s="43">
        <v>132</v>
      </c>
      <c r="T64" s="43">
        <v>1.465</v>
      </c>
      <c r="U64" s="90">
        <v>2235.602</v>
      </c>
      <c r="V64" s="3">
        <f aca="true" t="shared" si="13" ref="V64:X67">P64+S64</f>
        <v>3477</v>
      </c>
      <c r="W64" s="2">
        <f t="shared" si="13"/>
        <v>956.375</v>
      </c>
      <c r="X64" s="48">
        <f t="shared" si="13"/>
        <v>343775.29500000004</v>
      </c>
      <c r="Y64" s="42">
        <v>50</v>
      </c>
      <c r="Z64" s="43">
        <v>290.207</v>
      </c>
      <c r="AA64" s="43">
        <v>29236.738</v>
      </c>
      <c r="AB64" s="1">
        <v>97</v>
      </c>
      <c r="AC64" s="2">
        <v>5.96923</v>
      </c>
      <c r="AD64" s="2">
        <v>4658.642</v>
      </c>
      <c r="AE64" s="2">
        <v>17</v>
      </c>
      <c r="AF64" s="2">
        <v>3.057</v>
      </c>
      <c r="AG64" s="3">
        <v>679.253</v>
      </c>
      <c r="AH64" s="1">
        <v>1</v>
      </c>
      <c r="AI64" s="2">
        <v>0.0216</v>
      </c>
      <c r="AJ64" s="3">
        <v>11.918</v>
      </c>
      <c r="AK64" s="1"/>
      <c r="AL64" s="2"/>
      <c r="AM64" s="3"/>
      <c r="AN64" s="1"/>
      <c r="AO64" s="2"/>
      <c r="AP64" s="2"/>
      <c r="AQ64" s="2">
        <f t="shared" si="5"/>
        <v>5551</v>
      </c>
      <c r="AR64" s="2">
        <f t="shared" si="6"/>
        <v>3144.93198</v>
      </c>
      <c r="AS64" s="3">
        <f t="shared" si="7"/>
        <v>1332612.821</v>
      </c>
      <c r="AT64" s="174" t="s">
        <v>10</v>
      </c>
      <c r="AU64" s="367" t="s">
        <v>53</v>
      </c>
      <c r="AV64" s="193" t="s">
        <v>52</v>
      </c>
      <c r="AW64" s="167"/>
    </row>
    <row r="65" spans="1:49" ht="18.75">
      <c r="A65" s="172"/>
      <c r="B65" s="368"/>
      <c r="C65" s="176" t="s">
        <v>11</v>
      </c>
      <c r="D65" s="40">
        <v>458</v>
      </c>
      <c r="E65" s="41">
        <v>50.4203</v>
      </c>
      <c r="F65" s="41">
        <v>61090.9778</v>
      </c>
      <c r="G65" s="41">
        <v>73</v>
      </c>
      <c r="H65" s="41">
        <v>5.182</v>
      </c>
      <c r="I65" s="96">
        <v>8882.278</v>
      </c>
      <c r="J65" s="5">
        <f t="shared" si="12"/>
        <v>531</v>
      </c>
      <c r="K65" s="5">
        <f t="shared" si="12"/>
        <v>55.6023</v>
      </c>
      <c r="L65" s="6">
        <f t="shared" si="12"/>
        <v>69973.2558</v>
      </c>
      <c r="M65" s="40">
        <v>37</v>
      </c>
      <c r="N65" s="41">
        <v>4.0208</v>
      </c>
      <c r="O65" s="15">
        <v>2130.943</v>
      </c>
      <c r="P65" s="40">
        <v>91</v>
      </c>
      <c r="Q65" s="41">
        <v>620.426</v>
      </c>
      <c r="R65" s="41">
        <v>47707.47</v>
      </c>
      <c r="S65" s="41"/>
      <c r="T65" s="41"/>
      <c r="U65" s="96"/>
      <c r="V65" s="6">
        <f t="shared" si="13"/>
        <v>91</v>
      </c>
      <c r="W65" s="5">
        <f t="shared" si="13"/>
        <v>620.426</v>
      </c>
      <c r="X65" s="47">
        <f t="shared" si="13"/>
        <v>47707.47</v>
      </c>
      <c r="Y65" s="40">
        <v>3</v>
      </c>
      <c r="Z65" s="41">
        <v>9.552</v>
      </c>
      <c r="AA65" s="41">
        <v>2523.292</v>
      </c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5">
        <f t="shared" si="5"/>
        <v>662</v>
      </c>
      <c r="AR65" s="5">
        <f t="shared" si="6"/>
        <v>689.6011000000001</v>
      </c>
      <c r="AS65" s="6">
        <f t="shared" si="7"/>
        <v>122334.9608</v>
      </c>
      <c r="AT65" s="177" t="s">
        <v>11</v>
      </c>
      <c r="AU65" s="368"/>
      <c r="AV65" s="175"/>
      <c r="AW65" s="167"/>
    </row>
    <row r="66" spans="1:49" ht="18.75">
      <c r="A66" s="172" t="s">
        <v>54</v>
      </c>
      <c r="B66" s="367" t="s">
        <v>55</v>
      </c>
      <c r="C66" s="178" t="s">
        <v>10</v>
      </c>
      <c r="D66" s="42"/>
      <c r="E66" s="43"/>
      <c r="F66" s="43"/>
      <c r="G66" s="43"/>
      <c r="H66" s="43"/>
      <c r="I66" s="90"/>
      <c r="J66" s="2">
        <f t="shared" si="12"/>
        <v>0</v>
      </c>
      <c r="K66" s="2">
        <f>E66+H66</f>
        <v>0</v>
      </c>
      <c r="L66" s="3">
        <f>F66+I66</f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3">
        <f t="shared" si="13"/>
        <v>0</v>
      </c>
      <c r="W66" s="2">
        <f t="shared" si="13"/>
        <v>0</v>
      </c>
      <c r="X66" s="48">
        <f t="shared" si="13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2">
        <f t="shared" si="5"/>
        <v>0</v>
      </c>
      <c r="AR66" s="2">
        <f t="shared" si="6"/>
        <v>0</v>
      </c>
      <c r="AS66" s="3">
        <f t="shared" si="7"/>
        <v>0</v>
      </c>
      <c r="AT66" s="174" t="s">
        <v>10</v>
      </c>
      <c r="AU66" s="367" t="s">
        <v>55</v>
      </c>
      <c r="AV66" s="175" t="s">
        <v>54</v>
      </c>
      <c r="AW66" s="167"/>
    </row>
    <row r="67" spans="1:49" ht="18.75">
      <c r="A67" s="179" t="s">
        <v>36</v>
      </c>
      <c r="B67" s="368"/>
      <c r="C67" s="176" t="s">
        <v>11</v>
      </c>
      <c r="D67" s="40"/>
      <c r="E67" s="41"/>
      <c r="F67" s="41"/>
      <c r="G67" s="41"/>
      <c r="H67" s="41"/>
      <c r="I67" s="96"/>
      <c r="J67" s="5">
        <f t="shared" si="12"/>
        <v>0</v>
      </c>
      <c r="K67" s="5">
        <f>E67+H67</f>
        <v>0</v>
      </c>
      <c r="L67" s="6">
        <f>F67+I67</f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6">
        <f t="shared" si="13"/>
        <v>0</v>
      </c>
      <c r="W67" s="5">
        <f t="shared" si="13"/>
        <v>0</v>
      </c>
      <c r="X67" s="47">
        <f t="shared" si="13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5">
        <f t="shared" si="5"/>
        <v>0</v>
      </c>
      <c r="AR67" s="5">
        <f t="shared" si="6"/>
        <v>0</v>
      </c>
      <c r="AS67" s="6">
        <f t="shared" si="7"/>
        <v>0</v>
      </c>
      <c r="AT67" s="180" t="s">
        <v>11</v>
      </c>
      <c r="AU67" s="368"/>
      <c r="AV67" s="181" t="s">
        <v>36</v>
      </c>
      <c r="AW67" s="167"/>
    </row>
    <row r="68" spans="1:49" ht="18.75">
      <c r="A68" s="388" t="s">
        <v>97</v>
      </c>
      <c r="B68" s="389"/>
      <c r="C68" s="178" t="s">
        <v>10</v>
      </c>
      <c r="D68" s="42">
        <v>97</v>
      </c>
      <c r="E68" s="43">
        <v>20.944000000000003</v>
      </c>
      <c r="F68" s="43">
        <v>11571.347550000002</v>
      </c>
      <c r="G68" s="43">
        <v>523</v>
      </c>
      <c r="H68" s="43">
        <v>1708.41805</v>
      </c>
      <c r="I68" s="90">
        <v>771942.694</v>
      </c>
      <c r="J68" s="2">
        <f>+J61+J64+J66</f>
        <v>620</v>
      </c>
      <c r="K68" s="2">
        <f>+K61+K64+K66</f>
        <v>1729.3620500000002</v>
      </c>
      <c r="L68" s="3">
        <f>+L61+L64+L66</f>
        <v>783514.0415500001</v>
      </c>
      <c r="M68" s="42">
        <v>2945</v>
      </c>
      <c r="N68" s="43">
        <v>1450.8640999999998</v>
      </c>
      <c r="O68" s="43">
        <v>586382.871</v>
      </c>
      <c r="P68" s="42">
        <v>4976</v>
      </c>
      <c r="Q68" s="43">
        <v>8024.954999999999</v>
      </c>
      <c r="R68" s="43">
        <v>1010941.6810000001</v>
      </c>
      <c r="S68" s="43">
        <v>272</v>
      </c>
      <c r="T68" s="43">
        <v>4.269</v>
      </c>
      <c r="U68" s="90">
        <v>5206.433</v>
      </c>
      <c r="V68" s="3">
        <f>V61+V64+V66</f>
        <v>5245</v>
      </c>
      <c r="W68" s="2">
        <f>W61+W64+W66</f>
        <v>8029.223999999999</v>
      </c>
      <c r="X68" s="48">
        <f>X61+X64+X66</f>
        <v>1016148.1140000001</v>
      </c>
      <c r="Y68" s="42">
        <v>1014</v>
      </c>
      <c r="Z68" s="43">
        <v>2196.2025</v>
      </c>
      <c r="AA68" s="43">
        <v>441053.362</v>
      </c>
      <c r="AB68" s="1">
        <v>1532</v>
      </c>
      <c r="AC68" s="2">
        <v>85.17653</v>
      </c>
      <c r="AD68" s="2">
        <v>39170.381</v>
      </c>
      <c r="AE68" s="2">
        <v>236</v>
      </c>
      <c r="AF68" s="2">
        <v>37.217</v>
      </c>
      <c r="AG68" s="3">
        <v>13617.886</v>
      </c>
      <c r="AH68" s="1">
        <v>355</v>
      </c>
      <c r="AI68" s="2">
        <v>46.162400000000005</v>
      </c>
      <c r="AJ68" s="3">
        <v>25059.362</v>
      </c>
      <c r="AK68" s="1">
        <v>738</v>
      </c>
      <c r="AL68" s="2">
        <v>22.7777</v>
      </c>
      <c r="AM68" s="3">
        <v>13681.668</v>
      </c>
      <c r="AN68" s="1">
        <v>631</v>
      </c>
      <c r="AO68" s="2">
        <v>20.453899999999997</v>
      </c>
      <c r="AP68" s="2">
        <v>26374.791999999998</v>
      </c>
      <c r="AQ68" s="2">
        <f t="shared" si="5"/>
        <v>13319</v>
      </c>
      <c r="AR68" s="2">
        <f t="shared" si="6"/>
        <v>13617.440179999998</v>
      </c>
      <c r="AS68" s="3">
        <f t="shared" si="7"/>
        <v>2945002.47755</v>
      </c>
      <c r="AT68" s="186" t="s">
        <v>10</v>
      </c>
      <c r="AU68" s="392" t="s">
        <v>98</v>
      </c>
      <c r="AV68" s="389"/>
      <c r="AW68" s="167"/>
    </row>
    <row r="69" spans="1:49" ht="18.75">
      <c r="A69" s="390"/>
      <c r="B69" s="391"/>
      <c r="C69" s="176" t="s">
        <v>11</v>
      </c>
      <c r="D69" s="40">
        <v>466</v>
      </c>
      <c r="E69" s="41">
        <v>245.1805</v>
      </c>
      <c r="F69" s="41">
        <v>129349.14745</v>
      </c>
      <c r="G69" s="41">
        <v>86</v>
      </c>
      <c r="H69" s="41">
        <v>247.2372</v>
      </c>
      <c r="I69" s="96">
        <v>103817.191</v>
      </c>
      <c r="J69" s="5">
        <f>J63+J65+J67</f>
        <v>552</v>
      </c>
      <c r="K69" s="5">
        <f>+K63+K65+K67</f>
        <v>492.4177</v>
      </c>
      <c r="L69" s="6">
        <f>+L63+L65+L67</f>
        <v>233166.33844999998</v>
      </c>
      <c r="M69" s="40">
        <v>174</v>
      </c>
      <c r="N69" s="41">
        <v>797.3373</v>
      </c>
      <c r="O69" s="41">
        <v>153623.437</v>
      </c>
      <c r="P69" s="40">
        <v>93</v>
      </c>
      <c r="Q69" s="41">
        <v>620.577</v>
      </c>
      <c r="R69" s="41">
        <v>47734.319</v>
      </c>
      <c r="S69" s="41">
        <v>0</v>
      </c>
      <c r="T69" s="41">
        <v>0</v>
      </c>
      <c r="U69" s="96">
        <v>0</v>
      </c>
      <c r="V69" s="6">
        <f>+V63+V65+V67</f>
        <v>93</v>
      </c>
      <c r="W69" s="5">
        <f>+W63+W65+W67</f>
        <v>620.577</v>
      </c>
      <c r="X69" s="6">
        <f>+X63+X65+X67</f>
        <v>47734.319</v>
      </c>
      <c r="Y69" s="41">
        <v>3</v>
      </c>
      <c r="Z69" s="41">
        <v>9.552</v>
      </c>
      <c r="AA69" s="41">
        <v>2523.292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5">
        <f t="shared" si="5"/>
        <v>822</v>
      </c>
      <c r="AR69" s="5">
        <f t="shared" si="6"/>
        <v>1919.884</v>
      </c>
      <c r="AS69" s="6">
        <f t="shared" si="7"/>
        <v>437047.38645</v>
      </c>
      <c r="AT69" s="187" t="s">
        <v>11</v>
      </c>
      <c r="AU69" s="393"/>
      <c r="AV69" s="391"/>
      <c r="AW69" s="167"/>
    </row>
    <row r="70" spans="1:49" ht="19.5" thickBot="1">
      <c r="A70" s="394" t="s">
        <v>99</v>
      </c>
      <c r="B70" s="395" t="s">
        <v>56</v>
      </c>
      <c r="C70" s="396"/>
      <c r="D70" s="44"/>
      <c r="E70" s="45"/>
      <c r="F70" s="45"/>
      <c r="G70" s="45"/>
      <c r="H70" s="45"/>
      <c r="I70" s="109"/>
      <c r="J70" s="53"/>
      <c r="K70" s="53">
        <f>E70+H70</f>
        <v>0</v>
      </c>
      <c r="L70" s="54">
        <f>F70+I70</f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54">
        <f>P70+S70</f>
        <v>0</v>
      </c>
      <c r="W70" s="53">
        <f>Q70+T70</f>
        <v>0</v>
      </c>
      <c r="X70" s="54">
        <f>R70+U70</f>
        <v>0</v>
      </c>
      <c r="Y70" s="45"/>
      <c r="Z70" s="45"/>
      <c r="AA70" s="45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53"/>
      <c r="AR70" s="53">
        <f t="shared" si="6"/>
        <v>0</v>
      </c>
      <c r="AS70" s="54">
        <f t="shared" si="7"/>
        <v>0</v>
      </c>
      <c r="AT70" s="395" t="s">
        <v>99</v>
      </c>
      <c r="AU70" s="395" t="s">
        <v>56</v>
      </c>
      <c r="AV70" s="397"/>
      <c r="AW70" s="167"/>
    </row>
    <row r="71" spans="1:49" ht="19.5" thickBot="1">
      <c r="A71" s="384" t="s">
        <v>100</v>
      </c>
      <c r="B71" s="385" t="s">
        <v>57</v>
      </c>
      <c r="C71" s="386"/>
      <c r="D71" s="118">
        <f aca="true" t="shared" si="14" ref="D71:I71">+D68+D69+D70</f>
        <v>563</v>
      </c>
      <c r="E71" s="119">
        <f t="shared" si="14"/>
        <v>266.1245</v>
      </c>
      <c r="F71" s="119">
        <f t="shared" si="14"/>
        <v>140920.495</v>
      </c>
      <c r="G71" s="119">
        <f t="shared" si="14"/>
        <v>609</v>
      </c>
      <c r="H71" s="119">
        <f t="shared" si="14"/>
        <v>1955.65525</v>
      </c>
      <c r="I71" s="119">
        <f t="shared" si="14"/>
        <v>875759.885</v>
      </c>
      <c r="J71" s="121">
        <f>J68+J69</f>
        <v>1172</v>
      </c>
      <c r="K71" s="121">
        <f>K68+K69</f>
        <v>2221.77975</v>
      </c>
      <c r="L71" s="121">
        <f>L68+L69</f>
        <v>1016680.3800000001</v>
      </c>
      <c r="M71" s="119">
        <f aca="true" t="shared" si="15" ref="M71:U71">+M68+M69+M70</f>
        <v>3119</v>
      </c>
      <c r="N71" s="119">
        <f t="shared" si="15"/>
        <v>2248.2014</v>
      </c>
      <c r="O71" s="119">
        <f t="shared" si="15"/>
        <v>740006.3080000001</v>
      </c>
      <c r="P71" s="119">
        <f t="shared" si="15"/>
        <v>5069</v>
      </c>
      <c r="Q71" s="119">
        <f t="shared" si="15"/>
        <v>8645.532</v>
      </c>
      <c r="R71" s="119">
        <f t="shared" si="15"/>
        <v>1058676</v>
      </c>
      <c r="S71" s="119">
        <f t="shared" si="15"/>
        <v>272</v>
      </c>
      <c r="T71" s="119">
        <f t="shared" si="15"/>
        <v>4.269</v>
      </c>
      <c r="U71" s="119">
        <f t="shared" si="15"/>
        <v>5206.433</v>
      </c>
      <c r="V71" s="121">
        <f>V68+V69+V70</f>
        <v>5338</v>
      </c>
      <c r="W71" s="121">
        <f>W68+W69+W70</f>
        <v>8649.801</v>
      </c>
      <c r="X71" s="121">
        <f>X68+X69+X70</f>
        <v>1063882.433</v>
      </c>
      <c r="Y71" s="119">
        <f aca="true" t="shared" si="16" ref="Y71:AP71">+Y68+Y69+Y70</f>
        <v>1017</v>
      </c>
      <c r="Z71" s="119">
        <f t="shared" si="16"/>
        <v>2205.7545</v>
      </c>
      <c r="AA71" s="119">
        <f t="shared" si="16"/>
        <v>443576.65400000004</v>
      </c>
      <c r="AB71" s="119">
        <f t="shared" si="16"/>
        <v>1532</v>
      </c>
      <c r="AC71" s="119">
        <f t="shared" si="16"/>
        <v>85.17653</v>
      </c>
      <c r="AD71" s="119">
        <f t="shared" si="16"/>
        <v>39170.381</v>
      </c>
      <c r="AE71" s="119">
        <f t="shared" si="16"/>
        <v>236</v>
      </c>
      <c r="AF71" s="119">
        <f t="shared" si="16"/>
        <v>37.217</v>
      </c>
      <c r="AG71" s="119">
        <f t="shared" si="16"/>
        <v>13617.886</v>
      </c>
      <c r="AH71" s="119">
        <f t="shared" si="16"/>
        <v>355</v>
      </c>
      <c r="AI71" s="119">
        <f t="shared" si="16"/>
        <v>46.162400000000005</v>
      </c>
      <c r="AJ71" s="119">
        <f t="shared" si="16"/>
        <v>25059.362</v>
      </c>
      <c r="AK71" s="119">
        <f t="shared" si="16"/>
        <v>738</v>
      </c>
      <c r="AL71" s="119">
        <f t="shared" si="16"/>
        <v>22.7777</v>
      </c>
      <c r="AM71" s="119">
        <f t="shared" si="16"/>
        <v>13681.668</v>
      </c>
      <c r="AN71" s="119">
        <f t="shared" si="16"/>
        <v>631</v>
      </c>
      <c r="AO71" s="119">
        <f t="shared" si="16"/>
        <v>20.453899999999997</v>
      </c>
      <c r="AP71" s="119">
        <f t="shared" si="16"/>
        <v>26374.791999999998</v>
      </c>
      <c r="AQ71" s="121">
        <f>AN71+AK71+AH71+AE71+AB71+Y71+S71+P71+M71+G71+D71</f>
        <v>14141</v>
      </c>
      <c r="AR71" s="121">
        <f>AO71+AL71+AI71+AF71+AC71+Z71+T71+Q71+N71+H71+E71</f>
        <v>15537.32418</v>
      </c>
      <c r="AS71" s="54">
        <f>AP71+AM71+AJ71+AG71+AD71+AA71+U71+R71+O71+I71+F71</f>
        <v>3382049.864</v>
      </c>
      <c r="AT71" s="385" t="s">
        <v>100</v>
      </c>
      <c r="AU71" s="385" t="s">
        <v>57</v>
      </c>
      <c r="AV71" s="387" t="s">
        <v>0</v>
      </c>
      <c r="AW71" s="167"/>
    </row>
    <row r="72" spans="24:47" ht="18.75">
      <c r="X72" s="194" t="s">
        <v>101</v>
      </c>
      <c r="AU72" s="194" t="s">
        <v>101</v>
      </c>
    </row>
    <row r="73" spans="44:45" ht="18.75">
      <c r="AR73" s="20"/>
      <c r="AS73" s="20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J6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S45" activePane="bottomRight" state="frozen"/>
      <selection pane="topLeft" activeCell="X8" sqref="X8"/>
      <selection pane="topRight" activeCell="X8" sqref="X8"/>
      <selection pane="bottomLeft" activeCell="X8" sqref="X8"/>
      <selection pane="bottomRight" activeCell="U46" sqref="U46"/>
    </sheetView>
  </sheetViews>
  <sheetFormatPr defaultColWidth="10.625" defaultRowHeight="13.5"/>
  <cols>
    <col min="1" max="1" width="5.75390625" style="203" customWidth="1"/>
    <col min="2" max="2" width="20.625" style="203" customWidth="1"/>
    <col min="3" max="3" width="9.625" style="203" customWidth="1"/>
    <col min="4" max="4" width="12.625" style="202" customWidth="1"/>
    <col min="5" max="6" width="16.625" style="202" customWidth="1"/>
    <col min="7" max="7" width="12.625" style="202" customWidth="1"/>
    <col min="8" max="9" width="16.625" style="202" customWidth="1"/>
    <col min="10" max="10" width="12.625" style="202" customWidth="1"/>
    <col min="11" max="12" width="16.625" style="202" customWidth="1"/>
    <col min="13" max="13" width="12.625" style="202" customWidth="1"/>
    <col min="14" max="14" width="16.625" style="202" customWidth="1"/>
    <col min="15" max="15" width="18.125" style="202" customWidth="1"/>
    <col min="16" max="16" width="12.625" style="202" customWidth="1"/>
    <col min="17" max="17" width="16.625" style="202" customWidth="1"/>
    <col min="18" max="18" width="18.125" style="202" customWidth="1"/>
    <col min="19" max="19" width="12.625" style="202" customWidth="1"/>
    <col min="20" max="21" width="16.625" style="202" customWidth="1"/>
    <col min="22" max="22" width="12.625" style="202" customWidth="1"/>
    <col min="23" max="23" width="16.625" style="202" customWidth="1"/>
    <col min="24" max="24" width="18.375" style="202" customWidth="1"/>
    <col min="25" max="25" width="12.625" style="202" customWidth="1"/>
    <col min="26" max="27" width="16.625" style="202" customWidth="1"/>
    <col min="28" max="28" width="12.625" style="55" customWidth="1"/>
    <col min="29" max="30" width="16.625" style="55" customWidth="1"/>
    <col min="31" max="31" width="12.625" style="202" customWidth="1"/>
    <col min="32" max="33" width="16.625" style="202" customWidth="1"/>
    <col min="34" max="34" width="12.625" style="202" customWidth="1"/>
    <col min="35" max="36" width="16.625" style="202" customWidth="1"/>
    <col min="37" max="37" width="12.625" style="202" customWidth="1"/>
    <col min="38" max="39" width="16.625" style="202" customWidth="1"/>
    <col min="40" max="40" width="12.625" style="202" customWidth="1"/>
    <col min="41" max="42" width="16.625" style="202" customWidth="1"/>
    <col min="43" max="43" width="14.625" style="202" customWidth="1"/>
    <col min="44" max="45" width="18.625" style="202" customWidth="1"/>
    <col min="46" max="46" width="9.50390625" style="203" customWidth="1"/>
    <col min="47" max="47" width="22.625" style="203" customWidth="1"/>
    <col min="48" max="48" width="5.875" style="203" customWidth="1"/>
    <col min="49" max="16384" width="10.625" style="204" customWidth="1"/>
  </cols>
  <sheetData>
    <row r="1" spans="1:24" ht="32.25">
      <c r="A1" s="398"/>
      <c r="B1" s="398"/>
      <c r="C1" s="398"/>
      <c r="D1" s="398" t="s">
        <v>0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</row>
    <row r="2" spans="1:48" ht="19.5" thickBot="1">
      <c r="A2" s="205"/>
      <c r="B2" s="205" t="s">
        <v>106</v>
      </c>
      <c r="C2" s="20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 t="s">
        <v>107</v>
      </c>
      <c r="Z2" s="206"/>
      <c r="AA2" s="206"/>
      <c r="AB2" s="59"/>
      <c r="AC2" s="59"/>
      <c r="AD2" s="59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5"/>
      <c r="AU2" s="205"/>
      <c r="AV2" s="207"/>
    </row>
    <row r="3" spans="1:49" ht="18.75">
      <c r="A3" s="208"/>
      <c r="D3" s="209" t="s">
        <v>82</v>
      </c>
      <c r="E3" s="210"/>
      <c r="F3" s="210"/>
      <c r="G3" s="209" t="s">
        <v>77</v>
      </c>
      <c r="H3" s="210"/>
      <c r="I3" s="210"/>
      <c r="J3" s="209" t="s">
        <v>85</v>
      </c>
      <c r="K3" s="210"/>
      <c r="L3" s="210"/>
      <c r="M3" s="209" t="s">
        <v>108</v>
      </c>
      <c r="N3" s="210"/>
      <c r="O3" s="210"/>
      <c r="P3" s="209" t="s">
        <v>86</v>
      </c>
      <c r="Q3" s="210"/>
      <c r="R3" s="210"/>
      <c r="S3" s="399" t="s">
        <v>87</v>
      </c>
      <c r="T3" s="400"/>
      <c r="U3" s="401"/>
      <c r="V3" s="209" t="s">
        <v>88</v>
      </c>
      <c r="W3" s="210"/>
      <c r="X3" s="211"/>
      <c r="Y3" s="212" t="s">
        <v>89</v>
      </c>
      <c r="Z3" s="210"/>
      <c r="AA3" s="211"/>
      <c r="AB3" s="330" t="s">
        <v>79</v>
      </c>
      <c r="AC3" s="331"/>
      <c r="AD3" s="332"/>
      <c r="AE3" s="209" t="s">
        <v>90</v>
      </c>
      <c r="AF3" s="210"/>
      <c r="AG3" s="210"/>
      <c r="AH3" s="209" t="s">
        <v>91</v>
      </c>
      <c r="AI3" s="210"/>
      <c r="AJ3" s="210"/>
      <c r="AK3" s="209" t="s">
        <v>92</v>
      </c>
      <c r="AL3" s="210"/>
      <c r="AM3" s="210"/>
      <c r="AN3" s="209" t="s">
        <v>74</v>
      </c>
      <c r="AO3" s="210"/>
      <c r="AP3" s="210"/>
      <c r="AQ3" s="209" t="s">
        <v>1</v>
      </c>
      <c r="AR3" s="210"/>
      <c r="AS3" s="210"/>
      <c r="AT3" s="213"/>
      <c r="AU3" s="214"/>
      <c r="AV3" s="215"/>
      <c r="AW3" s="216"/>
    </row>
    <row r="4" spans="1:49" ht="18.75">
      <c r="A4" s="208"/>
      <c r="D4" s="217" t="s">
        <v>2</v>
      </c>
      <c r="E4" s="217" t="s">
        <v>3</v>
      </c>
      <c r="F4" s="217" t="s">
        <v>4</v>
      </c>
      <c r="G4" s="217" t="s">
        <v>2</v>
      </c>
      <c r="H4" s="217" t="s">
        <v>3</v>
      </c>
      <c r="I4" s="217" t="s">
        <v>4</v>
      </c>
      <c r="J4" s="217" t="s">
        <v>2</v>
      </c>
      <c r="K4" s="217" t="s">
        <v>3</v>
      </c>
      <c r="L4" s="217" t="s">
        <v>4</v>
      </c>
      <c r="M4" s="217" t="s">
        <v>2</v>
      </c>
      <c r="N4" s="217" t="s">
        <v>3</v>
      </c>
      <c r="O4" s="217" t="s">
        <v>4</v>
      </c>
      <c r="P4" s="217" t="s">
        <v>2</v>
      </c>
      <c r="Q4" s="217" t="s">
        <v>3</v>
      </c>
      <c r="R4" s="217" t="s">
        <v>4</v>
      </c>
      <c r="S4" s="217" t="s">
        <v>2</v>
      </c>
      <c r="T4" s="217" t="s">
        <v>3</v>
      </c>
      <c r="U4" s="217" t="s">
        <v>4</v>
      </c>
      <c r="V4" s="217" t="s">
        <v>2</v>
      </c>
      <c r="W4" s="217" t="s">
        <v>3</v>
      </c>
      <c r="X4" s="218" t="s">
        <v>4</v>
      </c>
      <c r="Y4" s="217" t="s">
        <v>2</v>
      </c>
      <c r="Z4" s="217" t="s">
        <v>3</v>
      </c>
      <c r="AA4" s="218" t="s">
        <v>4</v>
      </c>
      <c r="AB4" s="76" t="s">
        <v>2</v>
      </c>
      <c r="AC4" s="76" t="s">
        <v>3</v>
      </c>
      <c r="AD4" s="76" t="s">
        <v>4</v>
      </c>
      <c r="AE4" s="217" t="s">
        <v>2</v>
      </c>
      <c r="AF4" s="217" t="s">
        <v>3</v>
      </c>
      <c r="AG4" s="217" t="s">
        <v>4</v>
      </c>
      <c r="AH4" s="217" t="s">
        <v>2</v>
      </c>
      <c r="AI4" s="217" t="s">
        <v>3</v>
      </c>
      <c r="AJ4" s="217" t="s">
        <v>4</v>
      </c>
      <c r="AK4" s="217" t="s">
        <v>2</v>
      </c>
      <c r="AL4" s="217" t="s">
        <v>3</v>
      </c>
      <c r="AM4" s="217" t="s">
        <v>4</v>
      </c>
      <c r="AN4" s="217" t="s">
        <v>2</v>
      </c>
      <c r="AO4" s="217" t="s">
        <v>3</v>
      </c>
      <c r="AP4" s="217" t="s">
        <v>4</v>
      </c>
      <c r="AQ4" s="217" t="s">
        <v>2</v>
      </c>
      <c r="AR4" s="217" t="s">
        <v>3</v>
      </c>
      <c r="AS4" s="217" t="s">
        <v>4</v>
      </c>
      <c r="AT4" s="219"/>
      <c r="AU4" s="220"/>
      <c r="AV4" s="221"/>
      <c r="AW4" s="216"/>
    </row>
    <row r="5" spans="1:49" ht="18.75">
      <c r="A5" s="222"/>
      <c r="B5" s="223"/>
      <c r="C5" s="223"/>
      <c r="D5" s="224" t="s">
        <v>5</v>
      </c>
      <c r="E5" s="224" t="s">
        <v>6</v>
      </c>
      <c r="F5" s="224" t="s">
        <v>7</v>
      </c>
      <c r="G5" s="224" t="s">
        <v>5</v>
      </c>
      <c r="H5" s="224" t="s">
        <v>6</v>
      </c>
      <c r="I5" s="224" t="s">
        <v>7</v>
      </c>
      <c r="J5" s="224" t="s">
        <v>5</v>
      </c>
      <c r="K5" s="224" t="s">
        <v>6</v>
      </c>
      <c r="L5" s="224" t="s">
        <v>7</v>
      </c>
      <c r="M5" s="224" t="s">
        <v>5</v>
      </c>
      <c r="N5" s="224" t="s">
        <v>6</v>
      </c>
      <c r="O5" s="224" t="s">
        <v>7</v>
      </c>
      <c r="P5" s="224" t="s">
        <v>5</v>
      </c>
      <c r="Q5" s="224" t="s">
        <v>6</v>
      </c>
      <c r="R5" s="224" t="s">
        <v>7</v>
      </c>
      <c r="S5" s="224" t="s">
        <v>5</v>
      </c>
      <c r="T5" s="224" t="s">
        <v>6</v>
      </c>
      <c r="U5" s="224" t="s">
        <v>7</v>
      </c>
      <c r="V5" s="224" t="s">
        <v>5</v>
      </c>
      <c r="W5" s="224" t="s">
        <v>6</v>
      </c>
      <c r="X5" s="225" t="s">
        <v>7</v>
      </c>
      <c r="Y5" s="224" t="s">
        <v>5</v>
      </c>
      <c r="Z5" s="224" t="s">
        <v>6</v>
      </c>
      <c r="AA5" s="225" t="s">
        <v>7</v>
      </c>
      <c r="AB5" s="85" t="s">
        <v>5</v>
      </c>
      <c r="AC5" s="85" t="s">
        <v>6</v>
      </c>
      <c r="AD5" s="85" t="s">
        <v>7</v>
      </c>
      <c r="AE5" s="224" t="s">
        <v>5</v>
      </c>
      <c r="AF5" s="224" t="s">
        <v>6</v>
      </c>
      <c r="AG5" s="224" t="s">
        <v>7</v>
      </c>
      <c r="AH5" s="224" t="s">
        <v>5</v>
      </c>
      <c r="AI5" s="224" t="s">
        <v>6</v>
      </c>
      <c r="AJ5" s="224" t="s">
        <v>7</v>
      </c>
      <c r="AK5" s="224" t="s">
        <v>5</v>
      </c>
      <c r="AL5" s="224" t="s">
        <v>6</v>
      </c>
      <c r="AM5" s="224" t="s">
        <v>7</v>
      </c>
      <c r="AN5" s="224" t="s">
        <v>5</v>
      </c>
      <c r="AO5" s="224" t="s">
        <v>6</v>
      </c>
      <c r="AP5" s="224" t="s">
        <v>7</v>
      </c>
      <c r="AQ5" s="224" t="s">
        <v>5</v>
      </c>
      <c r="AR5" s="224" t="s">
        <v>6</v>
      </c>
      <c r="AS5" s="224" t="s">
        <v>7</v>
      </c>
      <c r="AT5" s="226"/>
      <c r="AU5" s="223"/>
      <c r="AV5" s="227"/>
      <c r="AW5" s="216"/>
    </row>
    <row r="6" spans="1:49" ht="18.75">
      <c r="A6" s="228" t="s">
        <v>8</v>
      </c>
      <c r="B6" s="402" t="s">
        <v>9</v>
      </c>
      <c r="C6" s="229" t="s">
        <v>10</v>
      </c>
      <c r="D6" s="8">
        <v>1</v>
      </c>
      <c r="E6" s="9">
        <v>23.35</v>
      </c>
      <c r="F6" s="9">
        <v>24926.625150000003</v>
      </c>
      <c r="G6" s="9"/>
      <c r="H6" s="9"/>
      <c r="I6" s="230"/>
      <c r="J6" s="231">
        <f aca="true" t="shared" si="0" ref="J6:L13">+D6+G6</f>
        <v>1</v>
      </c>
      <c r="K6" s="231">
        <f t="shared" si="0"/>
        <v>23.35</v>
      </c>
      <c r="L6" s="232">
        <f t="shared" si="0"/>
        <v>24926.625150000003</v>
      </c>
      <c r="M6" s="8">
        <v>7</v>
      </c>
      <c r="N6" s="9">
        <v>476.7134</v>
      </c>
      <c r="O6" s="195">
        <v>113289.154</v>
      </c>
      <c r="P6" s="8">
        <v>16</v>
      </c>
      <c r="Q6" s="9">
        <v>1416.858</v>
      </c>
      <c r="R6" s="9">
        <v>255820.254</v>
      </c>
      <c r="S6" s="9"/>
      <c r="T6" s="9"/>
      <c r="U6" s="230"/>
      <c r="V6" s="232">
        <f aca="true" t="shared" si="1" ref="V6:X21">+P6+S6</f>
        <v>16</v>
      </c>
      <c r="W6" s="231">
        <f t="shared" si="1"/>
        <v>1416.858</v>
      </c>
      <c r="X6" s="232">
        <f t="shared" si="1"/>
        <v>255820.254</v>
      </c>
      <c r="Y6" s="9">
        <v>1</v>
      </c>
      <c r="Z6" s="9">
        <v>396.463</v>
      </c>
      <c r="AA6" s="233">
        <v>55790.645</v>
      </c>
      <c r="AB6" s="1"/>
      <c r="AC6" s="2"/>
      <c r="AD6" s="2"/>
      <c r="AE6" s="2"/>
      <c r="AF6" s="2"/>
      <c r="AG6" s="11"/>
      <c r="AH6" s="1"/>
      <c r="AI6" s="2"/>
      <c r="AJ6" s="11"/>
      <c r="AK6" s="30"/>
      <c r="AL6" s="31"/>
      <c r="AM6" s="195"/>
      <c r="AN6" s="1"/>
      <c r="AO6" s="2"/>
      <c r="AP6" s="2"/>
      <c r="AQ6" s="234">
        <f>AN6+AK6+AH6+AE6+AB6+Y6+S6+P6+M6+G6+D6</f>
        <v>25</v>
      </c>
      <c r="AR6" s="234">
        <f>AO6+AL6+AI6+AF6+AC6+Z6+T6+Q6+N6+H6+E6</f>
        <v>2313.3844</v>
      </c>
      <c r="AS6" s="234">
        <f>AP6+AM6+AJ6+AG6+AD6+AA6+U6+R6+O6+I6+F6</f>
        <v>449826.67814999993</v>
      </c>
      <c r="AT6" s="235" t="s">
        <v>10</v>
      </c>
      <c r="AU6" s="402" t="s">
        <v>9</v>
      </c>
      <c r="AV6" s="236" t="s">
        <v>8</v>
      </c>
      <c r="AW6" s="216"/>
    </row>
    <row r="7" spans="1:49" ht="18.75">
      <c r="A7" s="228"/>
      <c r="B7" s="403"/>
      <c r="C7" s="237" t="s">
        <v>11</v>
      </c>
      <c r="D7" s="13"/>
      <c r="E7" s="14"/>
      <c r="F7" s="28"/>
      <c r="G7" s="14"/>
      <c r="H7" s="14"/>
      <c r="I7" s="238"/>
      <c r="J7" s="239">
        <f t="shared" si="0"/>
        <v>0</v>
      </c>
      <c r="K7" s="239">
        <f t="shared" si="0"/>
        <v>0</v>
      </c>
      <c r="L7" s="240">
        <f t="shared" si="0"/>
        <v>0</v>
      </c>
      <c r="M7" s="13">
        <v>36</v>
      </c>
      <c r="N7" s="14">
        <v>2461.838</v>
      </c>
      <c r="O7" s="241">
        <v>596859.92</v>
      </c>
      <c r="P7" s="13">
        <v>32</v>
      </c>
      <c r="Q7" s="14">
        <v>1938.95</v>
      </c>
      <c r="R7" s="14">
        <v>360411.516</v>
      </c>
      <c r="S7" s="14"/>
      <c r="T7" s="14"/>
      <c r="U7" s="238"/>
      <c r="V7" s="240">
        <f t="shared" si="1"/>
        <v>32</v>
      </c>
      <c r="W7" s="239">
        <f t="shared" si="1"/>
        <v>1938.95</v>
      </c>
      <c r="X7" s="240">
        <f t="shared" si="1"/>
        <v>360411.516</v>
      </c>
      <c r="Y7" s="14">
        <v>1</v>
      </c>
      <c r="Z7" s="14">
        <v>373.142</v>
      </c>
      <c r="AA7" s="14">
        <v>52339.65</v>
      </c>
      <c r="AB7" s="4"/>
      <c r="AC7" s="5"/>
      <c r="AD7" s="5"/>
      <c r="AE7" s="5"/>
      <c r="AF7" s="5"/>
      <c r="AG7" s="6"/>
      <c r="AH7" s="4"/>
      <c r="AI7" s="5"/>
      <c r="AJ7" s="6"/>
      <c r="AK7" s="33"/>
      <c r="AL7" s="34"/>
      <c r="AM7" s="35"/>
      <c r="AN7" s="4"/>
      <c r="AO7" s="5"/>
      <c r="AP7" s="5"/>
      <c r="AQ7" s="242">
        <f aca="true" t="shared" si="2" ref="AQ7:AQ69">AN7+AK7+AH7+AE7+AB7+Y7+S7+P7+M7+G7+D7</f>
        <v>69</v>
      </c>
      <c r="AR7" s="242">
        <f aca="true" t="shared" si="3" ref="AR7:AR70">AO7+AL7+AI7+AF7+AC7+Z7+T7+Q7+N7+H7+E7</f>
        <v>4773.93</v>
      </c>
      <c r="AS7" s="242">
        <f aca="true" t="shared" si="4" ref="AS7:AS70">AP7+AM7+AJ7+AG7+AD7+AA7+U7+R7+O7+I7+F7</f>
        <v>1009611.0860000001</v>
      </c>
      <c r="AT7" s="243" t="s">
        <v>11</v>
      </c>
      <c r="AU7" s="403"/>
      <c r="AV7" s="236"/>
      <c r="AW7" s="216"/>
    </row>
    <row r="8" spans="1:49" ht="18.75">
      <c r="A8" s="228" t="s">
        <v>12</v>
      </c>
      <c r="B8" s="402" t="s">
        <v>13</v>
      </c>
      <c r="C8" s="244" t="s">
        <v>10</v>
      </c>
      <c r="D8" s="8"/>
      <c r="E8" s="9"/>
      <c r="F8" s="9"/>
      <c r="G8" s="9"/>
      <c r="H8" s="9"/>
      <c r="I8" s="230"/>
      <c r="J8" s="245">
        <f t="shared" si="0"/>
        <v>0</v>
      </c>
      <c r="K8" s="245">
        <f t="shared" si="0"/>
        <v>0</v>
      </c>
      <c r="L8" s="246">
        <f t="shared" si="0"/>
        <v>0</v>
      </c>
      <c r="M8" s="8"/>
      <c r="N8" s="9"/>
      <c r="O8" s="32"/>
      <c r="P8" s="8"/>
      <c r="Q8" s="9"/>
      <c r="R8" s="9"/>
      <c r="S8" s="9"/>
      <c r="T8" s="9"/>
      <c r="U8" s="230"/>
      <c r="V8" s="246">
        <f t="shared" si="1"/>
        <v>0</v>
      </c>
      <c r="W8" s="245">
        <f t="shared" si="1"/>
        <v>0</v>
      </c>
      <c r="X8" s="246">
        <f t="shared" si="1"/>
        <v>0</v>
      </c>
      <c r="Y8" s="9"/>
      <c r="Z8" s="9"/>
      <c r="AA8" s="9"/>
      <c r="AB8" s="1"/>
      <c r="AC8" s="2"/>
      <c r="AD8" s="2"/>
      <c r="AE8" s="2"/>
      <c r="AF8" s="2"/>
      <c r="AG8" s="3"/>
      <c r="AH8" s="1"/>
      <c r="AI8" s="2"/>
      <c r="AJ8" s="3"/>
      <c r="AK8" s="30"/>
      <c r="AL8" s="31"/>
      <c r="AM8" s="32"/>
      <c r="AN8" s="1"/>
      <c r="AO8" s="2"/>
      <c r="AP8" s="2"/>
      <c r="AQ8" s="234">
        <f t="shared" si="2"/>
        <v>0</v>
      </c>
      <c r="AR8" s="234">
        <f t="shared" si="3"/>
        <v>0</v>
      </c>
      <c r="AS8" s="234">
        <f t="shared" si="4"/>
        <v>0</v>
      </c>
      <c r="AT8" s="235" t="s">
        <v>10</v>
      </c>
      <c r="AU8" s="402" t="s">
        <v>13</v>
      </c>
      <c r="AV8" s="236" t="s">
        <v>12</v>
      </c>
      <c r="AW8" s="216"/>
    </row>
    <row r="9" spans="1:49" ht="18.75">
      <c r="A9" s="228"/>
      <c r="B9" s="403"/>
      <c r="C9" s="237" t="s">
        <v>11</v>
      </c>
      <c r="D9" s="13"/>
      <c r="E9" s="14"/>
      <c r="F9" s="14"/>
      <c r="G9" s="14"/>
      <c r="H9" s="14"/>
      <c r="I9" s="238"/>
      <c r="J9" s="239">
        <f t="shared" si="0"/>
        <v>0</v>
      </c>
      <c r="K9" s="239">
        <f t="shared" si="0"/>
        <v>0</v>
      </c>
      <c r="L9" s="240">
        <f t="shared" si="0"/>
        <v>0</v>
      </c>
      <c r="M9" s="13"/>
      <c r="N9" s="14">
        <v>0.21</v>
      </c>
      <c r="O9" s="241">
        <v>8.379</v>
      </c>
      <c r="P9" s="13">
        <v>11</v>
      </c>
      <c r="Q9" s="14">
        <v>431.778</v>
      </c>
      <c r="R9" s="14">
        <v>33490.539</v>
      </c>
      <c r="S9" s="14"/>
      <c r="T9" s="14"/>
      <c r="U9" s="238"/>
      <c r="V9" s="240">
        <f t="shared" si="1"/>
        <v>11</v>
      </c>
      <c r="W9" s="239">
        <f t="shared" si="1"/>
        <v>431.778</v>
      </c>
      <c r="X9" s="240">
        <f t="shared" si="1"/>
        <v>33490.539</v>
      </c>
      <c r="Y9" s="14"/>
      <c r="Z9" s="14"/>
      <c r="AA9" s="14"/>
      <c r="AB9" s="4"/>
      <c r="AC9" s="5"/>
      <c r="AD9" s="5"/>
      <c r="AE9" s="5"/>
      <c r="AF9" s="5"/>
      <c r="AG9" s="6"/>
      <c r="AH9" s="4"/>
      <c r="AI9" s="5"/>
      <c r="AJ9" s="6"/>
      <c r="AK9" s="33"/>
      <c r="AL9" s="34"/>
      <c r="AM9" s="35"/>
      <c r="AN9" s="4"/>
      <c r="AO9" s="5"/>
      <c r="AP9" s="5"/>
      <c r="AQ9" s="242">
        <f t="shared" si="2"/>
        <v>11</v>
      </c>
      <c r="AR9" s="242">
        <f t="shared" si="3"/>
        <v>431.988</v>
      </c>
      <c r="AS9" s="242">
        <f t="shared" si="4"/>
        <v>33498.918</v>
      </c>
      <c r="AT9" s="243" t="s">
        <v>11</v>
      </c>
      <c r="AU9" s="403"/>
      <c r="AV9" s="236"/>
      <c r="AW9" s="216"/>
    </row>
    <row r="10" spans="1:49" ht="18.75">
      <c r="A10" s="228" t="s">
        <v>14</v>
      </c>
      <c r="B10" s="402" t="s">
        <v>15</v>
      </c>
      <c r="C10" s="244" t="s">
        <v>10</v>
      </c>
      <c r="D10" s="8"/>
      <c r="E10" s="9"/>
      <c r="F10" s="9"/>
      <c r="G10" s="9"/>
      <c r="H10" s="9"/>
      <c r="I10" s="230"/>
      <c r="J10" s="245">
        <f t="shared" si="0"/>
        <v>0</v>
      </c>
      <c r="K10" s="245">
        <f t="shared" si="0"/>
        <v>0</v>
      </c>
      <c r="L10" s="246">
        <f t="shared" si="0"/>
        <v>0</v>
      </c>
      <c r="M10" s="8"/>
      <c r="N10" s="9"/>
      <c r="O10" s="32"/>
      <c r="P10" s="8"/>
      <c r="Q10" s="9"/>
      <c r="R10" s="9"/>
      <c r="S10" s="9"/>
      <c r="T10" s="9"/>
      <c r="U10" s="230"/>
      <c r="V10" s="246">
        <f t="shared" si="1"/>
        <v>0</v>
      </c>
      <c r="W10" s="245">
        <f t="shared" si="1"/>
        <v>0</v>
      </c>
      <c r="X10" s="246">
        <f t="shared" si="1"/>
        <v>0</v>
      </c>
      <c r="Y10" s="9"/>
      <c r="Z10" s="9"/>
      <c r="AA10" s="9"/>
      <c r="AB10" s="1"/>
      <c r="AC10" s="2"/>
      <c r="AD10" s="2"/>
      <c r="AE10" s="2"/>
      <c r="AF10" s="2"/>
      <c r="AG10" s="3"/>
      <c r="AH10" s="1"/>
      <c r="AI10" s="2"/>
      <c r="AJ10" s="3"/>
      <c r="AK10" s="30"/>
      <c r="AL10" s="31"/>
      <c r="AM10" s="32"/>
      <c r="AN10" s="1"/>
      <c r="AO10" s="2"/>
      <c r="AP10" s="2"/>
      <c r="AQ10" s="234">
        <f t="shared" si="2"/>
        <v>0</v>
      </c>
      <c r="AR10" s="234">
        <f t="shared" si="3"/>
        <v>0</v>
      </c>
      <c r="AS10" s="234">
        <f t="shared" si="4"/>
        <v>0</v>
      </c>
      <c r="AT10" s="235" t="s">
        <v>10</v>
      </c>
      <c r="AU10" s="402" t="s">
        <v>15</v>
      </c>
      <c r="AV10" s="236" t="s">
        <v>14</v>
      </c>
      <c r="AW10" s="216"/>
    </row>
    <row r="11" spans="1:49" ht="18.75">
      <c r="A11" s="247"/>
      <c r="B11" s="403"/>
      <c r="C11" s="237" t="s">
        <v>11</v>
      </c>
      <c r="D11" s="13"/>
      <c r="E11" s="14"/>
      <c r="F11" s="14"/>
      <c r="G11" s="14"/>
      <c r="H11" s="14"/>
      <c r="I11" s="238"/>
      <c r="J11" s="239">
        <f t="shared" si="0"/>
        <v>0</v>
      </c>
      <c r="K11" s="239">
        <f t="shared" si="0"/>
        <v>0</v>
      </c>
      <c r="L11" s="240">
        <f t="shared" si="0"/>
        <v>0</v>
      </c>
      <c r="M11" s="13"/>
      <c r="N11" s="14"/>
      <c r="O11" s="241"/>
      <c r="P11" s="13"/>
      <c r="Q11" s="14"/>
      <c r="R11" s="14"/>
      <c r="S11" s="14"/>
      <c r="T11" s="14"/>
      <c r="U11" s="238"/>
      <c r="V11" s="240">
        <f t="shared" si="1"/>
        <v>0</v>
      </c>
      <c r="W11" s="239">
        <f t="shared" si="1"/>
        <v>0</v>
      </c>
      <c r="X11" s="240">
        <f t="shared" si="1"/>
        <v>0</v>
      </c>
      <c r="Y11" s="14"/>
      <c r="Z11" s="14"/>
      <c r="AA11" s="14"/>
      <c r="AB11" s="4"/>
      <c r="AC11" s="5"/>
      <c r="AD11" s="5"/>
      <c r="AE11" s="5"/>
      <c r="AF11" s="5"/>
      <c r="AG11" s="6"/>
      <c r="AH11" s="4"/>
      <c r="AI11" s="5"/>
      <c r="AJ11" s="6"/>
      <c r="AK11" s="33"/>
      <c r="AL11" s="34"/>
      <c r="AM11" s="35"/>
      <c r="AN11" s="4"/>
      <c r="AO11" s="5"/>
      <c r="AP11" s="5"/>
      <c r="AQ11" s="242">
        <f t="shared" si="2"/>
        <v>0</v>
      </c>
      <c r="AR11" s="242">
        <f t="shared" si="3"/>
        <v>0</v>
      </c>
      <c r="AS11" s="242">
        <f t="shared" si="4"/>
        <v>0</v>
      </c>
      <c r="AT11" s="248" t="s">
        <v>11</v>
      </c>
      <c r="AU11" s="403"/>
      <c r="AV11" s="249"/>
      <c r="AW11" s="216"/>
    </row>
    <row r="12" spans="1:49" ht="18.75">
      <c r="A12" s="228"/>
      <c r="B12" s="402" t="s">
        <v>16</v>
      </c>
      <c r="C12" s="244" t="s">
        <v>10</v>
      </c>
      <c r="D12" s="8"/>
      <c r="E12" s="9"/>
      <c r="F12" s="9"/>
      <c r="G12" s="9"/>
      <c r="H12" s="9"/>
      <c r="I12" s="230"/>
      <c r="J12" s="245">
        <f t="shared" si="0"/>
        <v>0</v>
      </c>
      <c r="K12" s="245">
        <f t="shared" si="0"/>
        <v>0</v>
      </c>
      <c r="L12" s="246">
        <f t="shared" si="0"/>
        <v>0</v>
      </c>
      <c r="M12" s="8"/>
      <c r="N12" s="9"/>
      <c r="O12" s="32"/>
      <c r="P12" s="8"/>
      <c r="Q12" s="9"/>
      <c r="R12" s="9"/>
      <c r="S12" s="9"/>
      <c r="T12" s="9"/>
      <c r="U12" s="230"/>
      <c r="V12" s="246">
        <f t="shared" si="1"/>
        <v>0</v>
      </c>
      <c r="W12" s="245">
        <f t="shared" si="1"/>
        <v>0</v>
      </c>
      <c r="X12" s="246">
        <f t="shared" si="1"/>
        <v>0</v>
      </c>
      <c r="Y12" s="9"/>
      <c r="Z12" s="9"/>
      <c r="AA12" s="9"/>
      <c r="AB12" s="1"/>
      <c r="AC12" s="2"/>
      <c r="AD12" s="2"/>
      <c r="AE12" s="2"/>
      <c r="AF12" s="2"/>
      <c r="AG12" s="3"/>
      <c r="AH12" s="1"/>
      <c r="AI12" s="2"/>
      <c r="AJ12" s="3"/>
      <c r="AK12" s="30"/>
      <c r="AL12" s="31"/>
      <c r="AM12" s="32"/>
      <c r="AN12" s="1"/>
      <c r="AO12" s="2"/>
      <c r="AP12" s="2"/>
      <c r="AQ12" s="234">
        <f t="shared" si="2"/>
        <v>0</v>
      </c>
      <c r="AR12" s="234">
        <f t="shared" si="3"/>
        <v>0</v>
      </c>
      <c r="AS12" s="234">
        <f t="shared" si="4"/>
        <v>0</v>
      </c>
      <c r="AT12" s="235" t="s">
        <v>10</v>
      </c>
      <c r="AU12" s="402" t="s">
        <v>16</v>
      </c>
      <c r="AV12" s="236"/>
      <c r="AW12" s="216"/>
    </row>
    <row r="13" spans="1:49" ht="18.75">
      <c r="A13" s="228" t="s">
        <v>17</v>
      </c>
      <c r="B13" s="403"/>
      <c r="C13" s="237" t="s">
        <v>11</v>
      </c>
      <c r="D13" s="13"/>
      <c r="E13" s="14"/>
      <c r="F13" s="14"/>
      <c r="G13" s="14"/>
      <c r="H13" s="14"/>
      <c r="I13" s="238"/>
      <c r="J13" s="239">
        <f t="shared" si="0"/>
        <v>0</v>
      </c>
      <c r="K13" s="239">
        <f t="shared" si="0"/>
        <v>0</v>
      </c>
      <c r="L13" s="240">
        <f t="shared" si="0"/>
        <v>0</v>
      </c>
      <c r="M13" s="13"/>
      <c r="N13" s="14"/>
      <c r="O13" s="241"/>
      <c r="P13" s="13"/>
      <c r="Q13" s="14"/>
      <c r="R13" s="14"/>
      <c r="S13" s="14"/>
      <c r="T13" s="14"/>
      <c r="U13" s="238"/>
      <c r="V13" s="240">
        <f t="shared" si="1"/>
        <v>0</v>
      </c>
      <c r="W13" s="239">
        <f t="shared" si="1"/>
        <v>0</v>
      </c>
      <c r="X13" s="240">
        <f t="shared" si="1"/>
        <v>0</v>
      </c>
      <c r="Y13" s="14"/>
      <c r="Z13" s="14"/>
      <c r="AA13" s="14"/>
      <c r="AB13" s="4"/>
      <c r="AC13" s="5"/>
      <c r="AD13" s="5"/>
      <c r="AE13" s="5"/>
      <c r="AF13" s="5"/>
      <c r="AG13" s="6"/>
      <c r="AH13" s="4"/>
      <c r="AI13" s="5"/>
      <c r="AJ13" s="6"/>
      <c r="AK13" s="33"/>
      <c r="AL13" s="34"/>
      <c r="AM13" s="35"/>
      <c r="AN13" s="4"/>
      <c r="AO13" s="5"/>
      <c r="AP13" s="5"/>
      <c r="AQ13" s="242">
        <f t="shared" si="2"/>
        <v>0</v>
      </c>
      <c r="AR13" s="242">
        <f t="shared" si="3"/>
        <v>0</v>
      </c>
      <c r="AS13" s="242">
        <f t="shared" si="4"/>
        <v>0</v>
      </c>
      <c r="AT13" s="243" t="s">
        <v>11</v>
      </c>
      <c r="AU13" s="403"/>
      <c r="AV13" s="236" t="s">
        <v>17</v>
      </c>
      <c r="AW13" s="216"/>
    </row>
    <row r="14" spans="1:49" ht="18.75">
      <c r="A14" s="228"/>
      <c r="B14" s="402" t="s">
        <v>18</v>
      </c>
      <c r="C14" s="244" t="s">
        <v>10</v>
      </c>
      <c r="D14" s="8"/>
      <c r="E14" s="9"/>
      <c r="F14" s="9"/>
      <c r="G14" s="9"/>
      <c r="H14" s="9"/>
      <c r="I14" s="230"/>
      <c r="J14" s="245">
        <f>+D14+G14</f>
        <v>0</v>
      </c>
      <c r="K14" s="245">
        <f>+E14+H14</f>
        <v>0</v>
      </c>
      <c r="L14" s="246">
        <f>+F14+I14</f>
        <v>0</v>
      </c>
      <c r="M14" s="8"/>
      <c r="N14" s="9"/>
      <c r="O14" s="32"/>
      <c r="P14" s="8">
        <v>248</v>
      </c>
      <c r="Q14" s="9">
        <v>4421.025</v>
      </c>
      <c r="R14" s="9">
        <v>700326.413</v>
      </c>
      <c r="S14" s="9"/>
      <c r="T14" s="9"/>
      <c r="U14" s="230"/>
      <c r="V14" s="246">
        <f t="shared" si="1"/>
        <v>248</v>
      </c>
      <c r="W14" s="245">
        <f t="shared" si="1"/>
        <v>4421.025</v>
      </c>
      <c r="X14" s="246">
        <f t="shared" si="1"/>
        <v>700326.413</v>
      </c>
      <c r="Y14" s="9">
        <v>39</v>
      </c>
      <c r="Z14" s="9">
        <v>430.7436</v>
      </c>
      <c r="AA14" s="9">
        <v>54647.367</v>
      </c>
      <c r="AB14" s="1"/>
      <c r="AC14" s="2"/>
      <c r="AD14" s="2"/>
      <c r="AE14" s="2"/>
      <c r="AF14" s="2"/>
      <c r="AG14" s="3"/>
      <c r="AH14" s="1"/>
      <c r="AI14" s="2"/>
      <c r="AJ14" s="3"/>
      <c r="AK14" s="30"/>
      <c r="AL14" s="31"/>
      <c r="AM14" s="32"/>
      <c r="AN14" s="1"/>
      <c r="AO14" s="2"/>
      <c r="AP14" s="2"/>
      <c r="AQ14" s="234">
        <f t="shared" si="2"/>
        <v>287</v>
      </c>
      <c r="AR14" s="234">
        <f t="shared" si="3"/>
        <v>4851.768599999999</v>
      </c>
      <c r="AS14" s="234">
        <f t="shared" si="4"/>
        <v>754973.7799999999</v>
      </c>
      <c r="AT14" s="235" t="s">
        <v>10</v>
      </c>
      <c r="AU14" s="402" t="s">
        <v>18</v>
      </c>
      <c r="AV14" s="236"/>
      <c r="AW14" s="216"/>
    </row>
    <row r="15" spans="1:49" ht="18.75">
      <c r="A15" s="228" t="s">
        <v>12</v>
      </c>
      <c r="B15" s="403"/>
      <c r="C15" s="237" t="s">
        <v>11</v>
      </c>
      <c r="D15" s="13"/>
      <c r="E15" s="14"/>
      <c r="F15" s="14"/>
      <c r="G15" s="14"/>
      <c r="H15" s="14"/>
      <c r="I15" s="238"/>
      <c r="J15" s="239">
        <f aca="true" t="shared" si="5" ref="J15:L29">+D15+G15</f>
        <v>0</v>
      </c>
      <c r="K15" s="239">
        <f t="shared" si="5"/>
        <v>0</v>
      </c>
      <c r="L15" s="240">
        <f t="shared" si="5"/>
        <v>0</v>
      </c>
      <c r="M15" s="13"/>
      <c r="N15" s="14"/>
      <c r="O15" s="241"/>
      <c r="P15" s="13"/>
      <c r="Q15" s="14"/>
      <c r="R15" s="14"/>
      <c r="S15" s="14"/>
      <c r="T15" s="14"/>
      <c r="U15" s="238"/>
      <c r="V15" s="240">
        <f t="shared" si="1"/>
        <v>0</v>
      </c>
      <c r="W15" s="239">
        <f t="shared" si="1"/>
        <v>0</v>
      </c>
      <c r="X15" s="240">
        <f t="shared" si="1"/>
        <v>0</v>
      </c>
      <c r="Y15" s="14"/>
      <c r="Z15" s="14"/>
      <c r="AA15" s="14"/>
      <c r="AB15" s="4"/>
      <c r="AC15" s="5"/>
      <c r="AD15" s="5"/>
      <c r="AE15" s="5"/>
      <c r="AF15" s="5"/>
      <c r="AG15" s="6"/>
      <c r="AH15" s="4"/>
      <c r="AI15" s="5"/>
      <c r="AJ15" s="6"/>
      <c r="AK15" s="33"/>
      <c r="AL15" s="34"/>
      <c r="AM15" s="35"/>
      <c r="AN15" s="4"/>
      <c r="AO15" s="5"/>
      <c r="AP15" s="5"/>
      <c r="AQ15" s="242">
        <f t="shared" si="2"/>
        <v>0</v>
      </c>
      <c r="AR15" s="242">
        <f t="shared" si="3"/>
        <v>0</v>
      </c>
      <c r="AS15" s="242">
        <f t="shared" si="4"/>
        <v>0</v>
      </c>
      <c r="AT15" s="243" t="s">
        <v>11</v>
      </c>
      <c r="AU15" s="403"/>
      <c r="AV15" s="236" t="s">
        <v>12</v>
      </c>
      <c r="AW15" s="216"/>
    </row>
    <row r="16" spans="1:49" ht="18.75">
      <c r="A16" s="228"/>
      <c r="B16" s="402" t="s">
        <v>19</v>
      </c>
      <c r="C16" s="244" t="s">
        <v>10</v>
      </c>
      <c r="D16" s="8"/>
      <c r="E16" s="9"/>
      <c r="F16" s="9"/>
      <c r="G16" s="9"/>
      <c r="H16" s="9"/>
      <c r="I16" s="230"/>
      <c r="J16" s="245">
        <f t="shared" si="5"/>
        <v>0</v>
      </c>
      <c r="K16" s="245">
        <f t="shared" si="5"/>
        <v>0</v>
      </c>
      <c r="L16" s="246">
        <f t="shared" si="5"/>
        <v>0</v>
      </c>
      <c r="M16" s="8"/>
      <c r="N16" s="9"/>
      <c r="O16" s="32"/>
      <c r="P16" s="8">
        <v>240</v>
      </c>
      <c r="Q16" s="9">
        <v>989.126</v>
      </c>
      <c r="R16" s="9">
        <v>134256.185</v>
      </c>
      <c r="S16" s="9"/>
      <c r="T16" s="9"/>
      <c r="U16" s="230"/>
      <c r="V16" s="246">
        <f t="shared" si="1"/>
        <v>240</v>
      </c>
      <c r="W16" s="245">
        <f t="shared" si="1"/>
        <v>989.126</v>
      </c>
      <c r="X16" s="246">
        <f t="shared" si="1"/>
        <v>134256.185</v>
      </c>
      <c r="Y16" s="9"/>
      <c r="Z16" s="9"/>
      <c r="AA16" s="9"/>
      <c r="AB16" s="1"/>
      <c r="AC16" s="2"/>
      <c r="AD16" s="2"/>
      <c r="AE16" s="2">
        <v>225</v>
      </c>
      <c r="AF16" s="2">
        <v>13.22</v>
      </c>
      <c r="AG16" s="3">
        <v>7904.45</v>
      </c>
      <c r="AH16" s="1">
        <v>113</v>
      </c>
      <c r="AI16" s="2">
        <v>30.0408</v>
      </c>
      <c r="AJ16" s="3">
        <v>11759.495</v>
      </c>
      <c r="AK16" s="30"/>
      <c r="AL16" s="31"/>
      <c r="AM16" s="32"/>
      <c r="AN16" s="1"/>
      <c r="AO16" s="2"/>
      <c r="AP16" s="2"/>
      <c r="AQ16" s="234">
        <f t="shared" si="2"/>
        <v>578</v>
      </c>
      <c r="AR16" s="234">
        <f t="shared" si="3"/>
        <v>1032.3868</v>
      </c>
      <c r="AS16" s="234">
        <f t="shared" si="4"/>
        <v>153920.13</v>
      </c>
      <c r="AT16" s="235" t="s">
        <v>10</v>
      </c>
      <c r="AU16" s="402" t="s">
        <v>19</v>
      </c>
      <c r="AV16" s="236"/>
      <c r="AW16" s="216"/>
    </row>
    <row r="17" spans="1:49" ht="18.75">
      <c r="A17" s="228" t="s">
        <v>14</v>
      </c>
      <c r="B17" s="403"/>
      <c r="C17" s="237" t="s">
        <v>11</v>
      </c>
      <c r="D17" s="13"/>
      <c r="E17" s="14"/>
      <c r="F17" s="14"/>
      <c r="G17" s="14"/>
      <c r="H17" s="14"/>
      <c r="I17" s="238"/>
      <c r="J17" s="239">
        <f t="shared" si="5"/>
        <v>0</v>
      </c>
      <c r="K17" s="239">
        <f t="shared" si="5"/>
        <v>0</v>
      </c>
      <c r="L17" s="240">
        <f t="shared" si="5"/>
        <v>0</v>
      </c>
      <c r="M17" s="13"/>
      <c r="N17" s="14"/>
      <c r="O17" s="241"/>
      <c r="P17" s="13"/>
      <c r="Q17" s="14"/>
      <c r="R17" s="14"/>
      <c r="S17" s="14"/>
      <c r="T17" s="14"/>
      <c r="U17" s="238"/>
      <c r="V17" s="240">
        <f t="shared" si="1"/>
        <v>0</v>
      </c>
      <c r="W17" s="239">
        <f t="shared" si="1"/>
        <v>0</v>
      </c>
      <c r="X17" s="240">
        <f t="shared" si="1"/>
        <v>0</v>
      </c>
      <c r="Y17" s="14"/>
      <c r="Z17" s="14"/>
      <c r="AA17" s="14"/>
      <c r="AB17" s="4"/>
      <c r="AC17" s="5"/>
      <c r="AD17" s="5"/>
      <c r="AE17" s="5"/>
      <c r="AF17" s="5"/>
      <c r="AG17" s="6"/>
      <c r="AH17" s="4"/>
      <c r="AI17" s="5"/>
      <c r="AJ17" s="6"/>
      <c r="AK17" s="33"/>
      <c r="AL17" s="34"/>
      <c r="AM17" s="35"/>
      <c r="AN17" s="4"/>
      <c r="AO17" s="5"/>
      <c r="AP17" s="5"/>
      <c r="AQ17" s="242">
        <f t="shared" si="2"/>
        <v>0</v>
      </c>
      <c r="AR17" s="242">
        <f t="shared" si="3"/>
        <v>0</v>
      </c>
      <c r="AS17" s="242">
        <f t="shared" si="4"/>
        <v>0</v>
      </c>
      <c r="AT17" s="243" t="s">
        <v>11</v>
      </c>
      <c r="AU17" s="403"/>
      <c r="AV17" s="236" t="s">
        <v>14</v>
      </c>
      <c r="AW17" s="216"/>
    </row>
    <row r="18" spans="1:49" ht="18.75">
      <c r="A18" s="228"/>
      <c r="B18" s="402" t="s">
        <v>20</v>
      </c>
      <c r="C18" s="244" t="s">
        <v>10</v>
      </c>
      <c r="D18" s="8"/>
      <c r="E18" s="9"/>
      <c r="F18" s="9"/>
      <c r="G18" s="9">
        <v>16</v>
      </c>
      <c r="H18" s="9">
        <v>4.297</v>
      </c>
      <c r="I18" s="230">
        <v>1145.366</v>
      </c>
      <c r="J18" s="245">
        <f t="shared" si="5"/>
        <v>16</v>
      </c>
      <c r="K18" s="245">
        <f t="shared" si="5"/>
        <v>4.297</v>
      </c>
      <c r="L18" s="246">
        <f t="shared" si="5"/>
        <v>1145.366</v>
      </c>
      <c r="M18" s="8"/>
      <c r="N18" s="9"/>
      <c r="O18" s="32"/>
      <c r="P18" s="8">
        <v>272</v>
      </c>
      <c r="Q18" s="9">
        <v>472.496</v>
      </c>
      <c r="R18" s="9">
        <v>53648.365</v>
      </c>
      <c r="S18" s="9">
        <v>122</v>
      </c>
      <c r="T18" s="9">
        <v>3.227</v>
      </c>
      <c r="U18" s="230">
        <v>1670.331</v>
      </c>
      <c r="V18" s="246">
        <f t="shared" si="1"/>
        <v>394</v>
      </c>
      <c r="W18" s="245">
        <f t="shared" si="1"/>
        <v>475.72299999999996</v>
      </c>
      <c r="X18" s="246">
        <f t="shared" si="1"/>
        <v>55318.695999999996</v>
      </c>
      <c r="Y18" s="9"/>
      <c r="Z18" s="9"/>
      <c r="AA18" s="9"/>
      <c r="AB18" s="1"/>
      <c r="AC18" s="2"/>
      <c r="AD18" s="2"/>
      <c r="AE18" s="2"/>
      <c r="AF18" s="2"/>
      <c r="AG18" s="3"/>
      <c r="AH18" s="1">
        <v>7</v>
      </c>
      <c r="AI18" s="2">
        <v>0.2207</v>
      </c>
      <c r="AJ18" s="3">
        <v>284.235</v>
      </c>
      <c r="AK18" s="30"/>
      <c r="AL18" s="31"/>
      <c r="AM18" s="32"/>
      <c r="AN18" s="1"/>
      <c r="AO18" s="2"/>
      <c r="AP18" s="2"/>
      <c r="AQ18" s="234">
        <f t="shared" si="2"/>
        <v>417</v>
      </c>
      <c r="AR18" s="234">
        <f t="shared" si="3"/>
        <v>480.2407</v>
      </c>
      <c r="AS18" s="234">
        <f t="shared" si="4"/>
        <v>56748.297</v>
      </c>
      <c r="AT18" s="235" t="s">
        <v>10</v>
      </c>
      <c r="AU18" s="402" t="s">
        <v>20</v>
      </c>
      <c r="AV18" s="236"/>
      <c r="AW18" s="216"/>
    </row>
    <row r="19" spans="1:49" ht="18.75">
      <c r="A19" s="247"/>
      <c r="B19" s="403"/>
      <c r="C19" s="237" t="s">
        <v>11</v>
      </c>
      <c r="D19" s="13"/>
      <c r="E19" s="14"/>
      <c r="F19" s="14"/>
      <c r="G19" s="14"/>
      <c r="H19" s="14"/>
      <c r="I19" s="238"/>
      <c r="J19" s="239">
        <f t="shared" si="5"/>
        <v>0</v>
      </c>
      <c r="K19" s="239">
        <f t="shared" si="5"/>
        <v>0</v>
      </c>
      <c r="L19" s="240">
        <f t="shared" si="5"/>
        <v>0</v>
      </c>
      <c r="M19" s="13"/>
      <c r="N19" s="14"/>
      <c r="O19" s="241"/>
      <c r="P19" s="13"/>
      <c r="Q19" s="14"/>
      <c r="R19" s="14"/>
      <c r="S19" s="14"/>
      <c r="T19" s="14"/>
      <c r="U19" s="238"/>
      <c r="V19" s="240">
        <f t="shared" si="1"/>
        <v>0</v>
      </c>
      <c r="W19" s="239">
        <f t="shared" si="1"/>
        <v>0</v>
      </c>
      <c r="X19" s="240">
        <f t="shared" si="1"/>
        <v>0</v>
      </c>
      <c r="Y19" s="14"/>
      <c r="Z19" s="14"/>
      <c r="AA19" s="14"/>
      <c r="AB19" s="4"/>
      <c r="AC19" s="5"/>
      <c r="AD19" s="5"/>
      <c r="AE19" s="5"/>
      <c r="AF19" s="5"/>
      <c r="AG19" s="6"/>
      <c r="AH19" s="4"/>
      <c r="AI19" s="5"/>
      <c r="AJ19" s="6"/>
      <c r="AK19" s="33"/>
      <c r="AL19" s="34"/>
      <c r="AM19" s="35"/>
      <c r="AN19" s="4"/>
      <c r="AO19" s="5"/>
      <c r="AP19" s="5"/>
      <c r="AQ19" s="242">
        <f t="shared" si="2"/>
        <v>0</v>
      </c>
      <c r="AR19" s="242">
        <f t="shared" si="3"/>
        <v>0</v>
      </c>
      <c r="AS19" s="242">
        <f t="shared" si="4"/>
        <v>0</v>
      </c>
      <c r="AT19" s="248" t="s">
        <v>11</v>
      </c>
      <c r="AU19" s="403"/>
      <c r="AV19" s="249"/>
      <c r="AW19" s="216"/>
    </row>
    <row r="20" spans="1:49" ht="18.75">
      <c r="A20" s="228" t="s">
        <v>21</v>
      </c>
      <c r="B20" s="402" t="s">
        <v>22</v>
      </c>
      <c r="C20" s="244" t="s">
        <v>10</v>
      </c>
      <c r="D20" s="8"/>
      <c r="E20" s="9"/>
      <c r="F20" s="9"/>
      <c r="G20" s="9"/>
      <c r="H20" s="9"/>
      <c r="I20" s="230"/>
      <c r="J20" s="245">
        <f t="shared" si="5"/>
        <v>0</v>
      </c>
      <c r="K20" s="245">
        <f t="shared" si="5"/>
        <v>0</v>
      </c>
      <c r="L20" s="246">
        <f t="shared" si="5"/>
        <v>0</v>
      </c>
      <c r="M20" s="8"/>
      <c r="N20" s="9"/>
      <c r="O20" s="32"/>
      <c r="P20" s="8"/>
      <c r="Q20" s="9"/>
      <c r="R20" s="9"/>
      <c r="S20" s="9"/>
      <c r="T20" s="9"/>
      <c r="U20" s="230"/>
      <c r="V20" s="246">
        <f t="shared" si="1"/>
        <v>0</v>
      </c>
      <c r="W20" s="245">
        <f t="shared" si="1"/>
        <v>0</v>
      </c>
      <c r="X20" s="246">
        <f t="shared" si="1"/>
        <v>0</v>
      </c>
      <c r="Y20" s="9"/>
      <c r="Z20" s="9"/>
      <c r="AA20" s="9"/>
      <c r="AB20" s="1"/>
      <c r="AC20" s="2"/>
      <c r="AD20" s="2"/>
      <c r="AE20" s="2"/>
      <c r="AF20" s="2"/>
      <c r="AG20" s="3"/>
      <c r="AH20" s="1"/>
      <c r="AI20" s="2"/>
      <c r="AJ20" s="3"/>
      <c r="AK20" s="30"/>
      <c r="AL20" s="31"/>
      <c r="AM20" s="32"/>
      <c r="AN20" s="1"/>
      <c r="AO20" s="2"/>
      <c r="AP20" s="2"/>
      <c r="AQ20" s="234">
        <f t="shared" si="2"/>
        <v>0</v>
      </c>
      <c r="AR20" s="234">
        <f t="shared" si="3"/>
        <v>0</v>
      </c>
      <c r="AS20" s="234">
        <f t="shared" si="4"/>
        <v>0</v>
      </c>
      <c r="AT20" s="235" t="s">
        <v>10</v>
      </c>
      <c r="AU20" s="402" t="s">
        <v>22</v>
      </c>
      <c r="AV20" s="236" t="s">
        <v>21</v>
      </c>
      <c r="AW20" s="216"/>
    </row>
    <row r="21" spans="1:49" ht="18.75">
      <c r="A21" s="228" t="s">
        <v>12</v>
      </c>
      <c r="B21" s="403"/>
      <c r="C21" s="237" t="s">
        <v>11</v>
      </c>
      <c r="D21" s="13"/>
      <c r="E21" s="14"/>
      <c r="F21" s="14"/>
      <c r="G21" s="14"/>
      <c r="H21" s="14"/>
      <c r="I21" s="238"/>
      <c r="J21" s="239">
        <f t="shared" si="5"/>
        <v>0</v>
      </c>
      <c r="K21" s="239">
        <f t="shared" si="5"/>
        <v>0</v>
      </c>
      <c r="L21" s="240">
        <f t="shared" si="5"/>
        <v>0</v>
      </c>
      <c r="M21" s="13"/>
      <c r="N21" s="14"/>
      <c r="O21" s="241"/>
      <c r="P21" s="13"/>
      <c r="Q21" s="14"/>
      <c r="R21" s="14"/>
      <c r="S21" s="14"/>
      <c r="T21" s="14"/>
      <c r="U21" s="238"/>
      <c r="V21" s="240">
        <f t="shared" si="1"/>
        <v>0</v>
      </c>
      <c r="W21" s="239">
        <f t="shared" si="1"/>
        <v>0</v>
      </c>
      <c r="X21" s="240">
        <f t="shared" si="1"/>
        <v>0</v>
      </c>
      <c r="Y21" s="14"/>
      <c r="Z21" s="14"/>
      <c r="AA21" s="14"/>
      <c r="AB21" s="4"/>
      <c r="AC21" s="5"/>
      <c r="AD21" s="5"/>
      <c r="AE21" s="5"/>
      <c r="AF21" s="5"/>
      <c r="AG21" s="6"/>
      <c r="AH21" s="4"/>
      <c r="AI21" s="5"/>
      <c r="AJ21" s="6"/>
      <c r="AK21" s="33"/>
      <c r="AL21" s="34"/>
      <c r="AM21" s="35"/>
      <c r="AN21" s="4"/>
      <c r="AO21" s="5"/>
      <c r="AP21" s="5"/>
      <c r="AQ21" s="242">
        <f t="shared" si="2"/>
        <v>0</v>
      </c>
      <c r="AR21" s="242">
        <f t="shared" si="3"/>
        <v>0</v>
      </c>
      <c r="AS21" s="242">
        <f t="shared" si="4"/>
        <v>0</v>
      </c>
      <c r="AT21" s="243" t="s">
        <v>11</v>
      </c>
      <c r="AU21" s="403"/>
      <c r="AV21" s="236" t="s">
        <v>12</v>
      </c>
      <c r="AW21" s="216"/>
    </row>
    <row r="22" spans="1:49" ht="18.75">
      <c r="A22" s="228" t="s">
        <v>14</v>
      </c>
      <c r="B22" s="402" t="s">
        <v>23</v>
      </c>
      <c r="C22" s="244" t="s">
        <v>10</v>
      </c>
      <c r="D22" s="8"/>
      <c r="E22" s="9"/>
      <c r="F22" s="9"/>
      <c r="G22" s="9"/>
      <c r="H22" s="9"/>
      <c r="I22" s="230"/>
      <c r="J22" s="245">
        <f t="shared" si="5"/>
        <v>0</v>
      </c>
      <c r="K22" s="245">
        <f t="shared" si="5"/>
        <v>0</v>
      </c>
      <c r="L22" s="246">
        <f t="shared" si="5"/>
        <v>0</v>
      </c>
      <c r="M22" s="8"/>
      <c r="N22" s="9"/>
      <c r="O22" s="32"/>
      <c r="P22" s="8"/>
      <c r="Q22" s="9"/>
      <c r="R22" s="9"/>
      <c r="S22" s="9"/>
      <c r="T22" s="9"/>
      <c r="U22" s="230"/>
      <c r="V22" s="246">
        <f aca="true" t="shared" si="6" ref="V22:X70">+P22+S22</f>
        <v>0</v>
      </c>
      <c r="W22" s="245">
        <f t="shared" si="6"/>
        <v>0</v>
      </c>
      <c r="X22" s="246">
        <f t="shared" si="6"/>
        <v>0</v>
      </c>
      <c r="Y22" s="9"/>
      <c r="Z22" s="9"/>
      <c r="AA22" s="9"/>
      <c r="AB22" s="1"/>
      <c r="AC22" s="2"/>
      <c r="AD22" s="2"/>
      <c r="AE22" s="2"/>
      <c r="AF22" s="2"/>
      <c r="AG22" s="3"/>
      <c r="AH22" s="1"/>
      <c r="AI22" s="2"/>
      <c r="AJ22" s="3"/>
      <c r="AK22" s="30"/>
      <c r="AL22" s="31"/>
      <c r="AM22" s="32"/>
      <c r="AN22" s="1"/>
      <c r="AO22" s="2"/>
      <c r="AP22" s="2"/>
      <c r="AQ22" s="234">
        <f t="shared" si="2"/>
        <v>0</v>
      </c>
      <c r="AR22" s="234">
        <f t="shared" si="3"/>
        <v>0</v>
      </c>
      <c r="AS22" s="234">
        <f t="shared" si="4"/>
        <v>0</v>
      </c>
      <c r="AT22" s="235" t="s">
        <v>10</v>
      </c>
      <c r="AU22" s="402" t="s">
        <v>23</v>
      </c>
      <c r="AV22" s="236" t="s">
        <v>14</v>
      </c>
      <c r="AW22" s="216"/>
    </row>
    <row r="23" spans="1:49" ht="18.75">
      <c r="A23" s="247"/>
      <c r="B23" s="403"/>
      <c r="C23" s="237" t="s">
        <v>11</v>
      </c>
      <c r="D23" s="13"/>
      <c r="E23" s="14"/>
      <c r="F23" s="14"/>
      <c r="G23" s="14"/>
      <c r="H23" s="14"/>
      <c r="I23" s="238"/>
      <c r="J23" s="239">
        <f t="shared" si="5"/>
        <v>0</v>
      </c>
      <c r="K23" s="239">
        <f t="shared" si="5"/>
        <v>0</v>
      </c>
      <c r="L23" s="240">
        <f t="shared" si="5"/>
        <v>0</v>
      </c>
      <c r="M23" s="13"/>
      <c r="N23" s="14"/>
      <c r="O23" s="241"/>
      <c r="P23" s="13"/>
      <c r="Q23" s="14"/>
      <c r="R23" s="14"/>
      <c r="S23" s="14"/>
      <c r="T23" s="14"/>
      <c r="U23" s="238"/>
      <c r="V23" s="240">
        <f t="shared" si="6"/>
        <v>0</v>
      </c>
      <c r="W23" s="239">
        <f t="shared" si="6"/>
        <v>0</v>
      </c>
      <c r="X23" s="240">
        <f t="shared" si="6"/>
        <v>0</v>
      </c>
      <c r="Y23" s="14"/>
      <c r="Z23" s="14"/>
      <c r="AA23" s="14"/>
      <c r="AB23" s="4"/>
      <c r="AC23" s="5"/>
      <c r="AD23" s="5"/>
      <c r="AE23" s="5"/>
      <c r="AF23" s="5"/>
      <c r="AG23" s="6"/>
      <c r="AH23" s="4"/>
      <c r="AI23" s="5"/>
      <c r="AJ23" s="6"/>
      <c r="AK23" s="33"/>
      <c r="AL23" s="34"/>
      <c r="AM23" s="35"/>
      <c r="AN23" s="4"/>
      <c r="AO23" s="5"/>
      <c r="AP23" s="5"/>
      <c r="AQ23" s="242">
        <f t="shared" si="2"/>
        <v>0</v>
      </c>
      <c r="AR23" s="242">
        <f t="shared" si="3"/>
        <v>0</v>
      </c>
      <c r="AS23" s="242">
        <f t="shared" si="4"/>
        <v>0</v>
      </c>
      <c r="AT23" s="248" t="s">
        <v>11</v>
      </c>
      <c r="AU23" s="403"/>
      <c r="AV23" s="249"/>
      <c r="AW23" s="216"/>
    </row>
    <row r="24" spans="1:49" ht="18.75">
      <c r="A24" s="228"/>
      <c r="B24" s="402" t="s">
        <v>24</v>
      </c>
      <c r="C24" s="244" t="s">
        <v>10</v>
      </c>
      <c r="D24" s="8"/>
      <c r="E24" s="9"/>
      <c r="F24" s="9"/>
      <c r="G24" s="9"/>
      <c r="H24" s="9"/>
      <c r="I24" s="230"/>
      <c r="J24" s="245">
        <f t="shared" si="5"/>
        <v>0</v>
      </c>
      <c r="K24" s="245">
        <f t="shared" si="5"/>
        <v>0</v>
      </c>
      <c r="L24" s="246">
        <f t="shared" si="5"/>
        <v>0</v>
      </c>
      <c r="M24" s="8">
        <v>50</v>
      </c>
      <c r="N24" s="9">
        <v>229.3966</v>
      </c>
      <c r="O24" s="32">
        <v>35421.237</v>
      </c>
      <c r="P24" s="8"/>
      <c r="Q24" s="9"/>
      <c r="R24" s="9"/>
      <c r="S24" s="9"/>
      <c r="T24" s="9"/>
      <c r="U24" s="230"/>
      <c r="V24" s="246">
        <f t="shared" si="6"/>
        <v>0</v>
      </c>
      <c r="W24" s="245">
        <f t="shared" si="6"/>
        <v>0</v>
      </c>
      <c r="X24" s="246">
        <f t="shared" si="6"/>
        <v>0</v>
      </c>
      <c r="Y24" s="9"/>
      <c r="Z24" s="9"/>
      <c r="AA24" s="9"/>
      <c r="AB24" s="1"/>
      <c r="AC24" s="2"/>
      <c r="AD24" s="2"/>
      <c r="AE24" s="2"/>
      <c r="AF24" s="2"/>
      <c r="AG24" s="3"/>
      <c r="AH24" s="1"/>
      <c r="AI24" s="2"/>
      <c r="AJ24" s="3"/>
      <c r="AK24" s="30"/>
      <c r="AL24" s="31"/>
      <c r="AM24" s="32"/>
      <c r="AN24" s="1">
        <v>22</v>
      </c>
      <c r="AO24" s="2">
        <v>1.7639</v>
      </c>
      <c r="AP24" s="2">
        <v>1690.754</v>
      </c>
      <c r="AQ24" s="234">
        <f t="shared" si="2"/>
        <v>72</v>
      </c>
      <c r="AR24" s="234">
        <f t="shared" si="3"/>
        <v>231.1605</v>
      </c>
      <c r="AS24" s="234">
        <f t="shared" si="4"/>
        <v>37111.991</v>
      </c>
      <c r="AT24" s="235" t="s">
        <v>10</v>
      </c>
      <c r="AU24" s="402" t="s">
        <v>24</v>
      </c>
      <c r="AV24" s="236"/>
      <c r="AW24" s="216"/>
    </row>
    <row r="25" spans="1:49" ht="18.75">
      <c r="A25" s="228" t="s">
        <v>25</v>
      </c>
      <c r="B25" s="403"/>
      <c r="C25" s="237" t="s">
        <v>11</v>
      </c>
      <c r="D25" s="13"/>
      <c r="E25" s="14"/>
      <c r="F25" s="14"/>
      <c r="G25" s="14"/>
      <c r="H25" s="14"/>
      <c r="I25" s="238"/>
      <c r="J25" s="239">
        <f t="shared" si="5"/>
        <v>0</v>
      </c>
      <c r="K25" s="239">
        <f t="shared" si="5"/>
        <v>0</v>
      </c>
      <c r="L25" s="240">
        <f t="shared" si="5"/>
        <v>0</v>
      </c>
      <c r="M25" s="13">
        <v>46</v>
      </c>
      <c r="N25" s="14">
        <v>618.9372</v>
      </c>
      <c r="O25" s="241">
        <v>77101.318</v>
      </c>
      <c r="P25" s="13"/>
      <c r="Q25" s="14"/>
      <c r="R25" s="14"/>
      <c r="S25" s="14"/>
      <c r="T25" s="14"/>
      <c r="U25" s="238"/>
      <c r="V25" s="240">
        <f t="shared" si="6"/>
        <v>0</v>
      </c>
      <c r="W25" s="239">
        <f t="shared" si="6"/>
        <v>0</v>
      </c>
      <c r="X25" s="240">
        <f t="shared" si="6"/>
        <v>0</v>
      </c>
      <c r="Y25" s="14"/>
      <c r="Z25" s="14"/>
      <c r="AA25" s="14"/>
      <c r="AB25" s="4"/>
      <c r="AC25" s="5"/>
      <c r="AD25" s="5"/>
      <c r="AE25" s="5"/>
      <c r="AF25" s="5"/>
      <c r="AG25" s="6"/>
      <c r="AH25" s="4"/>
      <c r="AI25" s="5"/>
      <c r="AJ25" s="6"/>
      <c r="AK25" s="33"/>
      <c r="AL25" s="34"/>
      <c r="AM25" s="35"/>
      <c r="AN25" s="4"/>
      <c r="AO25" s="5"/>
      <c r="AP25" s="5"/>
      <c r="AQ25" s="242">
        <f t="shared" si="2"/>
        <v>46</v>
      </c>
      <c r="AR25" s="242">
        <f t="shared" si="3"/>
        <v>618.9372</v>
      </c>
      <c r="AS25" s="242">
        <f t="shared" si="4"/>
        <v>77101.318</v>
      </c>
      <c r="AT25" s="243" t="s">
        <v>11</v>
      </c>
      <c r="AU25" s="403"/>
      <c r="AV25" s="236" t="s">
        <v>25</v>
      </c>
      <c r="AW25" s="216"/>
    </row>
    <row r="26" spans="1:49" ht="18.75">
      <c r="A26" s="228"/>
      <c r="B26" s="402" t="s">
        <v>26</v>
      </c>
      <c r="C26" s="244" t="s">
        <v>10</v>
      </c>
      <c r="D26" s="8"/>
      <c r="E26" s="9"/>
      <c r="F26" s="9"/>
      <c r="G26" s="9"/>
      <c r="H26" s="9"/>
      <c r="I26" s="230"/>
      <c r="J26" s="245">
        <f t="shared" si="5"/>
        <v>0</v>
      </c>
      <c r="K26" s="245">
        <f t="shared" si="5"/>
        <v>0</v>
      </c>
      <c r="L26" s="246">
        <f t="shared" si="5"/>
        <v>0</v>
      </c>
      <c r="M26" s="8"/>
      <c r="N26" s="9"/>
      <c r="O26" s="32"/>
      <c r="P26" s="8"/>
      <c r="Q26" s="9"/>
      <c r="R26" s="9"/>
      <c r="S26" s="9"/>
      <c r="T26" s="9"/>
      <c r="U26" s="230"/>
      <c r="V26" s="246">
        <f t="shared" si="6"/>
        <v>0</v>
      </c>
      <c r="W26" s="245">
        <f t="shared" si="6"/>
        <v>0</v>
      </c>
      <c r="X26" s="246">
        <f t="shared" si="6"/>
        <v>0</v>
      </c>
      <c r="Y26" s="9"/>
      <c r="Z26" s="9"/>
      <c r="AA26" s="9"/>
      <c r="AB26" s="1"/>
      <c r="AC26" s="2"/>
      <c r="AD26" s="2"/>
      <c r="AE26" s="2"/>
      <c r="AF26" s="2"/>
      <c r="AG26" s="3"/>
      <c r="AH26" s="1"/>
      <c r="AI26" s="2"/>
      <c r="AJ26" s="3"/>
      <c r="AK26" s="30"/>
      <c r="AL26" s="31"/>
      <c r="AM26" s="32"/>
      <c r="AN26" s="1"/>
      <c r="AO26" s="2"/>
      <c r="AP26" s="2"/>
      <c r="AQ26" s="234">
        <f t="shared" si="2"/>
        <v>0</v>
      </c>
      <c r="AR26" s="234">
        <f t="shared" si="3"/>
        <v>0</v>
      </c>
      <c r="AS26" s="234">
        <f t="shared" si="4"/>
        <v>0</v>
      </c>
      <c r="AT26" s="235" t="s">
        <v>10</v>
      </c>
      <c r="AU26" s="402" t="s">
        <v>26</v>
      </c>
      <c r="AV26" s="236"/>
      <c r="AW26" s="216"/>
    </row>
    <row r="27" spans="1:49" ht="18.75">
      <c r="A27" s="228" t="s">
        <v>12</v>
      </c>
      <c r="B27" s="403"/>
      <c r="C27" s="237" t="s">
        <v>11</v>
      </c>
      <c r="D27" s="13"/>
      <c r="E27" s="14"/>
      <c r="F27" s="14"/>
      <c r="G27" s="14"/>
      <c r="H27" s="14"/>
      <c r="I27" s="238"/>
      <c r="J27" s="239">
        <f t="shared" si="5"/>
        <v>0</v>
      </c>
      <c r="K27" s="239">
        <f t="shared" si="5"/>
        <v>0</v>
      </c>
      <c r="L27" s="240">
        <f t="shared" si="5"/>
        <v>0</v>
      </c>
      <c r="M27" s="13"/>
      <c r="N27" s="14"/>
      <c r="O27" s="241"/>
      <c r="P27" s="13"/>
      <c r="Q27" s="14"/>
      <c r="R27" s="14"/>
      <c r="S27" s="14"/>
      <c r="T27" s="14"/>
      <c r="U27" s="238"/>
      <c r="V27" s="240">
        <f t="shared" si="6"/>
        <v>0</v>
      </c>
      <c r="W27" s="239">
        <f t="shared" si="6"/>
        <v>0</v>
      </c>
      <c r="X27" s="240">
        <f t="shared" si="6"/>
        <v>0</v>
      </c>
      <c r="Y27" s="14"/>
      <c r="Z27" s="14"/>
      <c r="AA27" s="14"/>
      <c r="AB27" s="4"/>
      <c r="AC27" s="5"/>
      <c r="AD27" s="5"/>
      <c r="AE27" s="5"/>
      <c r="AF27" s="5"/>
      <c r="AG27" s="6"/>
      <c r="AH27" s="4"/>
      <c r="AI27" s="5"/>
      <c r="AJ27" s="6"/>
      <c r="AK27" s="33"/>
      <c r="AL27" s="34"/>
      <c r="AM27" s="35"/>
      <c r="AN27" s="4"/>
      <c r="AO27" s="5"/>
      <c r="AP27" s="5"/>
      <c r="AQ27" s="242">
        <f t="shared" si="2"/>
        <v>0</v>
      </c>
      <c r="AR27" s="242">
        <f t="shared" si="3"/>
        <v>0</v>
      </c>
      <c r="AS27" s="242">
        <f t="shared" si="4"/>
        <v>0</v>
      </c>
      <c r="AT27" s="243" t="s">
        <v>11</v>
      </c>
      <c r="AU27" s="403"/>
      <c r="AV27" s="236" t="s">
        <v>12</v>
      </c>
      <c r="AW27" s="216"/>
    </row>
    <row r="28" spans="1:49" ht="18.75">
      <c r="A28" s="228"/>
      <c r="B28" s="402" t="s">
        <v>27</v>
      </c>
      <c r="C28" s="244" t="s">
        <v>10</v>
      </c>
      <c r="D28" s="8"/>
      <c r="E28" s="9"/>
      <c r="F28" s="9"/>
      <c r="G28" s="9"/>
      <c r="H28" s="9"/>
      <c r="I28" s="230"/>
      <c r="J28" s="245">
        <f t="shared" si="5"/>
        <v>0</v>
      </c>
      <c r="K28" s="245">
        <f t="shared" si="5"/>
        <v>0</v>
      </c>
      <c r="L28" s="246">
        <f t="shared" si="5"/>
        <v>0</v>
      </c>
      <c r="M28" s="8"/>
      <c r="N28" s="9"/>
      <c r="O28" s="32"/>
      <c r="P28" s="8"/>
      <c r="Q28" s="9"/>
      <c r="R28" s="9"/>
      <c r="S28" s="9"/>
      <c r="T28" s="9"/>
      <c r="U28" s="230"/>
      <c r="V28" s="246">
        <f t="shared" si="6"/>
        <v>0</v>
      </c>
      <c r="W28" s="245">
        <f t="shared" si="6"/>
        <v>0</v>
      </c>
      <c r="X28" s="246">
        <f t="shared" si="6"/>
        <v>0</v>
      </c>
      <c r="Y28" s="9"/>
      <c r="Z28" s="9"/>
      <c r="AA28" s="9"/>
      <c r="AB28" s="1"/>
      <c r="AC28" s="2"/>
      <c r="AD28" s="2"/>
      <c r="AE28" s="2"/>
      <c r="AF28" s="2"/>
      <c r="AG28" s="3"/>
      <c r="AH28" s="1"/>
      <c r="AI28" s="2"/>
      <c r="AJ28" s="3"/>
      <c r="AK28" s="30"/>
      <c r="AL28" s="31"/>
      <c r="AM28" s="32"/>
      <c r="AN28" s="1"/>
      <c r="AO28" s="2"/>
      <c r="AP28" s="2"/>
      <c r="AQ28" s="234">
        <f t="shared" si="2"/>
        <v>0</v>
      </c>
      <c r="AR28" s="234">
        <f t="shared" si="3"/>
        <v>0</v>
      </c>
      <c r="AS28" s="234">
        <f t="shared" si="4"/>
        <v>0</v>
      </c>
      <c r="AT28" s="235" t="s">
        <v>10</v>
      </c>
      <c r="AU28" s="402" t="s">
        <v>27</v>
      </c>
      <c r="AV28" s="236"/>
      <c r="AW28" s="216"/>
    </row>
    <row r="29" spans="1:49" ht="18.75">
      <c r="A29" s="228" t="s">
        <v>14</v>
      </c>
      <c r="B29" s="403"/>
      <c r="C29" s="237" t="s">
        <v>11</v>
      </c>
      <c r="D29" s="13"/>
      <c r="E29" s="14"/>
      <c r="F29" s="14"/>
      <c r="G29" s="14"/>
      <c r="H29" s="14"/>
      <c r="I29" s="238"/>
      <c r="J29" s="239">
        <f t="shared" si="5"/>
        <v>0</v>
      </c>
      <c r="K29" s="239">
        <f t="shared" si="5"/>
        <v>0</v>
      </c>
      <c r="L29" s="240">
        <f t="shared" si="5"/>
        <v>0</v>
      </c>
      <c r="M29" s="13"/>
      <c r="N29" s="14"/>
      <c r="O29" s="241"/>
      <c r="P29" s="13"/>
      <c r="Q29" s="14"/>
      <c r="R29" s="14"/>
      <c r="S29" s="14"/>
      <c r="T29" s="14"/>
      <c r="U29" s="238"/>
      <c r="V29" s="240">
        <f t="shared" si="6"/>
        <v>0</v>
      </c>
      <c r="W29" s="239">
        <f t="shared" si="6"/>
        <v>0</v>
      </c>
      <c r="X29" s="240">
        <f t="shared" si="6"/>
        <v>0</v>
      </c>
      <c r="Y29" s="14"/>
      <c r="Z29" s="14"/>
      <c r="AA29" s="14"/>
      <c r="AB29" s="4"/>
      <c r="AC29" s="5"/>
      <c r="AD29" s="5"/>
      <c r="AE29" s="5"/>
      <c r="AF29" s="5"/>
      <c r="AG29" s="6"/>
      <c r="AH29" s="4"/>
      <c r="AI29" s="5"/>
      <c r="AJ29" s="6"/>
      <c r="AK29" s="33"/>
      <c r="AL29" s="34"/>
      <c r="AM29" s="35"/>
      <c r="AN29" s="4"/>
      <c r="AO29" s="5"/>
      <c r="AP29" s="5"/>
      <c r="AQ29" s="242">
        <f t="shared" si="2"/>
        <v>0</v>
      </c>
      <c r="AR29" s="242">
        <f t="shared" si="3"/>
        <v>0</v>
      </c>
      <c r="AS29" s="242">
        <f t="shared" si="4"/>
        <v>0</v>
      </c>
      <c r="AT29" s="243" t="s">
        <v>11</v>
      </c>
      <c r="AU29" s="403"/>
      <c r="AV29" s="236" t="s">
        <v>14</v>
      </c>
      <c r="AW29" s="216"/>
    </row>
    <row r="30" spans="1:49" ht="18.75">
      <c r="A30" s="228"/>
      <c r="B30" s="402" t="s">
        <v>28</v>
      </c>
      <c r="C30" s="244" t="s">
        <v>10</v>
      </c>
      <c r="D30" s="8">
        <v>74</v>
      </c>
      <c r="E30" s="9">
        <v>11.6363</v>
      </c>
      <c r="F30" s="29">
        <v>6832.881300000001</v>
      </c>
      <c r="G30" s="9">
        <v>73</v>
      </c>
      <c r="H30" s="9">
        <v>10.4439</v>
      </c>
      <c r="I30" s="230">
        <v>5514.102</v>
      </c>
      <c r="J30" s="245">
        <f>+D30+G30</f>
        <v>147</v>
      </c>
      <c r="K30" s="245">
        <f>+E30+H30</f>
        <v>22.080199999999998</v>
      </c>
      <c r="L30" s="246">
        <f>+F30+I30</f>
        <v>12346.9833</v>
      </c>
      <c r="M30" s="8"/>
      <c r="N30" s="9"/>
      <c r="O30" s="32"/>
      <c r="P30" s="8"/>
      <c r="Q30" s="9"/>
      <c r="R30" s="9"/>
      <c r="S30" s="9"/>
      <c r="T30" s="9"/>
      <c r="U30" s="230"/>
      <c r="V30" s="246">
        <f t="shared" si="6"/>
        <v>0</v>
      </c>
      <c r="W30" s="245">
        <f t="shared" si="6"/>
        <v>0</v>
      </c>
      <c r="X30" s="246">
        <f t="shared" si="6"/>
        <v>0</v>
      </c>
      <c r="Y30" s="9">
        <v>218</v>
      </c>
      <c r="Z30" s="9">
        <v>5.8229</v>
      </c>
      <c r="AA30" s="9">
        <v>2176.019</v>
      </c>
      <c r="AB30" s="1">
        <v>769</v>
      </c>
      <c r="AC30" s="2">
        <v>11.0164</v>
      </c>
      <c r="AD30" s="2">
        <v>6486.906</v>
      </c>
      <c r="AE30" s="2">
        <v>27</v>
      </c>
      <c r="AF30" s="2">
        <v>0.782</v>
      </c>
      <c r="AG30" s="3">
        <v>429.873</v>
      </c>
      <c r="AH30" s="1">
        <v>256</v>
      </c>
      <c r="AI30" s="2">
        <v>10.35239</v>
      </c>
      <c r="AJ30" s="3">
        <v>9146.7</v>
      </c>
      <c r="AK30" s="30">
        <v>621</v>
      </c>
      <c r="AL30" s="31">
        <v>16.4949</v>
      </c>
      <c r="AM30" s="32">
        <v>8112.584</v>
      </c>
      <c r="AN30" s="1">
        <v>414</v>
      </c>
      <c r="AO30" s="2">
        <v>26.9675</v>
      </c>
      <c r="AP30" s="2">
        <v>16617.264</v>
      </c>
      <c r="AQ30" s="234">
        <f t="shared" si="2"/>
        <v>2452</v>
      </c>
      <c r="AR30" s="234">
        <f t="shared" si="3"/>
        <v>93.51629000000001</v>
      </c>
      <c r="AS30" s="234">
        <f t="shared" si="4"/>
        <v>55316.3293</v>
      </c>
      <c r="AT30" s="235" t="s">
        <v>10</v>
      </c>
      <c r="AU30" s="402" t="s">
        <v>28</v>
      </c>
      <c r="AV30" s="250"/>
      <c r="AW30" s="216"/>
    </row>
    <row r="31" spans="1:49" ht="18.75">
      <c r="A31" s="247"/>
      <c r="B31" s="403"/>
      <c r="C31" s="237" t="s">
        <v>11</v>
      </c>
      <c r="D31" s="13"/>
      <c r="E31" s="14"/>
      <c r="F31" s="14"/>
      <c r="G31" s="14"/>
      <c r="H31" s="14"/>
      <c r="I31" s="238"/>
      <c r="J31" s="239">
        <f aca="true" t="shared" si="7" ref="J31:L46">+D31+G31</f>
        <v>0</v>
      </c>
      <c r="K31" s="239">
        <f t="shared" si="7"/>
        <v>0</v>
      </c>
      <c r="L31" s="240">
        <f t="shared" si="7"/>
        <v>0</v>
      </c>
      <c r="M31" s="13"/>
      <c r="N31" s="14"/>
      <c r="O31" s="241"/>
      <c r="P31" s="13"/>
      <c r="Q31" s="14"/>
      <c r="R31" s="14"/>
      <c r="S31" s="14"/>
      <c r="T31" s="14"/>
      <c r="U31" s="238"/>
      <c r="V31" s="240">
        <f t="shared" si="6"/>
        <v>0</v>
      </c>
      <c r="W31" s="239">
        <f t="shared" si="6"/>
        <v>0</v>
      </c>
      <c r="X31" s="240">
        <f t="shared" si="6"/>
        <v>0</v>
      </c>
      <c r="Y31" s="14"/>
      <c r="Z31" s="14"/>
      <c r="AA31" s="14"/>
      <c r="AB31" s="4"/>
      <c r="AC31" s="5"/>
      <c r="AD31" s="5"/>
      <c r="AE31" s="5"/>
      <c r="AF31" s="5"/>
      <c r="AG31" s="6"/>
      <c r="AH31" s="4"/>
      <c r="AI31" s="5"/>
      <c r="AJ31" s="6"/>
      <c r="AK31" s="33"/>
      <c r="AL31" s="34"/>
      <c r="AM31" s="35"/>
      <c r="AN31" s="4"/>
      <c r="AO31" s="5"/>
      <c r="AP31" s="5"/>
      <c r="AQ31" s="242">
        <f t="shared" si="2"/>
        <v>0</v>
      </c>
      <c r="AR31" s="242">
        <f t="shared" si="3"/>
        <v>0</v>
      </c>
      <c r="AS31" s="242">
        <f t="shared" si="4"/>
        <v>0</v>
      </c>
      <c r="AT31" s="248" t="s">
        <v>11</v>
      </c>
      <c r="AU31" s="403"/>
      <c r="AV31" s="249"/>
      <c r="AW31" s="216"/>
    </row>
    <row r="32" spans="1:49" ht="18.75">
      <c r="A32" s="228" t="s">
        <v>29</v>
      </c>
      <c r="B32" s="402" t="s">
        <v>30</v>
      </c>
      <c r="C32" s="244" t="s">
        <v>10</v>
      </c>
      <c r="D32" s="8"/>
      <c r="E32" s="9"/>
      <c r="F32" s="9"/>
      <c r="G32" s="9"/>
      <c r="H32" s="9"/>
      <c r="I32" s="230"/>
      <c r="J32" s="245">
        <f t="shared" si="7"/>
        <v>0</v>
      </c>
      <c r="K32" s="245">
        <f t="shared" si="7"/>
        <v>0</v>
      </c>
      <c r="L32" s="246">
        <f t="shared" si="7"/>
        <v>0</v>
      </c>
      <c r="M32" s="8">
        <v>186</v>
      </c>
      <c r="N32" s="9">
        <v>221.2121</v>
      </c>
      <c r="O32" s="32">
        <v>88809.137</v>
      </c>
      <c r="P32" s="8">
        <v>252</v>
      </c>
      <c r="Q32" s="9">
        <v>2692.764</v>
      </c>
      <c r="R32" s="9">
        <v>178611.571</v>
      </c>
      <c r="S32" s="9"/>
      <c r="T32" s="9"/>
      <c r="U32" s="230"/>
      <c r="V32" s="246">
        <f t="shared" si="6"/>
        <v>252</v>
      </c>
      <c r="W32" s="245">
        <f t="shared" si="6"/>
        <v>2692.764</v>
      </c>
      <c r="X32" s="246">
        <f t="shared" si="6"/>
        <v>178611.571</v>
      </c>
      <c r="Y32" s="9">
        <v>265</v>
      </c>
      <c r="Z32" s="9">
        <v>1365.7703</v>
      </c>
      <c r="AA32" s="9">
        <v>78428.769</v>
      </c>
      <c r="AB32" s="1"/>
      <c r="AC32" s="2"/>
      <c r="AD32" s="2"/>
      <c r="AE32" s="2"/>
      <c r="AF32" s="2"/>
      <c r="AG32" s="3"/>
      <c r="AH32" s="1"/>
      <c r="AI32" s="2"/>
      <c r="AJ32" s="3"/>
      <c r="AK32" s="30">
        <v>1</v>
      </c>
      <c r="AL32" s="31">
        <v>0.4207</v>
      </c>
      <c r="AM32" s="32">
        <v>1229.025</v>
      </c>
      <c r="AN32" s="1"/>
      <c r="AO32" s="2"/>
      <c r="AP32" s="2"/>
      <c r="AQ32" s="234">
        <f t="shared" si="2"/>
        <v>704</v>
      </c>
      <c r="AR32" s="234">
        <f t="shared" si="3"/>
        <v>4280.1671</v>
      </c>
      <c r="AS32" s="234">
        <f t="shared" si="4"/>
        <v>347078.502</v>
      </c>
      <c r="AT32" s="235" t="s">
        <v>10</v>
      </c>
      <c r="AU32" s="402" t="s">
        <v>30</v>
      </c>
      <c r="AV32" s="236" t="s">
        <v>29</v>
      </c>
      <c r="AW32" s="216"/>
    </row>
    <row r="33" spans="1:49" ht="18.75">
      <c r="A33" s="228" t="s">
        <v>31</v>
      </c>
      <c r="B33" s="403"/>
      <c r="C33" s="237" t="s">
        <v>11</v>
      </c>
      <c r="D33" s="13"/>
      <c r="E33" s="14"/>
      <c r="F33" s="14"/>
      <c r="G33" s="14"/>
      <c r="H33" s="14"/>
      <c r="I33" s="238"/>
      <c r="J33" s="239">
        <f t="shared" si="7"/>
        <v>0</v>
      </c>
      <c r="K33" s="239">
        <f t="shared" si="7"/>
        <v>0</v>
      </c>
      <c r="L33" s="240">
        <f t="shared" si="7"/>
        <v>0</v>
      </c>
      <c r="M33" s="13">
        <v>5</v>
      </c>
      <c r="N33" s="14">
        <v>5.4289</v>
      </c>
      <c r="O33" s="241">
        <v>2567.55</v>
      </c>
      <c r="P33" s="13"/>
      <c r="Q33" s="14"/>
      <c r="R33" s="14"/>
      <c r="S33" s="14"/>
      <c r="T33" s="14"/>
      <c r="U33" s="238"/>
      <c r="V33" s="240">
        <f t="shared" si="6"/>
        <v>0</v>
      </c>
      <c r="W33" s="239">
        <f t="shared" si="6"/>
        <v>0</v>
      </c>
      <c r="X33" s="240">
        <f t="shared" si="6"/>
        <v>0</v>
      </c>
      <c r="Y33" s="14"/>
      <c r="Z33" s="14"/>
      <c r="AA33" s="14"/>
      <c r="AB33" s="4"/>
      <c r="AC33" s="5"/>
      <c r="AD33" s="5"/>
      <c r="AE33" s="5"/>
      <c r="AF33" s="5"/>
      <c r="AG33" s="6"/>
      <c r="AH33" s="4"/>
      <c r="AI33" s="5"/>
      <c r="AJ33" s="6"/>
      <c r="AK33" s="33"/>
      <c r="AL33" s="34"/>
      <c r="AM33" s="35"/>
      <c r="AN33" s="4"/>
      <c r="AO33" s="5"/>
      <c r="AP33" s="5"/>
      <c r="AQ33" s="242">
        <f t="shared" si="2"/>
        <v>5</v>
      </c>
      <c r="AR33" s="242">
        <f t="shared" si="3"/>
        <v>5.4289</v>
      </c>
      <c r="AS33" s="242">
        <f t="shared" si="4"/>
        <v>2567.55</v>
      </c>
      <c r="AT33" s="243" t="s">
        <v>11</v>
      </c>
      <c r="AU33" s="403"/>
      <c r="AV33" s="236" t="s">
        <v>31</v>
      </c>
      <c r="AW33" s="216"/>
    </row>
    <row r="34" spans="1:49" ht="18.75">
      <c r="A34" s="228" t="s">
        <v>12</v>
      </c>
      <c r="B34" s="402" t="s">
        <v>32</v>
      </c>
      <c r="C34" s="244" t="s">
        <v>10</v>
      </c>
      <c r="D34" s="8"/>
      <c r="E34" s="9"/>
      <c r="F34" s="9"/>
      <c r="G34" s="9"/>
      <c r="H34" s="9"/>
      <c r="I34" s="230"/>
      <c r="J34" s="245">
        <f t="shared" si="7"/>
        <v>0</v>
      </c>
      <c r="K34" s="245">
        <f t="shared" si="7"/>
        <v>0</v>
      </c>
      <c r="L34" s="246">
        <f t="shared" si="7"/>
        <v>0</v>
      </c>
      <c r="M34" s="8">
        <v>99</v>
      </c>
      <c r="N34" s="9">
        <v>4.0207</v>
      </c>
      <c r="O34" s="32">
        <v>2262.225</v>
      </c>
      <c r="P34" s="8"/>
      <c r="Q34" s="9"/>
      <c r="R34" s="9"/>
      <c r="S34" s="9"/>
      <c r="T34" s="9"/>
      <c r="U34" s="230"/>
      <c r="V34" s="246">
        <f t="shared" si="6"/>
        <v>0</v>
      </c>
      <c r="W34" s="245">
        <f t="shared" si="6"/>
        <v>0</v>
      </c>
      <c r="X34" s="246">
        <f t="shared" si="6"/>
        <v>0</v>
      </c>
      <c r="Y34" s="9"/>
      <c r="Z34" s="9"/>
      <c r="AA34" s="9"/>
      <c r="AB34" s="1">
        <v>174</v>
      </c>
      <c r="AC34" s="2">
        <v>15.7367</v>
      </c>
      <c r="AD34" s="2">
        <v>5206.075</v>
      </c>
      <c r="AE34" s="2"/>
      <c r="AF34" s="2"/>
      <c r="AG34" s="3"/>
      <c r="AH34" s="1">
        <v>47</v>
      </c>
      <c r="AI34" s="2">
        <v>5.6434</v>
      </c>
      <c r="AJ34" s="3">
        <v>3108.998</v>
      </c>
      <c r="AK34" s="30">
        <v>48</v>
      </c>
      <c r="AL34" s="31">
        <v>1.2003</v>
      </c>
      <c r="AM34" s="32">
        <v>939.309</v>
      </c>
      <c r="AN34" s="1">
        <v>87</v>
      </c>
      <c r="AO34" s="2">
        <v>3.2553</v>
      </c>
      <c r="AP34" s="2">
        <v>1682.157</v>
      </c>
      <c r="AQ34" s="234">
        <f t="shared" si="2"/>
        <v>455</v>
      </c>
      <c r="AR34" s="234">
        <f t="shared" si="3"/>
        <v>29.8564</v>
      </c>
      <c r="AS34" s="234">
        <f t="shared" si="4"/>
        <v>13198.764000000001</v>
      </c>
      <c r="AT34" s="235" t="s">
        <v>10</v>
      </c>
      <c r="AU34" s="402" t="s">
        <v>32</v>
      </c>
      <c r="AV34" s="236" t="s">
        <v>12</v>
      </c>
      <c r="AW34" s="216"/>
    </row>
    <row r="35" spans="1:49" ht="18.75">
      <c r="A35" s="247" t="s">
        <v>14</v>
      </c>
      <c r="B35" s="403"/>
      <c r="C35" s="237" t="s">
        <v>11</v>
      </c>
      <c r="D35" s="13"/>
      <c r="E35" s="14"/>
      <c r="F35" s="14"/>
      <c r="G35" s="14"/>
      <c r="H35" s="14"/>
      <c r="I35" s="238"/>
      <c r="J35" s="239">
        <f t="shared" si="7"/>
        <v>0</v>
      </c>
      <c r="K35" s="239">
        <f t="shared" si="7"/>
        <v>0</v>
      </c>
      <c r="L35" s="240">
        <f t="shared" si="7"/>
        <v>0</v>
      </c>
      <c r="M35" s="13"/>
      <c r="N35" s="14"/>
      <c r="O35" s="241"/>
      <c r="P35" s="13"/>
      <c r="Q35" s="14"/>
      <c r="R35" s="14"/>
      <c r="S35" s="14"/>
      <c r="T35" s="14"/>
      <c r="U35" s="238"/>
      <c r="V35" s="240">
        <f t="shared" si="6"/>
        <v>0</v>
      </c>
      <c r="W35" s="239">
        <f t="shared" si="6"/>
        <v>0</v>
      </c>
      <c r="X35" s="240">
        <f t="shared" si="6"/>
        <v>0</v>
      </c>
      <c r="Y35" s="14"/>
      <c r="Z35" s="14"/>
      <c r="AA35" s="14"/>
      <c r="AB35" s="4"/>
      <c r="AC35" s="5"/>
      <c r="AD35" s="5"/>
      <c r="AE35" s="5"/>
      <c r="AF35" s="5"/>
      <c r="AG35" s="6"/>
      <c r="AH35" s="4"/>
      <c r="AI35" s="5"/>
      <c r="AJ35" s="6"/>
      <c r="AK35" s="33"/>
      <c r="AL35" s="34"/>
      <c r="AM35" s="35"/>
      <c r="AN35" s="4"/>
      <c r="AO35" s="5"/>
      <c r="AP35" s="5"/>
      <c r="AQ35" s="242">
        <f t="shared" si="2"/>
        <v>0</v>
      </c>
      <c r="AR35" s="242">
        <f t="shared" si="3"/>
        <v>0</v>
      </c>
      <c r="AS35" s="242">
        <f t="shared" si="4"/>
        <v>0</v>
      </c>
      <c r="AT35" s="248" t="s">
        <v>11</v>
      </c>
      <c r="AU35" s="403"/>
      <c r="AV35" s="249" t="s">
        <v>14</v>
      </c>
      <c r="AW35" s="216"/>
    </row>
    <row r="36" spans="1:49" ht="18.75">
      <c r="A36" s="228" t="s">
        <v>33</v>
      </c>
      <c r="B36" s="402" t="s">
        <v>34</v>
      </c>
      <c r="C36" s="244" t="s">
        <v>10</v>
      </c>
      <c r="D36" s="8"/>
      <c r="E36" s="9"/>
      <c r="F36" s="9"/>
      <c r="G36" s="9"/>
      <c r="H36" s="9"/>
      <c r="I36" s="230"/>
      <c r="J36" s="245">
        <f t="shared" si="7"/>
        <v>0</v>
      </c>
      <c r="K36" s="245">
        <f t="shared" si="7"/>
        <v>0</v>
      </c>
      <c r="L36" s="246">
        <f t="shared" si="7"/>
        <v>0</v>
      </c>
      <c r="M36" s="8"/>
      <c r="N36" s="9"/>
      <c r="O36" s="32"/>
      <c r="P36" s="8"/>
      <c r="Q36" s="9"/>
      <c r="R36" s="9"/>
      <c r="S36" s="9"/>
      <c r="T36" s="9"/>
      <c r="U36" s="230"/>
      <c r="V36" s="246">
        <f t="shared" si="6"/>
        <v>0</v>
      </c>
      <c r="W36" s="245">
        <f t="shared" si="6"/>
        <v>0</v>
      </c>
      <c r="X36" s="246">
        <f t="shared" si="6"/>
        <v>0</v>
      </c>
      <c r="Y36" s="9">
        <v>14</v>
      </c>
      <c r="Z36" s="9">
        <v>9.279</v>
      </c>
      <c r="AA36" s="9">
        <v>438.434</v>
      </c>
      <c r="AB36" s="1"/>
      <c r="AC36" s="2"/>
      <c r="AD36" s="2"/>
      <c r="AE36" s="2"/>
      <c r="AF36" s="2"/>
      <c r="AG36" s="3"/>
      <c r="AH36" s="1"/>
      <c r="AI36" s="2"/>
      <c r="AJ36" s="3"/>
      <c r="AK36" s="30"/>
      <c r="AL36" s="31"/>
      <c r="AM36" s="32"/>
      <c r="AN36" s="1"/>
      <c r="AO36" s="2"/>
      <c r="AP36" s="2"/>
      <c r="AQ36" s="234">
        <f t="shared" si="2"/>
        <v>14</v>
      </c>
      <c r="AR36" s="234">
        <f t="shared" si="3"/>
        <v>9.279</v>
      </c>
      <c r="AS36" s="234">
        <f t="shared" si="4"/>
        <v>438.434</v>
      </c>
      <c r="AT36" s="235" t="s">
        <v>10</v>
      </c>
      <c r="AU36" s="402" t="s">
        <v>34</v>
      </c>
      <c r="AV36" s="236" t="s">
        <v>33</v>
      </c>
      <c r="AW36" s="216"/>
    </row>
    <row r="37" spans="1:49" ht="18.75">
      <c r="A37" s="228" t="s">
        <v>12</v>
      </c>
      <c r="B37" s="403"/>
      <c r="C37" s="237" t="s">
        <v>11</v>
      </c>
      <c r="D37" s="13"/>
      <c r="E37" s="14"/>
      <c r="F37" s="14"/>
      <c r="G37" s="14"/>
      <c r="H37" s="14"/>
      <c r="I37" s="238"/>
      <c r="J37" s="239">
        <f t="shared" si="7"/>
        <v>0</v>
      </c>
      <c r="K37" s="239">
        <f t="shared" si="7"/>
        <v>0</v>
      </c>
      <c r="L37" s="240">
        <f t="shared" si="7"/>
        <v>0</v>
      </c>
      <c r="M37" s="13"/>
      <c r="N37" s="14"/>
      <c r="O37" s="241"/>
      <c r="P37" s="13"/>
      <c r="Q37" s="14"/>
      <c r="R37" s="14"/>
      <c r="S37" s="14"/>
      <c r="T37" s="14"/>
      <c r="U37" s="238"/>
      <c r="V37" s="240">
        <f t="shared" si="6"/>
        <v>0</v>
      </c>
      <c r="W37" s="239">
        <f t="shared" si="6"/>
        <v>0</v>
      </c>
      <c r="X37" s="240">
        <f t="shared" si="6"/>
        <v>0</v>
      </c>
      <c r="Y37" s="14"/>
      <c r="Z37" s="14"/>
      <c r="AA37" s="14"/>
      <c r="AB37" s="4"/>
      <c r="AC37" s="5"/>
      <c r="AD37" s="5"/>
      <c r="AE37" s="5"/>
      <c r="AF37" s="5"/>
      <c r="AG37" s="6"/>
      <c r="AH37" s="4"/>
      <c r="AI37" s="5"/>
      <c r="AJ37" s="6"/>
      <c r="AK37" s="33"/>
      <c r="AL37" s="34"/>
      <c r="AM37" s="35"/>
      <c r="AN37" s="4"/>
      <c r="AO37" s="5"/>
      <c r="AP37" s="5"/>
      <c r="AQ37" s="242">
        <f t="shared" si="2"/>
        <v>0</v>
      </c>
      <c r="AR37" s="242">
        <f t="shared" si="3"/>
        <v>0</v>
      </c>
      <c r="AS37" s="242">
        <f t="shared" si="4"/>
        <v>0</v>
      </c>
      <c r="AT37" s="243" t="s">
        <v>11</v>
      </c>
      <c r="AU37" s="403"/>
      <c r="AV37" s="236" t="s">
        <v>12</v>
      </c>
      <c r="AW37" s="216"/>
    </row>
    <row r="38" spans="1:49" ht="18.75">
      <c r="A38" s="228" t="s">
        <v>14</v>
      </c>
      <c r="B38" s="402" t="s">
        <v>35</v>
      </c>
      <c r="C38" s="244" t="s">
        <v>10</v>
      </c>
      <c r="D38" s="8">
        <v>35</v>
      </c>
      <c r="E38" s="9">
        <v>5.307</v>
      </c>
      <c r="F38" s="29">
        <v>1679.6178</v>
      </c>
      <c r="G38" s="9"/>
      <c r="H38" s="9"/>
      <c r="I38" s="230"/>
      <c r="J38" s="245">
        <f t="shared" si="7"/>
        <v>35</v>
      </c>
      <c r="K38" s="245">
        <f t="shared" si="7"/>
        <v>5.307</v>
      </c>
      <c r="L38" s="246">
        <f t="shared" si="7"/>
        <v>1679.6178</v>
      </c>
      <c r="M38" s="8"/>
      <c r="N38" s="9"/>
      <c r="O38" s="32"/>
      <c r="P38" s="8"/>
      <c r="Q38" s="9"/>
      <c r="R38" s="9"/>
      <c r="S38" s="9"/>
      <c r="T38" s="9"/>
      <c r="U38" s="230"/>
      <c r="V38" s="246">
        <f t="shared" si="6"/>
        <v>0</v>
      </c>
      <c r="W38" s="245">
        <f t="shared" si="6"/>
        <v>0</v>
      </c>
      <c r="X38" s="246">
        <f t="shared" si="6"/>
        <v>0</v>
      </c>
      <c r="Y38" s="9"/>
      <c r="Z38" s="9"/>
      <c r="AA38" s="9"/>
      <c r="AB38" s="1">
        <v>67</v>
      </c>
      <c r="AC38" s="2">
        <v>1.5848</v>
      </c>
      <c r="AD38" s="2">
        <v>655.892</v>
      </c>
      <c r="AE38" s="2"/>
      <c r="AF38" s="2"/>
      <c r="AG38" s="3"/>
      <c r="AH38" s="1"/>
      <c r="AI38" s="2"/>
      <c r="AJ38" s="3"/>
      <c r="AK38" s="30"/>
      <c r="AL38" s="31"/>
      <c r="AM38" s="32"/>
      <c r="AN38" s="1"/>
      <c r="AO38" s="2"/>
      <c r="AP38" s="2"/>
      <c r="AQ38" s="234">
        <f t="shared" si="2"/>
        <v>102</v>
      </c>
      <c r="AR38" s="234">
        <f t="shared" si="3"/>
        <v>6.8918</v>
      </c>
      <c r="AS38" s="234">
        <f t="shared" si="4"/>
        <v>2335.5098</v>
      </c>
      <c r="AT38" s="235" t="s">
        <v>10</v>
      </c>
      <c r="AU38" s="402" t="s">
        <v>35</v>
      </c>
      <c r="AV38" s="236" t="s">
        <v>14</v>
      </c>
      <c r="AW38" s="216"/>
    </row>
    <row r="39" spans="1:49" ht="18.75">
      <c r="A39" s="247" t="s">
        <v>36</v>
      </c>
      <c r="B39" s="403"/>
      <c r="C39" s="237" t="s">
        <v>11</v>
      </c>
      <c r="D39" s="13"/>
      <c r="E39" s="14"/>
      <c r="F39" s="14"/>
      <c r="G39" s="14"/>
      <c r="H39" s="14"/>
      <c r="I39" s="238"/>
      <c r="J39" s="239">
        <f t="shared" si="7"/>
        <v>0</v>
      </c>
      <c r="K39" s="239">
        <f t="shared" si="7"/>
        <v>0</v>
      </c>
      <c r="L39" s="240">
        <f t="shared" si="7"/>
        <v>0</v>
      </c>
      <c r="M39" s="13"/>
      <c r="N39" s="14"/>
      <c r="O39" s="241"/>
      <c r="P39" s="13"/>
      <c r="Q39" s="14"/>
      <c r="R39" s="14"/>
      <c r="S39" s="14"/>
      <c r="T39" s="14"/>
      <c r="U39" s="238"/>
      <c r="V39" s="240">
        <f t="shared" si="6"/>
        <v>0</v>
      </c>
      <c r="W39" s="239">
        <f t="shared" si="6"/>
        <v>0</v>
      </c>
      <c r="X39" s="240">
        <f t="shared" si="6"/>
        <v>0</v>
      </c>
      <c r="Y39" s="14"/>
      <c r="Z39" s="14"/>
      <c r="AA39" s="14"/>
      <c r="AB39" s="4"/>
      <c r="AC39" s="5"/>
      <c r="AD39" s="5"/>
      <c r="AE39" s="5"/>
      <c r="AF39" s="5"/>
      <c r="AG39" s="6"/>
      <c r="AH39" s="4"/>
      <c r="AI39" s="5"/>
      <c r="AJ39" s="6"/>
      <c r="AK39" s="33"/>
      <c r="AL39" s="34"/>
      <c r="AM39" s="35"/>
      <c r="AN39" s="4"/>
      <c r="AO39" s="5"/>
      <c r="AP39" s="5"/>
      <c r="AQ39" s="242">
        <f t="shared" si="2"/>
        <v>0</v>
      </c>
      <c r="AR39" s="242">
        <f t="shared" si="3"/>
        <v>0</v>
      </c>
      <c r="AS39" s="242">
        <f t="shared" si="4"/>
        <v>0</v>
      </c>
      <c r="AT39" s="248" t="s">
        <v>11</v>
      </c>
      <c r="AU39" s="403"/>
      <c r="AV39" s="249" t="s">
        <v>36</v>
      </c>
      <c r="AW39" s="216"/>
    </row>
    <row r="40" spans="1:49" ht="18.75">
      <c r="A40" s="228"/>
      <c r="B40" s="402" t="s">
        <v>37</v>
      </c>
      <c r="C40" s="244" t="s">
        <v>10</v>
      </c>
      <c r="D40" s="8"/>
      <c r="E40" s="9"/>
      <c r="F40" s="9"/>
      <c r="G40" s="9"/>
      <c r="H40" s="9"/>
      <c r="I40" s="230"/>
      <c r="J40" s="245">
        <f t="shared" si="7"/>
        <v>0</v>
      </c>
      <c r="K40" s="245">
        <f t="shared" si="7"/>
        <v>0</v>
      </c>
      <c r="L40" s="246">
        <f t="shared" si="7"/>
        <v>0</v>
      </c>
      <c r="M40" s="8">
        <v>1</v>
      </c>
      <c r="N40" s="9">
        <v>16.8948</v>
      </c>
      <c r="O40" s="32">
        <v>11480.209</v>
      </c>
      <c r="P40" s="8"/>
      <c r="Q40" s="9"/>
      <c r="R40" s="9"/>
      <c r="S40" s="9"/>
      <c r="T40" s="9"/>
      <c r="U40" s="230"/>
      <c r="V40" s="246">
        <f t="shared" si="6"/>
        <v>0</v>
      </c>
      <c r="W40" s="245">
        <f t="shared" si="6"/>
        <v>0</v>
      </c>
      <c r="X40" s="246">
        <f t="shared" si="6"/>
        <v>0</v>
      </c>
      <c r="Y40" s="9"/>
      <c r="Z40" s="9"/>
      <c r="AA40" s="9"/>
      <c r="AB40" s="1"/>
      <c r="AC40" s="2"/>
      <c r="AD40" s="2"/>
      <c r="AE40" s="2"/>
      <c r="AF40" s="2"/>
      <c r="AG40" s="3"/>
      <c r="AH40" s="1"/>
      <c r="AI40" s="2"/>
      <c r="AJ40" s="3"/>
      <c r="AK40" s="30"/>
      <c r="AL40" s="31"/>
      <c r="AM40" s="32"/>
      <c r="AN40" s="1"/>
      <c r="AO40" s="2"/>
      <c r="AP40" s="2"/>
      <c r="AQ40" s="234">
        <f t="shared" si="2"/>
        <v>1</v>
      </c>
      <c r="AR40" s="234">
        <f t="shared" si="3"/>
        <v>16.8948</v>
      </c>
      <c r="AS40" s="234">
        <f t="shared" si="4"/>
        <v>11480.209</v>
      </c>
      <c r="AT40" s="235" t="s">
        <v>10</v>
      </c>
      <c r="AU40" s="402" t="s">
        <v>37</v>
      </c>
      <c r="AV40" s="236"/>
      <c r="AW40" s="216"/>
    </row>
    <row r="41" spans="1:49" ht="18.75">
      <c r="A41" s="228" t="s">
        <v>38</v>
      </c>
      <c r="B41" s="403"/>
      <c r="C41" s="237" t="s">
        <v>11</v>
      </c>
      <c r="D41" s="13"/>
      <c r="E41" s="14"/>
      <c r="F41" s="14"/>
      <c r="G41" s="14"/>
      <c r="H41" s="14"/>
      <c r="I41" s="238"/>
      <c r="J41" s="239">
        <f t="shared" si="7"/>
        <v>0</v>
      </c>
      <c r="K41" s="239">
        <f t="shared" si="7"/>
        <v>0</v>
      </c>
      <c r="L41" s="240">
        <f t="shared" si="7"/>
        <v>0</v>
      </c>
      <c r="M41" s="13"/>
      <c r="N41" s="14"/>
      <c r="O41" s="241"/>
      <c r="P41" s="13"/>
      <c r="Q41" s="14"/>
      <c r="R41" s="14"/>
      <c r="S41" s="14"/>
      <c r="T41" s="14"/>
      <c r="U41" s="238"/>
      <c r="V41" s="240">
        <f t="shared" si="6"/>
        <v>0</v>
      </c>
      <c r="W41" s="239">
        <f t="shared" si="6"/>
        <v>0</v>
      </c>
      <c r="X41" s="240">
        <f t="shared" si="6"/>
        <v>0</v>
      </c>
      <c r="Y41" s="14"/>
      <c r="Z41" s="14"/>
      <c r="AA41" s="14"/>
      <c r="AB41" s="4"/>
      <c r="AC41" s="5"/>
      <c r="AD41" s="5"/>
      <c r="AE41" s="5"/>
      <c r="AF41" s="5"/>
      <c r="AG41" s="6"/>
      <c r="AH41" s="4"/>
      <c r="AI41" s="5"/>
      <c r="AJ41" s="6"/>
      <c r="AK41" s="33"/>
      <c r="AL41" s="34"/>
      <c r="AM41" s="35"/>
      <c r="AN41" s="4"/>
      <c r="AO41" s="5"/>
      <c r="AP41" s="5"/>
      <c r="AQ41" s="242">
        <f t="shared" si="2"/>
        <v>0</v>
      </c>
      <c r="AR41" s="242">
        <f t="shared" si="3"/>
        <v>0</v>
      </c>
      <c r="AS41" s="242">
        <f t="shared" si="4"/>
        <v>0</v>
      </c>
      <c r="AT41" s="243" t="s">
        <v>11</v>
      </c>
      <c r="AU41" s="403"/>
      <c r="AV41" s="236" t="s">
        <v>38</v>
      </c>
      <c r="AW41" s="216"/>
    </row>
    <row r="42" spans="1:49" ht="18.75">
      <c r="A42" s="228"/>
      <c r="B42" s="402" t="s">
        <v>39</v>
      </c>
      <c r="C42" s="244" t="s">
        <v>10</v>
      </c>
      <c r="D42" s="8">
        <v>1</v>
      </c>
      <c r="E42" s="9">
        <v>12.5912</v>
      </c>
      <c r="F42" s="29">
        <v>5926.55385</v>
      </c>
      <c r="G42" s="9">
        <v>2</v>
      </c>
      <c r="H42" s="9">
        <v>23.2608</v>
      </c>
      <c r="I42" s="230">
        <v>11240.649</v>
      </c>
      <c r="J42" s="245">
        <f t="shared" si="7"/>
        <v>3</v>
      </c>
      <c r="K42" s="245">
        <f t="shared" si="7"/>
        <v>35.852000000000004</v>
      </c>
      <c r="L42" s="246">
        <f t="shared" si="7"/>
        <v>17167.20285</v>
      </c>
      <c r="M42" s="8">
        <v>22</v>
      </c>
      <c r="N42" s="9">
        <v>1035.4548</v>
      </c>
      <c r="O42" s="32">
        <v>197031.619</v>
      </c>
      <c r="P42" s="8"/>
      <c r="Q42" s="9"/>
      <c r="R42" s="9"/>
      <c r="S42" s="9"/>
      <c r="T42" s="9"/>
      <c r="U42" s="230"/>
      <c r="V42" s="246">
        <f t="shared" si="6"/>
        <v>0</v>
      </c>
      <c r="W42" s="245">
        <f t="shared" si="6"/>
        <v>0</v>
      </c>
      <c r="X42" s="246">
        <f t="shared" si="6"/>
        <v>0</v>
      </c>
      <c r="Y42" s="9"/>
      <c r="Z42" s="9"/>
      <c r="AA42" s="9"/>
      <c r="AB42" s="1"/>
      <c r="AC42" s="2"/>
      <c r="AD42" s="2"/>
      <c r="AE42" s="2"/>
      <c r="AF42" s="2"/>
      <c r="AG42" s="3"/>
      <c r="AH42" s="1"/>
      <c r="AI42" s="2"/>
      <c r="AJ42" s="3"/>
      <c r="AK42" s="30"/>
      <c r="AL42" s="31"/>
      <c r="AM42" s="32"/>
      <c r="AN42" s="1"/>
      <c r="AO42" s="2"/>
      <c r="AP42" s="2"/>
      <c r="AQ42" s="234">
        <f t="shared" si="2"/>
        <v>25</v>
      </c>
      <c r="AR42" s="234">
        <f t="shared" si="3"/>
        <v>1071.3068</v>
      </c>
      <c r="AS42" s="234">
        <f t="shared" si="4"/>
        <v>214198.82185</v>
      </c>
      <c r="AT42" s="235" t="s">
        <v>10</v>
      </c>
      <c r="AU42" s="402" t="s">
        <v>39</v>
      </c>
      <c r="AV42" s="236"/>
      <c r="AW42" s="216"/>
    </row>
    <row r="43" spans="1:49" ht="18.75">
      <c r="A43" s="228" t="s">
        <v>40</v>
      </c>
      <c r="B43" s="403"/>
      <c r="C43" s="237" t="s">
        <v>11</v>
      </c>
      <c r="D43" s="13">
        <v>3</v>
      </c>
      <c r="E43" s="14">
        <v>38.7562</v>
      </c>
      <c r="F43" s="28">
        <v>16415.0721</v>
      </c>
      <c r="G43" s="14">
        <v>12</v>
      </c>
      <c r="H43" s="14">
        <v>140.375</v>
      </c>
      <c r="I43" s="238">
        <v>64676.231</v>
      </c>
      <c r="J43" s="239">
        <f t="shared" si="7"/>
        <v>15</v>
      </c>
      <c r="K43" s="239">
        <f t="shared" si="7"/>
        <v>179.1312</v>
      </c>
      <c r="L43" s="240">
        <f t="shared" si="7"/>
        <v>81091.3031</v>
      </c>
      <c r="M43" s="13">
        <v>35</v>
      </c>
      <c r="N43" s="14">
        <v>561.2862</v>
      </c>
      <c r="O43" s="241">
        <v>82589.05</v>
      </c>
      <c r="P43" s="13"/>
      <c r="Q43" s="14"/>
      <c r="R43" s="14"/>
      <c r="S43" s="14"/>
      <c r="T43" s="14"/>
      <c r="U43" s="238"/>
      <c r="V43" s="240">
        <f t="shared" si="6"/>
        <v>0</v>
      </c>
      <c r="W43" s="239">
        <f t="shared" si="6"/>
        <v>0</v>
      </c>
      <c r="X43" s="240">
        <f t="shared" si="6"/>
        <v>0</v>
      </c>
      <c r="Y43" s="14"/>
      <c r="Z43" s="14"/>
      <c r="AA43" s="14"/>
      <c r="AB43" s="4"/>
      <c r="AC43" s="5"/>
      <c r="AD43" s="5"/>
      <c r="AE43" s="5"/>
      <c r="AF43" s="5"/>
      <c r="AG43" s="6"/>
      <c r="AH43" s="4"/>
      <c r="AI43" s="5"/>
      <c r="AJ43" s="6"/>
      <c r="AK43" s="33"/>
      <c r="AL43" s="34"/>
      <c r="AM43" s="35"/>
      <c r="AN43" s="4"/>
      <c r="AO43" s="5"/>
      <c r="AP43" s="5"/>
      <c r="AQ43" s="242">
        <f t="shared" si="2"/>
        <v>50</v>
      </c>
      <c r="AR43" s="242">
        <f t="shared" si="3"/>
        <v>740.4174</v>
      </c>
      <c r="AS43" s="242">
        <f t="shared" si="4"/>
        <v>163680.3531</v>
      </c>
      <c r="AT43" s="235" t="s">
        <v>11</v>
      </c>
      <c r="AU43" s="403"/>
      <c r="AV43" s="236" t="s">
        <v>40</v>
      </c>
      <c r="AW43" s="216"/>
    </row>
    <row r="44" spans="1:49" ht="18.75">
      <c r="A44" s="228"/>
      <c r="B44" s="402" t="s">
        <v>41</v>
      </c>
      <c r="C44" s="244" t="s">
        <v>10</v>
      </c>
      <c r="D44" s="8"/>
      <c r="E44" s="9"/>
      <c r="F44" s="9"/>
      <c r="G44" s="9"/>
      <c r="H44" s="9"/>
      <c r="I44" s="230"/>
      <c r="J44" s="245">
        <f t="shared" si="7"/>
        <v>0</v>
      </c>
      <c r="K44" s="245">
        <f t="shared" si="7"/>
        <v>0</v>
      </c>
      <c r="L44" s="246">
        <f t="shared" si="7"/>
        <v>0</v>
      </c>
      <c r="M44" s="8">
        <v>7</v>
      </c>
      <c r="N44" s="9">
        <v>0.1563</v>
      </c>
      <c r="O44" s="32">
        <v>82.38</v>
      </c>
      <c r="P44" s="8"/>
      <c r="Q44" s="9"/>
      <c r="R44" s="9"/>
      <c r="S44" s="9"/>
      <c r="T44" s="9"/>
      <c r="U44" s="230"/>
      <c r="V44" s="246">
        <f t="shared" si="6"/>
        <v>0</v>
      </c>
      <c r="W44" s="245">
        <f t="shared" si="6"/>
        <v>0</v>
      </c>
      <c r="X44" s="246">
        <f t="shared" si="6"/>
        <v>0</v>
      </c>
      <c r="Y44" s="9"/>
      <c r="Z44" s="9"/>
      <c r="AA44" s="9"/>
      <c r="AB44" s="1"/>
      <c r="AC44" s="2"/>
      <c r="AD44" s="2"/>
      <c r="AE44" s="2"/>
      <c r="AF44" s="2"/>
      <c r="AG44" s="3"/>
      <c r="AH44" s="1"/>
      <c r="AI44" s="2"/>
      <c r="AJ44" s="3"/>
      <c r="AK44" s="30"/>
      <c r="AL44" s="31"/>
      <c r="AM44" s="32"/>
      <c r="AN44" s="1"/>
      <c r="AO44" s="2"/>
      <c r="AP44" s="2"/>
      <c r="AQ44" s="234">
        <f t="shared" si="2"/>
        <v>7</v>
      </c>
      <c r="AR44" s="234">
        <f t="shared" si="3"/>
        <v>0.1563</v>
      </c>
      <c r="AS44" s="234">
        <f t="shared" si="4"/>
        <v>82.38</v>
      </c>
      <c r="AT44" s="251" t="s">
        <v>10</v>
      </c>
      <c r="AU44" s="402" t="s">
        <v>41</v>
      </c>
      <c r="AV44" s="236"/>
      <c r="AW44" s="216"/>
    </row>
    <row r="45" spans="1:49" ht="18.75">
      <c r="A45" s="228" t="s">
        <v>14</v>
      </c>
      <c r="B45" s="403"/>
      <c r="C45" s="237" t="s">
        <v>11</v>
      </c>
      <c r="D45" s="13"/>
      <c r="E45" s="14"/>
      <c r="F45" s="14"/>
      <c r="G45" s="14"/>
      <c r="H45" s="14"/>
      <c r="I45" s="238"/>
      <c r="J45" s="239">
        <f t="shared" si="7"/>
        <v>0</v>
      </c>
      <c r="K45" s="239">
        <f t="shared" si="7"/>
        <v>0</v>
      </c>
      <c r="L45" s="240">
        <f t="shared" si="7"/>
        <v>0</v>
      </c>
      <c r="M45" s="13"/>
      <c r="N45" s="14"/>
      <c r="O45" s="241"/>
      <c r="P45" s="13"/>
      <c r="Q45" s="14"/>
      <c r="R45" s="14"/>
      <c r="S45" s="14"/>
      <c r="T45" s="14"/>
      <c r="U45" s="238"/>
      <c r="V45" s="240">
        <f t="shared" si="6"/>
        <v>0</v>
      </c>
      <c r="W45" s="239">
        <f t="shared" si="6"/>
        <v>0</v>
      </c>
      <c r="X45" s="240">
        <f t="shared" si="6"/>
        <v>0</v>
      </c>
      <c r="Y45" s="14"/>
      <c r="Z45" s="14"/>
      <c r="AA45" s="14"/>
      <c r="AB45" s="4"/>
      <c r="AC45" s="5"/>
      <c r="AD45" s="5"/>
      <c r="AE45" s="5"/>
      <c r="AF45" s="5"/>
      <c r="AG45" s="6"/>
      <c r="AH45" s="4"/>
      <c r="AI45" s="5"/>
      <c r="AJ45" s="6"/>
      <c r="AK45" s="33"/>
      <c r="AL45" s="34"/>
      <c r="AM45" s="35"/>
      <c r="AN45" s="4"/>
      <c r="AO45" s="5"/>
      <c r="AP45" s="5"/>
      <c r="AQ45" s="242">
        <f t="shared" si="2"/>
        <v>0</v>
      </c>
      <c r="AR45" s="242">
        <f t="shared" si="3"/>
        <v>0</v>
      </c>
      <c r="AS45" s="242">
        <f t="shared" si="4"/>
        <v>0</v>
      </c>
      <c r="AT45" s="243" t="s">
        <v>11</v>
      </c>
      <c r="AU45" s="403"/>
      <c r="AV45" s="252" t="s">
        <v>14</v>
      </c>
      <c r="AW45" s="216"/>
    </row>
    <row r="46" spans="1:49" ht="18.75">
      <c r="A46" s="228"/>
      <c r="B46" s="402" t="s">
        <v>42</v>
      </c>
      <c r="C46" s="244" t="s">
        <v>10</v>
      </c>
      <c r="D46" s="8"/>
      <c r="E46" s="9"/>
      <c r="F46" s="9"/>
      <c r="G46" s="9"/>
      <c r="H46" s="9"/>
      <c r="I46" s="230"/>
      <c r="J46" s="245">
        <f t="shared" si="7"/>
        <v>0</v>
      </c>
      <c r="K46" s="245">
        <f t="shared" si="7"/>
        <v>0</v>
      </c>
      <c r="L46" s="246">
        <f t="shared" si="7"/>
        <v>0</v>
      </c>
      <c r="M46" s="8"/>
      <c r="N46" s="9"/>
      <c r="O46" s="32"/>
      <c r="P46" s="8"/>
      <c r="Q46" s="9"/>
      <c r="R46" s="9"/>
      <c r="S46" s="9"/>
      <c r="T46" s="9"/>
      <c r="U46" s="230"/>
      <c r="V46" s="246">
        <f t="shared" si="6"/>
        <v>0</v>
      </c>
      <c r="W46" s="245">
        <f t="shared" si="6"/>
        <v>0</v>
      </c>
      <c r="X46" s="246">
        <f t="shared" si="6"/>
        <v>0</v>
      </c>
      <c r="Y46" s="9"/>
      <c r="Z46" s="9"/>
      <c r="AA46" s="9"/>
      <c r="AB46" s="1"/>
      <c r="AC46" s="2"/>
      <c r="AD46" s="2"/>
      <c r="AE46" s="2"/>
      <c r="AF46" s="2"/>
      <c r="AG46" s="3"/>
      <c r="AH46" s="1"/>
      <c r="AI46" s="2"/>
      <c r="AJ46" s="3"/>
      <c r="AK46" s="30">
        <v>63</v>
      </c>
      <c r="AL46" s="31">
        <v>1.7345</v>
      </c>
      <c r="AM46" s="32">
        <v>731.205</v>
      </c>
      <c r="AN46" s="1"/>
      <c r="AO46" s="2"/>
      <c r="AP46" s="2"/>
      <c r="AQ46" s="234">
        <f t="shared" si="2"/>
        <v>63</v>
      </c>
      <c r="AR46" s="234">
        <f t="shared" si="3"/>
        <v>1.7345</v>
      </c>
      <c r="AS46" s="234">
        <f t="shared" si="4"/>
        <v>731.205</v>
      </c>
      <c r="AT46" s="235" t="s">
        <v>10</v>
      </c>
      <c r="AU46" s="402" t="s">
        <v>42</v>
      </c>
      <c r="AV46" s="252"/>
      <c r="AW46" s="216"/>
    </row>
    <row r="47" spans="1:49" ht="18.75">
      <c r="A47" s="247"/>
      <c r="B47" s="403"/>
      <c r="C47" s="237" t="s">
        <v>11</v>
      </c>
      <c r="D47" s="13"/>
      <c r="E47" s="14"/>
      <c r="F47" s="14"/>
      <c r="G47" s="14"/>
      <c r="H47" s="14"/>
      <c r="I47" s="238"/>
      <c r="J47" s="239">
        <f aca="true" t="shared" si="8" ref="J47:L60">+D47+G47</f>
        <v>0</v>
      </c>
      <c r="K47" s="239">
        <f t="shared" si="8"/>
        <v>0</v>
      </c>
      <c r="L47" s="240">
        <f t="shared" si="8"/>
        <v>0</v>
      </c>
      <c r="M47" s="13"/>
      <c r="N47" s="14"/>
      <c r="O47" s="241"/>
      <c r="P47" s="13"/>
      <c r="Q47" s="14"/>
      <c r="R47" s="14"/>
      <c r="S47" s="14"/>
      <c r="T47" s="14"/>
      <c r="U47" s="238"/>
      <c r="V47" s="240">
        <f t="shared" si="6"/>
        <v>0</v>
      </c>
      <c r="W47" s="239">
        <f t="shared" si="6"/>
        <v>0</v>
      </c>
      <c r="X47" s="240">
        <f t="shared" si="6"/>
        <v>0</v>
      </c>
      <c r="Y47" s="14"/>
      <c r="Z47" s="14"/>
      <c r="AA47" s="14"/>
      <c r="AB47" s="4"/>
      <c r="AC47" s="5"/>
      <c r="AD47" s="5"/>
      <c r="AE47" s="5"/>
      <c r="AF47" s="5"/>
      <c r="AG47" s="6"/>
      <c r="AH47" s="4"/>
      <c r="AI47" s="5"/>
      <c r="AJ47" s="6"/>
      <c r="AK47" s="33"/>
      <c r="AL47" s="34"/>
      <c r="AM47" s="35"/>
      <c r="AN47" s="4"/>
      <c r="AO47" s="5"/>
      <c r="AP47" s="5"/>
      <c r="AQ47" s="242">
        <f t="shared" si="2"/>
        <v>0</v>
      </c>
      <c r="AR47" s="242">
        <f t="shared" si="3"/>
        <v>0</v>
      </c>
      <c r="AS47" s="242">
        <f t="shared" si="4"/>
        <v>0</v>
      </c>
      <c r="AT47" s="248" t="s">
        <v>11</v>
      </c>
      <c r="AU47" s="403"/>
      <c r="AV47" s="253"/>
      <c r="AW47" s="216"/>
    </row>
    <row r="48" spans="1:49" ht="18.75">
      <c r="A48" s="228"/>
      <c r="B48" s="402" t="s">
        <v>43</v>
      </c>
      <c r="C48" s="244" t="s">
        <v>10</v>
      </c>
      <c r="D48" s="8"/>
      <c r="E48" s="9"/>
      <c r="F48" s="9"/>
      <c r="G48" s="9"/>
      <c r="H48" s="9"/>
      <c r="I48" s="230"/>
      <c r="J48" s="245">
        <f t="shared" si="8"/>
        <v>0</v>
      </c>
      <c r="K48" s="245">
        <f t="shared" si="8"/>
        <v>0</v>
      </c>
      <c r="L48" s="246">
        <f t="shared" si="8"/>
        <v>0</v>
      </c>
      <c r="M48" s="8">
        <v>7</v>
      </c>
      <c r="N48" s="9">
        <v>0.7</v>
      </c>
      <c r="O48" s="32">
        <v>230.247</v>
      </c>
      <c r="P48" s="8">
        <v>29</v>
      </c>
      <c r="Q48" s="9">
        <v>8.327</v>
      </c>
      <c r="R48" s="9">
        <v>1931.801</v>
      </c>
      <c r="S48" s="9"/>
      <c r="T48" s="9"/>
      <c r="U48" s="230"/>
      <c r="V48" s="246">
        <f t="shared" si="6"/>
        <v>29</v>
      </c>
      <c r="W48" s="245">
        <f t="shared" si="6"/>
        <v>8.327</v>
      </c>
      <c r="X48" s="246">
        <f t="shared" si="6"/>
        <v>1931.801</v>
      </c>
      <c r="Y48" s="9">
        <v>3</v>
      </c>
      <c r="Z48" s="9">
        <v>0.637</v>
      </c>
      <c r="AA48" s="9">
        <v>133.97</v>
      </c>
      <c r="AB48" s="1">
        <v>2</v>
      </c>
      <c r="AC48" s="2">
        <v>0.025</v>
      </c>
      <c r="AD48" s="2">
        <v>11.76</v>
      </c>
      <c r="AE48" s="2"/>
      <c r="AF48" s="2"/>
      <c r="AG48" s="3"/>
      <c r="AH48" s="1"/>
      <c r="AI48" s="2"/>
      <c r="AJ48" s="3"/>
      <c r="AK48" s="30"/>
      <c r="AL48" s="31"/>
      <c r="AM48" s="32"/>
      <c r="AN48" s="1"/>
      <c r="AO48" s="2"/>
      <c r="AP48" s="2"/>
      <c r="AQ48" s="234">
        <f t="shared" si="2"/>
        <v>41</v>
      </c>
      <c r="AR48" s="234">
        <f t="shared" si="3"/>
        <v>9.689</v>
      </c>
      <c r="AS48" s="234">
        <f t="shared" si="4"/>
        <v>2307.778</v>
      </c>
      <c r="AT48" s="235" t="s">
        <v>10</v>
      </c>
      <c r="AU48" s="402" t="s">
        <v>43</v>
      </c>
      <c r="AV48" s="252"/>
      <c r="AW48" s="216"/>
    </row>
    <row r="49" spans="1:49" ht="18.75">
      <c r="A49" s="228" t="s">
        <v>44</v>
      </c>
      <c r="B49" s="403"/>
      <c r="C49" s="237" t="s">
        <v>11</v>
      </c>
      <c r="D49" s="13"/>
      <c r="E49" s="14"/>
      <c r="F49" s="14"/>
      <c r="G49" s="14"/>
      <c r="H49" s="14"/>
      <c r="I49" s="238"/>
      <c r="J49" s="239">
        <f t="shared" si="8"/>
        <v>0</v>
      </c>
      <c r="K49" s="239">
        <f t="shared" si="8"/>
        <v>0</v>
      </c>
      <c r="L49" s="240">
        <f t="shared" si="8"/>
        <v>0</v>
      </c>
      <c r="M49" s="13"/>
      <c r="N49" s="14"/>
      <c r="O49" s="241"/>
      <c r="P49" s="13"/>
      <c r="Q49" s="14"/>
      <c r="R49" s="14"/>
      <c r="S49" s="14"/>
      <c r="T49" s="14"/>
      <c r="U49" s="238"/>
      <c r="V49" s="240">
        <f t="shared" si="6"/>
        <v>0</v>
      </c>
      <c r="W49" s="239">
        <f t="shared" si="6"/>
        <v>0</v>
      </c>
      <c r="X49" s="240">
        <f t="shared" si="6"/>
        <v>0</v>
      </c>
      <c r="Y49" s="14"/>
      <c r="Z49" s="14"/>
      <c r="AA49" s="14"/>
      <c r="AB49" s="4"/>
      <c r="AC49" s="5"/>
      <c r="AD49" s="5"/>
      <c r="AE49" s="5"/>
      <c r="AF49" s="5"/>
      <c r="AG49" s="6"/>
      <c r="AH49" s="4"/>
      <c r="AI49" s="5"/>
      <c r="AJ49" s="6"/>
      <c r="AK49" s="33"/>
      <c r="AL49" s="34"/>
      <c r="AM49" s="35"/>
      <c r="AN49" s="4"/>
      <c r="AO49" s="5"/>
      <c r="AP49" s="5"/>
      <c r="AQ49" s="242">
        <f t="shared" si="2"/>
        <v>0</v>
      </c>
      <c r="AR49" s="242">
        <f t="shared" si="3"/>
        <v>0</v>
      </c>
      <c r="AS49" s="242">
        <f t="shared" si="4"/>
        <v>0</v>
      </c>
      <c r="AT49" s="243" t="s">
        <v>11</v>
      </c>
      <c r="AU49" s="403"/>
      <c r="AV49" s="252" t="s">
        <v>44</v>
      </c>
      <c r="AW49" s="216"/>
    </row>
    <row r="50" spans="1:49" ht="18.75">
      <c r="A50" s="228"/>
      <c r="B50" s="402" t="s">
        <v>45</v>
      </c>
      <c r="C50" s="244" t="s">
        <v>10</v>
      </c>
      <c r="D50" s="8"/>
      <c r="E50" s="9"/>
      <c r="F50" s="9"/>
      <c r="G50" s="9"/>
      <c r="H50" s="9"/>
      <c r="I50" s="230"/>
      <c r="J50" s="245">
        <f t="shared" si="8"/>
        <v>0</v>
      </c>
      <c r="K50" s="245">
        <f t="shared" si="8"/>
        <v>0</v>
      </c>
      <c r="L50" s="246">
        <f t="shared" si="8"/>
        <v>0</v>
      </c>
      <c r="M50" s="8">
        <v>1</v>
      </c>
      <c r="N50" s="9">
        <v>1.9925</v>
      </c>
      <c r="O50" s="32">
        <v>354.858</v>
      </c>
      <c r="P50" s="8"/>
      <c r="Q50" s="9"/>
      <c r="R50" s="9"/>
      <c r="S50" s="9"/>
      <c r="T50" s="9"/>
      <c r="U50" s="230"/>
      <c r="V50" s="246">
        <f t="shared" si="6"/>
        <v>0</v>
      </c>
      <c r="W50" s="245">
        <f t="shared" si="6"/>
        <v>0</v>
      </c>
      <c r="X50" s="246">
        <f t="shared" si="6"/>
        <v>0</v>
      </c>
      <c r="Y50" s="9"/>
      <c r="Z50" s="9"/>
      <c r="AA50" s="9"/>
      <c r="AB50" s="1"/>
      <c r="AC50" s="2"/>
      <c r="AD50" s="2"/>
      <c r="AE50" s="2"/>
      <c r="AF50" s="2"/>
      <c r="AG50" s="3"/>
      <c r="AH50" s="1"/>
      <c r="AI50" s="2"/>
      <c r="AJ50" s="3"/>
      <c r="AK50" s="30"/>
      <c r="AL50" s="31"/>
      <c r="AM50" s="32"/>
      <c r="AN50" s="1"/>
      <c r="AO50" s="2"/>
      <c r="AP50" s="2"/>
      <c r="AQ50" s="234">
        <f t="shared" si="2"/>
        <v>1</v>
      </c>
      <c r="AR50" s="234">
        <f t="shared" si="3"/>
        <v>1.9925</v>
      </c>
      <c r="AS50" s="234">
        <f t="shared" si="4"/>
        <v>354.858</v>
      </c>
      <c r="AT50" s="235" t="s">
        <v>10</v>
      </c>
      <c r="AU50" s="402" t="s">
        <v>45</v>
      </c>
      <c r="AV50" s="250"/>
      <c r="AW50" s="216"/>
    </row>
    <row r="51" spans="1:49" ht="18.75">
      <c r="A51" s="228"/>
      <c r="B51" s="403"/>
      <c r="C51" s="237" t="s">
        <v>11</v>
      </c>
      <c r="D51" s="13"/>
      <c r="E51" s="14"/>
      <c r="F51" s="14"/>
      <c r="G51" s="14"/>
      <c r="H51" s="14"/>
      <c r="I51" s="238"/>
      <c r="J51" s="239">
        <f t="shared" si="8"/>
        <v>0</v>
      </c>
      <c r="K51" s="239">
        <f t="shared" si="8"/>
        <v>0</v>
      </c>
      <c r="L51" s="240">
        <f t="shared" si="8"/>
        <v>0</v>
      </c>
      <c r="M51" s="13"/>
      <c r="N51" s="14"/>
      <c r="O51" s="241"/>
      <c r="P51" s="13"/>
      <c r="Q51" s="14"/>
      <c r="R51" s="14"/>
      <c r="S51" s="14"/>
      <c r="T51" s="14"/>
      <c r="U51" s="238"/>
      <c r="V51" s="240">
        <f t="shared" si="6"/>
        <v>0</v>
      </c>
      <c r="W51" s="239">
        <f t="shared" si="6"/>
        <v>0</v>
      </c>
      <c r="X51" s="240">
        <f t="shared" si="6"/>
        <v>0</v>
      </c>
      <c r="Y51" s="14"/>
      <c r="Z51" s="14"/>
      <c r="AA51" s="14"/>
      <c r="AB51" s="4"/>
      <c r="AC51" s="5"/>
      <c r="AD51" s="5"/>
      <c r="AE51" s="5"/>
      <c r="AF51" s="5"/>
      <c r="AG51" s="6"/>
      <c r="AH51" s="4"/>
      <c r="AI51" s="5"/>
      <c r="AJ51" s="6"/>
      <c r="AK51" s="33"/>
      <c r="AL51" s="34"/>
      <c r="AM51" s="35"/>
      <c r="AN51" s="4"/>
      <c r="AO51" s="5"/>
      <c r="AP51" s="5"/>
      <c r="AQ51" s="242">
        <f t="shared" si="2"/>
        <v>0</v>
      </c>
      <c r="AR51" s="242">
        <f t="shared" si="3"/>
        <v>0</v>
      </c>
      <c r="AS51" s="242">
        <f t="shared" si="4"/>
        <v>0</v>
      </c>
      <c r="AT51" s="243" t="s">
        <v>11</v>
      </c>
      <c r="AU51" s="403"/>
      <c r="AV51" s="252"/>
      <c r="AW51" s="216"/>
    </row>
    <row r="52" spans="1:49" ht="18.75">
      <c r="A52" s="228"/>
      <c r="B52" s="402" t="s">
        <v>46</v>
      </c>
      <c r="C52" s="244" t="s">
        <v>10</v>
      </c>
      <c r="D52" s="8"/>
      <c r="E52" s="9"/>
      <c r="F52" s="9"/>
      <c r="G52" s="9"/>
      <c r="H52" s="9"/>
      <c r="I52" s="230"/>
      <c r="J52" s="245">
        <f t="shared" si="8"/>
        <v>0</v>
      </c>
      <c r="K52" s="245">
        <f t="shared" si="8"/>
        <v>0</v>
      </c>
      <c r="L52" s="246">
        <f t="shared" si="8"/>
        <v>0</v>
      </c>
      <c r="M52" s="8"/>
      <c r="N52" s="9"/>
      <c r="O52" s="32"/>
      <c r="P52" s="8"/>
      <c r="Q52" s="9"/>
      <c r="R52" s="9"/>
      <c r="S52" s="9"/>
      <c r="T52" s="9"/>
      <c r="U52" s="230"/>
      <c r="V52" s="246">
        <f t="shared" si="6"/>
        <v>0</v>
      </c>
      <c r="W52" s="245">
        <f t="shared" si="6"/>
        <v>0</v>
      </c>
      <c r="X52" s="246">
        <f t="shared" si="6"/>
        <v>0</v>
      </c>
      <c r="Y52" s="9"/>
      <c r="Z52" s="9"/>
      <c r="AA52" s="9"/>
      <c r="AB52" s="1"/>
      <c r="AC52" s="2"/>
      <c r="AD52" s="2"/>
      <c r="AE52" s="2"/>
      <c r="AF52" s="2"/>
      <c r="AG52" s="3"/>
      <c r="AH52" s="1"/>
      <c r="AI52" s="2"/>
      <c r="AJ52" s="3"/>
      <c r="AK52" s="30"/>
      <c r="AL52" s="31"/>
      <c r="AM52" s="32"/>
      <c r="AN52" s="1"/>
      <c r="AO52" s="2"/>
      <c r="AP52" s="2"/>
      <c r="AQ52" s="234">
        <f t="shared" si="2"/>
        <v>0</v>
      </c>
      <c r="AR52" s="234">
        <f t="shared" si="3"/>
        <v>0</v>
      </c>
      <c r="AS52" s="234">
        <f t="shared" si="4"/>
        <v>0</v>
      </c>
      <c r="AT52" s="235" t="s">
        <v>10</v>
      </c>
      <c r="AU52" s="402" t="s">
        <v>46</v>
      </c>
      <c r="AV52" s="252"/>
      <c r="AW52" s="216"/>
    </row>
    <row r="53" spans="1:49" ht="18.75">
      <c r="A53" s="228" t="s">
        <v>14</v>
      </c>
      <c r="B53" s="403"/>
      <c r="C53" s="237" t="s">
        <v>11</v>
      </c>
      <c r="D53" s="13"/>
      <c r="E53" s="14"/>
      <c r="F53" s="14"/>
      <c r="G53" s="14"/>
      <c r="H53" s="14"/>
      <c r="I53" s="238"/>
      <c r="J53" s="239">
        <f t="shared" si="8"/>
        <v>0</v>
      </c>
      <c r="K53" s="239">
        <f t="shared" si="8"/>
        <v>0</v>
      </c>
      <c r="L53" s="240">
        <f t="shared" si="8"/>
        <v>0</v>
      </c>
      <c r="M53" s="13">
        <v>51</v>
      </c>
      <c r="N53" s="14">
        <v>1568.7585</v>
      </c>
      <c r="O53" s="241">
        <v>368477.34</v>
      </c>
      <c r="P53" s="13"/>
      <c r="Q53" s="14"/>
      <c r="R53" s="14"/>
      <c r="S53" s="14"/>
      <c r="T53" s="14"/>
      <c r="U53" s="238"/>
      <c r="V53" s="240">
        <f t="shared" si="6"/>
        <v>0</v>
      </c>
      <c r="W53" s="239">
        <f t="shared" si="6"/>
        <v>0</v>
      </c>
      <c r="X53" s="240">
        <f t="shared" si="6"/>
        <v>0</v>
      </c>
      <c r="Y53" s="14"/>
      <c r="Z53" s="14"/>
      <c r="AA53" s="14"/>
      <c r="AB53" s="4"/>
      <c r="AC53" s="5"/>
      <c r="AD53" s="5"/>
      <c r="AE53" s="5"/>
      <c r="AF53" s="5"/>
      <c r="AG53" s="6"/>
      <c r="AH53" s="4"/>
      <c r="AI53" s="5"/>
      <c r="AJ53" s="6"/>
      <c r="AK53" s="33"/>
      <c r="AL53" s="34"/>
      <c r="AM53" s="35"/>
      <c r="AN53" s="4"/>
      <c r="AO53" s="5"/>
      <c r="AP53" s="5"/>
      <c r="AQ53" s="242">
        <f t="shared" si="2"/>
        <v>51</v>
      </c>
      <c r="AR53" s="242">
        <f t="shared" si="3"/>
        <v>1568.7585</v>
      </c>
      <c r="AS53" s="242">
        <f t="shared" si="4"/>
        <v>368477.34</v>
      </c>
      <c r="AT53" s="243" t="s">
        <v>11</v>
      </c>
      <c r="AU53" s="403"/>
      <c r="AV53" s="252" t="s">
        <v>14</v>
      </c>
      <c r="AW53" s="216"/>
    </row>
    <row r="54" spans="1:49" ht="18.75">
      <c r="A54" s="228"/>
      <c r="B54" s="402" t="s">
        <v>47</v>
      </c>
      <c r="C54" s="244" t="s">
        <v>10</v>
      </c>
      <c r="D54" s="8"/>
      <c r="E54" s="9"/>
      <c r="F54" s="9"/>
      <c r="G54" s="9"/>
      <c r="H54" s="9"/>
      <c r="I54" s="230"/>
      <c r="J54" s="245">
        <f t="shared" si="8"/>
        <v>0</v>
      </c>
      <c r="K54" s="245">
        <f t="shared" si="8"/>
        <v>0</v>
      </c>
      <c r="L54" s="246">
        <f t="shared" si="8"/>
        <v>0</v>
      </c>
      <c r="M54" s="8"/>
      <c r="N54" s="9"/>
      <c r="O54" s="32"/>
      <c r="P54" s="8"/>
      <c r="Q54" s="9"/>
      <c r="R54" s="9"/>
      <c r="S54" s="9"/>
      <c r="T54" s="9"/>
      <c r="U54" s="230"/>
      <c r="V54" s="246">
        <f t="shared" si="6"/>
        <v>0</v>
      </c>
      <c r="W54" s="245">
        <f t="shared" si="6"/>
        <v>0</v>
      </c>
      <c r="X54" s="246">
        <f t="shared" si="6"/>
        <v>0</v>
      </c>
      <c r="Y54" s="9"/>
      <c r="Z54" s="9"/>
      <c r="AA54" s="9"/>
      <c r="AB54" s="1"/>
      <c r="AC54" s="2"/>
      <c r="AD54" s="2"/>
      <c r="AE54" s="2"/>
      <c r="AF54" s="2"/>
      <c r="AG54" s="3"/>
      <c r="AH54" s="1"/>
      <c r="AI54" s="2"/>
      <c r="AJ54" s="3"/>
      <c r="AK54" s="30">
        <v>62</v>
      </c>
      <c r="AL54" s="31">
        <v>0.7387</v>
      </c>
      <c r="AM54" s="32">
        <v>567.704</v>
      </c>
      <c r="AN54" s="1">
        <v>56</v>
      </c>
      <c r="AO54" s="2">
        <v>0.969</v>
      </c>
      <c r="AP54" s="2">
        <v>1047.73</v>
      </c>
      <c r="AQ54" s="234">
        <f t="shared" si="2"/>
        <v>118</v>
      </c>
      <c r="AR54" s="234">
        <f t="shared" si="3"/>
        <v>1.7077</v>
      </c>
      <c r="AS54" s="234">
        <f t="shared" si="4"/>
        <v>1615.434</v>
      </c>
      <c r="AT54" s="235" t="s">
        <v>10</v>
      </c>
      <c r="AU54" s="402" t="s">
        <v>47</v>
      </c>
      <c r="AV54" s="236"/>
      <c r="AW54" s="216"/>
    </row>
    <row r="55" spans="1:49" ht="18.75">
      <c r="A55" s="247"/>
      <c r="B55" s="403"/>
      <c r="C55" s="237" t="s">
        <v>11</v>
      </c>
      <c r="D55" s="13"/>
      <c r="E55" s="14"/>
      <c r="F55" s="14"/>
      <c r="G55" s="14"/>
      <c r="H55" s="14"/>
      <c r="I55" s="238"/>
      <c r="J55" s="239">
        <f t="shared" si="8"/>
        <v>0</v>
      </c>
      <c r="K55" s="239">
        <f t="shared" si="8"/>
        <v>0</v>
      </c>
      <c r="L55" s="240">
        <f t="shared" si="8"/>
        <v>0</v>
      </c>
      <c r="M55" s="13"/>
      <c r="N55" s="14"/>
      <c r="O55" s="241"/>
      <c r="P55" s="13"/>
      <c r="Q55" s="14"/>
      <c r="R55" s="14"/>
      <c r="S55" s="14"/>
      <c r="T55" s="14"/>
      <c r="U55" s="238"/>
      <c r="V55" s="240">
        <f t="shared" si="6"/>
        <v>0</v>
      </c>
      <c r="W55" s="239">
        <f t="shared" si="6"/>
        <v>0</v>
      </c>
      <c r="X55" s="240">
        <f t="shared" si="6"/>
        <v>0</v>
      </c>
      <c r="Y55" s="14"/>
      <c r="Z55" s="14"/>
      <c r="AA55" s="14"/>
      <c r="AB55" s="4"/>
      <c r="AC55" s="5"/>
      <c r="AD55" s="5"/>
      <c r="AE55" s="5"/>
      <c r="AF55" s="5"/>
      <c r="AG55" s="6"/>
      <c r="AH55" s="4"/>
      <c r="AI55" s="5"/>
      <c r="AJ55" s="6"/>
      <c r="AK55" s="33"/>
      <c r="AL55" s="34"/>
      <c r="AM55" s="35"/>
      <c r="AN55" s="4"/>
      <c r="AO55" s="5"/>
      <c r="AP55" s="5"/>
      <c r="AQ55" s="242">
        <f t="shared" si="2"/>
        <v>0</v>
      </c>
      <c r="AR55" s="242">
        <f t="shared" si="3"/>
        <v>0</v>
      </c>
      <c r="AS55" s="242">
        <f t="shared" si="4"/>
        <v>0</v>
      </c>
      <c r="AT55" s="248" t="s">
        <v>11</v>
      </c>
      <c r="AU55" s="403"/>
      <c r="AV55" s="249"/>
      <c r="AW55" s="216"/>
    </row>
    <row r="56" spans="1:49" ht="18.75">
      <c r="A56" s="404" t="s">
        <v>93</v>
      </c>
      <c r="B56" s="405" t="s">
        <v>48</v>
      </c>
      <c r="C56" s="244" t="s">
        <v>10</v>
      </c>
      <c r="D56" s="8"/>
      <c r="E56" s="9"/>
      <c r="F56" s="9"/>
      <c r="G56" s="9"/>
      <c r="H56" s="9"/>
      <c r="I56" s="230"/>
      <c r="J56" s="245">
        <f t="shared" si="8"/>
        <v>0</v>
      </c>
      <c r="K56" s="245">
        <f t="shared" si="8"/>
        <v>0</v>
      </c>
      <c r="L56" s="246">
        <f t="shared" si="8"/>
        <v>0</v>
      </c>
      <c r="M56" s="8">
        <v>166</v>
      </c>
      <c r="N56" s="9">
        <v>13.2294</v>
      </c>
      <c r="O56" s="32">
        <v>10860.354</v>
      </c>
      <c r="P56" s="8"/>
      <c r="Q56" s="9"/>
      <c r="R56" s="9"/>
      <c r="S56" s="9"/>
      <c r="T56" s="9"/>
      <c r="U56" s="230"/>
      <c r="V56" s="246">
        <f t="shared" si="6"/>
        <v>0</v>
      </c>
      <c r="W56" s="245">
        <f t="shared" si="6"/>
        <v>0</v>
      </c>
      <c r="X56" s="246">
        <f t="shared" si="6"/>
        <v>0</v>
      </c>
      <c r="Y56" s="9"/>
      <c r="Z56" s="9"/>
      <c r="AA56" s="9"/>
      <c r="AB56" s="1">
        <v>23</v>
      </c>
      <c r="AC56" s="2">
        <v>1.398</v>
      </c>
      <c r="AD56" s="2">
        <v>376.293</v>
      </c>
      <c r="AE56" s="2"/>
      <c r="AF56" s="2"/>
      <c r="AG56" s="3"/>
      <c r="AH56" s="1"/>
      <c r="AI56" s="2"/>
      <c r="AJ56" s="3"/>
      <c r="AK56" s="30"/>
      <c r="AL56" s="31"/>
      <c r="AM56" s="32"/>
      <c r="AN56" s="1"/>
      <c r="AO56" s="2"/>
      <c r="AP56" s="2"/>
      <c r="AQ56" s="234">
        <f t="shared" si="2"/>
        <v>189</v>
      </c>
      <c r="AR56" s="234">
        <f t="shared" si="3"/>
        <v>14.6274</v>
      </c>
      <c r="AS56" s="234">
        <f t="shared" si="4"/>
        <v>11236.646999999999</v>
      </c>
      <c r="AT56" s="254" t="s">
        <v>10</v>
      </c>
      <c r="AU56" s="408" t="s">
        <v>94</v>
      </c>
      <c r="AV56" s="409" t="s">
        <v>0</v>
      </c>
      <c r="AW56" s="216"/>
    </row>
    <row r="57" spans="1:49" ht="18.75">
      <c r="A57" s="406"/>
      <c r="B57" s="407"/>
      <c r="C57" s="237" t="s">
        <v>11</v>
      </c>
      <c r="D57" s="13"/>
      <c r="E57" s="14"/>
      <c r="F57" s="14"/>
      <c r="G57" s="14"/>
      <c r="H57" s="14"/>
      <c r="I57" s="238"/>
      <c r="J57" s="239">
        <f t="shared" si="8"/>
        <v>0</v>
      </c>
      <c r="K57" s="239">
        <f t="shared" si="8"/>
        <v>0</v>
      </c>
      <c r="L57" s="240">
        <f t="shared" si="8"/>
        <v>0</v>
      </c>
      <c r="M57" s="13">
        <v>5</v>
      </c>
      <c r="N57" s="14">
        <v>1.1992</v>
      </c>
      <c r="O57" s="241">
        <v>1307.588</v>
      </c>
      <c r="P57" s="13"/>
      <c r="Q57" s="14"/>
      <c r="R57" s="14"/>
      <c r="S57" s="14"/>
      <c r="T57" s="14"/>
      <c r="U57" s="238"/>
      <c r="V57" s="240">
        <f t="shared" si="6"/>
        <v>0</v>
      </c>
      <c r="W57" s="239">
        <f t="shared" si="6"/>
        <v>0</v>
      </c>
      <c r="X57" s="240">
        <f t="shared" si="6"/>
        <v>0</v>
      </c>
      <c r="Y57" s="14"/>
      <c r="Z57" s="14"/>
      <c r="AA57" s="14"/>
      <c r="AB57" s="4"/>
      <c r="AC57" s="5"/>
      <c r="AD57" s="5"/>
      <c r="AE57" s="5"/>
      <c r="AF57" s="5"/>
      <c r="AG57" s="6"/>
      <c r="AH57" s="4"/>
      <c r="AI57" s="5"/>
      <c r="AJ57" s="6"/>
      <c r="AK57" s="33"/>
      <c r="AL57" s="34"/>
      <c r="AM57" s="35"/>
      <c r="AN57" s="4"/>
      <c r="AO57" s="5"/>
      <c r="AP57" s="5"/>
      <c r="AQ57" s="242">
        <f t="shared" si="2"/>
        <v>5</v>
      </c>
      <c r="AR57" s="242">
        <f t="shared" si="3"/>
        <v>1.1992</v>
      </c>
      <c r="AS57" s="242">
        <f t="shared" si="4"/>
        <v>1307.588</v>
      </c>
      <c r="AT57" s="237" t="s">
        <v>11</v>
      </c>
      <c r="AU57" s="410"/>
      <c r="AV57" s="411"/>
      <c r="AW57" s="216"/>
    </row>
    <row r="58" spans="1:49" ht="18.75">
      <c r="A58" s="208" t="s">
        <v>0</v>
      </c>
      <c r="C58" s="255" t="s">
        <v>10</v>
      </c>
      <c r="D58" s="21"/>
      <c r="E58" s="22"/>
      <c r="F58" s="22"/>
      <c r="G58" s="22"/>
      <c r="H58" s="22"/>
      <c r="I58" s="256"/>
      <c r="J58" s="257">
        <f t="shared" si="8"/>
        <v>0</v>
      </c>
      <c r="K58" s="257">
        <f t="shared" si="8"/>
        <v>0</v>
      </c>
      <c r="L58" s="258">
        <f t="shared" si="8"/>
        <v>0</v>
      </c>
      <c r="M58" s="21">
        <v>1448</v>
      </c>
      <c r="N58" s="22">
        <v>42.4643</v>
      </c>
      <c r="O58" s="198">
        <v>18970.768</v>
      </c>
      <c r="P58" s="21">
        <v>3</v>
      </c>
      <c r="Q58" s="22">
        <v>8.59</v>
      </c>
      <c r="R58" s="22">
        <v>2301.79</v>
      </c>
      <c r="S58" s="22">
        <v>159</v>
      </c>
      <c r="T58" s="22">
        <v>2.919</v>
      </c>
      <c r="U58" s="256">
        <v>2266.119</v>
      </c>
      <c r="V58" s="258">
        <f t="shared" si="6"/>
        <v>162</v>
      </c>
      <c r="W58" s="257">
        <f t="shared" si="6"/>
        <v>11.509</v>
      </c>
      <c r="X58" s="441">
        <f t="shared" si="6"/>
        <v>4567.909</v>
      </c>
      <c r="Y58" s="21">
        <v>525</v>
      </c>
      <c r="Z58" s="22">
        <v>1497.5718</v>
      </c>
      <c r="AA58" s="259">
        <v>631414.496</v>
      </c>
      <c r="AB58" s="20">
        <v>1298</v>
      </c>
      <c r="AC58" s="23">
        <v>175.6599</v>
      </c>
      <c r="AD58" s="23">
        <v>66780.191</v>
      </c>
      <c r="AE58" s="23"/>
      <c r="AF58" s="23"/>
      <c r="AG58" s="19"/>
      <c r="AH58" s="20">
        <v>8</v>
      </c>
      <c r="AI58" s="23">
        <v>0.0987</v>
      </c>
      <c r="AJ58" s="19">
        <v>89.073</v>
      </c>
      <c r="AK58" s="196">
        <v>141</v>
      </c>
      <c r="AL58" s="197">
        <v>8.7126</v>
      </c>
      <c r="AM58" s="198">
        <v>2731.514</v>
      </c>
      <c r="AN58" s="20">
        <v>264</v>
      </c>
      <c r="AO58" s="23">
        <v>4.630599999999999</v>
      </c>
      <c r="AP58" s="143">
        <v>13043.054</v>
      </c>
      <c r="AQ58" s="260">
        <f t="shared" si="2"/>
        <v>3846</v>
      </c>
      <c r="AR58" s="260">
        <f t="shared" si="3"/>
        <v>1740.6469</v>
      </c>
      <c r="AS58" s="260">
        <f t="shared" si="4"/>
        <v>737597.0050000001</v>
      </c>
      <c r="AT58" s="255" t="s">
        <v>10</v>
      </c>
      <c r="AU58" s="261"/>
      <c r="AV58" s="236" t="s">
        <v>0</v>
      </c>
      <c r="AW58" s="216"/>
    </row>
    <row r="59" spans="1:49" ht="18.75">
      <c r="A59" s="412" t="s">
        <v>49</v>
      </c>
      <c r="B59" s="413"/>
      <c r="C59" s="244" t="s">
        <v>50</v>
      </c>
      <c r="D59" s="8"/>
      <c r="E59" s="9"/>
      <c r="F59" s="9"/>
      <c r="G59" s="9"/>
      <c r="H59" s="9"/>
      <c r="I59" s="230"/>
      <c r="J59" s="262">
        <f t="shared" si="8"/>
        <v>0</v>
      </c>
      <c r="K59" s="262">
        <f t="shared" si="8"/>
        <v>0</v>
      </c>
      <c r="L59" s="263">
        <f t="shared" si="8"/>
        <v>0</v>
      </c>
      <c r="M59" s="8"/>
      <c r="N59" s="9"/>
      <c r="O59" s="32"/>
      <c r="P59" s="8"/>
      <c r="Q59" s="9"/>
      <c r="R59" s="9"/>
      <c r="S59" s="9"/>
      <c r="T59" s="9"/>
      <c r="U59" s="230"/>
      <c r="V59" s="263">
        <f t="shared" si="6"/>
        <v>0</v>
      </c>
      <c r="W59" s="262">
        <f t="shared" si="6"/>
        <v>0</v>
      </c>
      <c r="X59" s="442">
        <f t="shared" si="6"/>
        <v>0</v>
      </c>
      <c r="Y59" s="8"/>
      <c r="Z59" s="9"/>
      <c r="AA59" s="9"/>
      <c r="AB59" s="1"/>
      <c r="AC59" s="51"/>
      <c r="AD59" s="2"/>
      <c r="AE59" s="2"/>
      <c r="AF59" s="51"/>
      <c r="AG59" s="3"/>
      <c r="AH59" s="1"/>
      <c r="AI59" s="51"/>
      <c r="AJ59" s="3"/>
      <c r="AK59" s="30"/>
      <c r="AL59" s="31"/>
      <c r="AM59" s="32"/>
      <c r="AN59" s="1"/>
      <c r="AO59" s="51"/>
      <c r="AP59" s="2"/>
      <c r="AQ59" s="264">
        <f t="shared" si="2"/>
        <v>0</v>
      </c>
      <c r="AR59" s="264">
        <f t="shared" si="3"/>
        <v>0</v>
      </c>
      <c r="AS59" s="264">
        <f t="shared" si="4"/>
        <v>0</v>
      </c>
      <c r="AT59" s="255" t="s">
        <v>50</v>
      </c>
      <c r="AU59" s="414" t="s">
        <v>49</v>
      </c>
      <c r="AV59" s="415"/>
      <c r="AW59" s="216"/>
    </row>
    <row r="60" spans="1:49" ht="18.75">
      <c r="A60" s="222"/>
      <c r="B60" s="223"/>
      <c r="C60" s="237" t="s">
        <v>11</v>
      </c>
      <c r="D60" s="13"/>
      <c r="E60" s="14"/>
      <c r="F60" s="14"/>
      <c r="G60" s="14"/>
      <c r="H60" s="14"/>
      <c r="I60" s="238"/>
      <c r="J60" s="239">
        <f t="shared" si="8"/>
        <v>0</v>
      </c>
      <c r="K60" s="239">
        <f t="shared" si="8"/>
        <v>0</v>
      </c>
      <c r="L60" s="240">
        <f t="shared" si="8"/>
        <v>0</v>
      </c>
      <c r="M60" s="13">
        <v>43</v>
      </c>
      <c r="N60" s="14">
        <v>1.3861</v>
      </c>
      <c r="O60" s="241">
        <v>1031.256</v>
      </c>
      <c r="P60" s="13">
        <v>9</v>
      </c>
      <c r="Q60" s="14">
        <v>72.266</v>
      </c>
      <c r="R60" s="14">
        <v>20349.935</v>
      </c>
      <c r="S60" s="14"/>
      <c r="T60" s="14"/>
      <c r="U60" s="238"/>
      <c r="V60" s="240">
        <f t="shared" si="6"/>
        <v>9</v>
      </c>
      <c r="W60" s="239">
        <f t="shared" si="6"/>
        <v>72.266</v>
      </c>
      <c r="X60" s="443">
        <f t="shared" si="6"/>
        <v>20349.935</v>
      </c>
      <c r="Y60" s="13"/>
      <c r="Z60" s="14"/>
      <c r="AA60" s="14"/>
      <c r="AB60" s="4"/>
      <c r="AC60" s="5"/>
      <c r="AD60" s="5"/>
      <c r="AE60" s="5"/>
      <c r="AF60" s="5"/>
      <c r="AG60" s="6"/>
      <c r="AH60" s="4"/>
      <c r="AI60" s="5"/>
      <c r="AJ60" s="6"/>
      <c r="AK60" s="33"/>
      <c r="AL60" s="34"/>
      <c r="AM60" s="35"/>
      <c r="AN60" s="4"/>
      <c r="AO60" s="5"/>
      <c r="AP60" s="5"/>
      <c r="AQ60" s="242">
        <f t="shared" si="2"/>
        <v>52</v>
      </c>
      <c r="AR60" s="242">
        <f t="shared" si="3"/>
        <v>73.6521</v>
      </c>
      <c r="AS60" s="242">
        <f t="shared" si="4"/>
        <v>21381.191000000003</v>
      </c>
      <c r="AT60" s="237" t="s">
        <v>11</v>
      </c>
      <c r="AU60" s="223"/>
      <c r="AV60" s="249"/>
      <c r="AW60" s="216"/>
    </row>
    <row r="61" spans="1:49" ht="18.75">
      <c r="A61" s="208" t="s">
        <v>0</v>
      </c>
      <c r="C61" s="255" t="s">
        <v>10</v>
      </c>
      <c r="D61" s="44">
        <f aca="true" t="shared" si="9" ref="D61:AP61">+D6+D8+D10+D12+D14+D16+D18+D20+D22+D24+D26+D28+D30+D32+D34+D36+D38+D40+D42+D44+D46+D48+D50+D52+D54+D56+D58</f>
        <v>111</v>
      </c>
      <c r="E61" s="45">
        <f t="shared" si="9"/>
        <v>52.8845</v>
      </c>
      <c r="F61" s="45">
        <f t="shared" si="9"/>
        <v>39365.678100000005</v>
      </c>
      <c r="G61" s="44">
        <f t="shared" si="9"/>
        <v>91</v>
      </c>
      <c r="H61" s="45">
        <f t="shared" si="9"/>
        <v>38.0017</v>
      </c>
      <c r="I61" s="45">
        <f t="shared" si="9"/>
        <v>17900.117</v>
      </c>
      <c r="J61" s="23">
        <f t="shared" si="9"/>
        <v>202</v>
      </c>
      <c r="K61" s="23">
        <f t="shared" si="9"/>
        <v>90.8862</v>
      </c>
      <c r="L61" s="19">
        <f t="shared" si="9"/>
        <v>57265.7951</v>
      </c>
      <c r="M61" s="44">
        <f t="shared" si="9"/>
        <v>1994</v>
      </c>
      <c r="N61" s="45">
        <f t="shared" si="9"/>
        <v>2042.2349000000002</v>
      </c>
      <c r="O61" s="45">
        <f t="shared" si="9"/>
        <v>478792.18799999997</v>
      </c>
      <c r="P61" s="44">
        <f t="shared" si="9"/>
        <v>1060</v>
      </c>
      <c r="Q61" s="45">
        <f t="shared" si="9"/>
        <v>10009.186</v>
      </c>
      <c r="R61" s="45">
        <f t="shared" si="9"/>
        <v>1326896.379</v>
      </c>
      <c r="S61" s="44">
        <f t="shared" si="9"/>
        <v>281</v>
      </c>
      <c r="T61" s="45">
        <f t="shared" si="9"/>
        <v>6.146</v>
      </c>
      <c r="U61" s="45">
        <f t="shared" si="9"/>
        <v>3936.45</v>
      </c>
      <c r="V61" s="19">
        <f t="shared" si="9"/>
        <v>1341</v>
      </c>
      <c r="W61" s="23">
        <f t="shared" si="9"/>
        <v>10015.331999999999</v>
      </c>
      <c r="X61" s="437">
        <f t="shared" si="9"/>
        <v>1330832.829</v>
      </c>
      <c r="Y61" s="291">
        <f t="shared" si="9"/>
        <v>1065</v>
      </c>
      <c r="Z61" s="45">
        <f t="shared" si="9"/>
        <v>3706.2875999999997</v>
      </c>
      <c r="AA61" s="45">
        <f t="shared" si="9"/>
        <v>823029.7000000001</v>
      </c>
      <c r="AB61" s="44">
        <f t="shared" si="9"/>
        <v>2333</v>
      </c>
      <c r="AC61" s="45">
        <f t="shared" si="9"/>
        <v>205.42079999999999</v>
      </c>
      <c r="AD61" s="45">
        <f t="shared" si="9"/>
        <v>79517.117</v>
      </c>
      <c r="AE61" s="44">
        <f t="shared" si="9"/>
        <v>252</v>
      </c>
      <c r="AF61" s="45">
        <f t="shared" si="9"/>
        <v>14.002</v>
      </c>
      <c r="AG61" s="45">
        <f t="shared" si="9"/>
        <v>8334.323</v>
      </c>
      <c r="AH61" s="44">
        <f t="shared" si="9"/>
        <v>431</v>
      </c>
      <c r="AI61" s="45">
        <f t="shared" si="9"/>
        <v>46.35599</v>
      </c>
      <c r="AJ61" s="45">
        <f t="shared" si="9"/>
        <v>24388.501</v>
      </c>
      <c r="AK61" s="44">
        <f t="shared" si="9"/>
        <v>936</v>
      </c>
      <c r="AL61" s="45">
        <f t="shared" si="9"/>
        <v>29.301700000000004</v>
      </c>
      <c r="AM61" s="45">
        <f t="shared" si="9"/>
        <v>14311.341</v>
      </c>
      <c r="AN61" s="44">
        <f t="shared" si="9"/>
        <v>843</v>
      </c>
      <c r="AO61" s="45">
        <f t="shared" si="9"/>
        <v>37.5863</v>
      </c>
      <c r="AP61" s="45">
        <f t="shared" si="9"/>
        <v>34080.959</v>
      </c>
      <c r="AQ61" s="260">
        <f t="shared" si="2"/>
        <v>9397</v>
      </c>
      <c r="AR61" s="260">
        <f t="shared" si="3"/>
        <v>16187.40749</v>
      </c>
      <c r="AS61" s="260">
        <f t="shared" si="4"/>
        <v>2850552.7531000003</v>
      </c>
      <c r="AT61" s="255" t="s">
        <v>10</v>
      </c>
      <c r="AU61" s="265"/>
      <c r="AV61" s="236" t="s">
        <v>0</v>
      </c>
      <c r="AW61" s="216"/>
    </row>
    <row r="62" spans="1:49" ht="18.75">
      <c r="A62" s="416" t="s">
        <v>95</v>
      </c>
      <c r="B62" s="417" t="s">
        <v>51</v>
      </c>
      <c r="C62" s="244" t="s">
        <v>50</v>
      </c>
      <c r="D62" s="42">
        <f aca="true" t="shared" si="10" ref="D62:AP62">D59</f>
        <v>0</v>
      </c>
      <c r="E62" s="43">
        <f t="shared" si="10"/>
        <v>0</v>
      </c>
      <c r="F62" s="43">
        <f t="shared" si="10"/>
        <v>0</v>
      </c>
      <c r="G62" s="42">
        <f t="shared" si="10"/>
        <v>0</v>
      </c>
      <c r="H62" s="43">
        <f t="shared" si="10"/>
        <v>0</v>
      </c>
      <c r="I62" s="43">
        <f t="shared" si="10"/>
        <v>0</v>
      </c>
      <c r="J62" s="2">
        <f t="shared" si="10"/>
        <v>0</v>
      </c>
      <c r="K62" s="2">
        <f t="shared" si="10"/>
        <v>0</v>
      </c>
      <c r="L62" s="3">
        <f t="shared" si="10"/>
        <v>0</v>
      </c>
      <c r="M62" s="42">
        <f t="shared" si="10"/>
        <v>0</v>
      </c>
      <c r="N62" s="43">
        <f t="shared" si="10"/>
        <v>0</v>
      </c>
      <c r="O62" s="43">
        <f t="shared" si="10"/>
        <v>0</v>
      </c>
      <c r="P62" s="42">
        <f t="shared" si="10"/>
        <v>0</v>
      </c>
      <c r="Q62" s="43">
        <f t="shared" si="10"/>
        <v>0</v>
      </c>
      <c r="R62" s="43">
        <f t="shared" si="10"/>
        <v>0</v>
      </c>
      <c r="S62" s="42">
        <f t="shared" si="10"/>
        <v>0</v>
      </c>
      <c r="T62" s="43">
        <f t="shared" si="10"/>
        <v>0</v>
      </c>
      <c r="U62" s="43">
        <f t="shared" si="10"/>
        <v>0</v>
      </c>
      <c r="V62" s="3">
        <f t="shared" si="10"/>
        <v>0</v>
      </c>
      <c r="W62" s="2">
        <f t="shared" si="10"/>
        <v>0</v>
      </c>
      <c r="X62" s="48">
        <f t="shared" si="10"/>
        <v>0</v>
      </c>
      <c r="Y62" s="42">
        <f t="shared" si="10"/>
        <v>0</v>
      </c>
      <c r="Z62" s="43">
        <f t="shared" si="10"/>
        <v>0</v>
      </c>
      <c r="AA62" s="43">
        <f t="shared" si="10"/>
        <v>0</v>
      </c>
      <c r="AB62" s="42">
        <f t="shared" si="10"/>
        <v>0</v>
      </c>
      <c r="AC62" s="43">
        <f t="shared" si="10"/>
        <v>0</v>
      </c>
      <c r="AD62" s="43">
        <f t="shared" si="10"/>
        <v>0</v>
      </c>
      <c r="AE62" s="42">
        <f t="shared" si="10"/>
        <v>0</v>
      </c>
      <c r="AF62" s="43">
        <f t="shared" si="10"/>
        <v>0</v>
      </c>
      <c r="AG62" s="43">
        <f t="shared" si="10"/>
        <v>0</v>
      </c>
      <c r="AH62" s="42">
        <f t="shared" si="10"/>
        <v>0</v>
      </c>
      <c r="AI62" s="43">
        <f t="shared" si="10"/>
        <v>0</v>
      </c>
      <c r="AJ62" s="43">
        <f t="shared" si="10"/>
        <v>0</v>
      </c>
      <c r="AK62" s="42">
        <f t="shared" si="10"/>
        <v>0</v>
      </c>
      <c r="AL62" s="43">
        <f t="shared" si="10"/>
        <v>0</v>
      </c>
      <c r="AM62" s="43">
        <f t="shared" si="10"/>
        <v>0</v>
      </c>
      <c r="AN62" s="42">
        <f t="shared" si="10"/>
        <v>0</v>
      </c>
      <c r="AO62" s="43">
        <f t="shared" si="10"/>
        <v>0</v>
      </c>
      <c r="AP62" s="43">
        <f t="shared" si="10"/>
        <v>0</v>
      </c>
      <c r="AQ62" s="234">
        <f t="shared" si="2"/>
        <v>0</v>
      </c>
      <c r="AR62" s="234">
        <f t="shared" si="3"/>
        <v>0</v>
      </c>
      <c r="AS62" s="234">
        <f t="shared" si="4"/>
        <v>0</v>
      </c>
      <c r="AT62" s="255" t="s">
        <v>50</v>
      </c>
      <c r="AU62" s="414" t="s">
        <v>96</v>
      </c>
      <c r="AV62" s="415"/>
      <c r="AW62" s="216"/>
    </row>
    <row r="63" spans="1:49" ht="18.75">
      <c r="A63" s="222"/>
      <c r="B63" s="223"/>
      <c r="C63" s="237" t="s">
        <v>11</v>
      </c>
      <c r="D63" s="40">
        <f aca="true" t="shared" si="11" ref="D63:U63">+D7+D9+D11+D13+D15+D17+D19+D21+D23+D25+D27+D29+D31+D33+D35+D37+D39+D41+D43+D45+D47+D49+D51+D53+D55+D57+D60</f>
        <v>3</v>
      </c>
      <c r="E63" s="41">
        <f t="shared" si="11"/>
        <v>38.7562</v>
      </c>
      <c r="F63" s="41">
        <f t="shared" si="11"/>
        <v>16415.0721</v>
      </c>
      <c r="G63" s="40">
        <f t="shared" si="11"/>
        <v>12</v>
      </c>
      <c r="H63" s="41">
        <f t="shared" si="11"/>
        <v>140.375</v>
      </c>
      <c r="I63" s="41">
        <f t="shared" si="11"/>
        <v>64676.231</v>
      </c>
      <c r="J63" s="5">
        <f t="shared" si="11"/>
        <v>15</v>
      </c>
      <c r="K63" s="5">
        <f t="shared" si="11"/>
        <v>179.1312</v>
      </c>
      <c r="L63" s="6">
        <f t="shared" si="11"/>
        <v>81091.3031</v>
      </c>
      <c r="M63" s="40">
        <f t="shared" si="11"/>
        <v>221</v>
      </c>
      <c r="N63" s="41">
        <f t="shared" si="11"/>
        <v>5219.0441</v>
      </c>
      <c r="O63" s="41">
        <f t="shared" si="11"/>
        <v>1129942.401</v>
      </c>
      <c r="P63" s="40">
        <f t="shared" si="11"/>
        <v>52</v>
      </c>
      <c r="Q63" s="41">
        <f t="shared" si="11"/>
        <v>2442.994</v>
      </c>
      <c r="R63" s="41">
        <f t="shared" si="11"/>
        <v>414251.99</v>
      </c>
      <c r="S63" s="40">
        <f t="shared" si="11"/>
        <v>0</v>
      </c>
      <c r="T63" s="41">
        <f t="shared" si="11"/>
        <v>0</v>
      </c>
      <c r="U63" s="41">
        <f t="shared" si="11"/>
        <v>0</v>
      </c>
      <c r="V63" s="6">
        <f>+V7+V9+V11+V13+V15+V17+V19+V21+V23+V25+V27+V29+V31+V33+V35+V37+V39+V41+V43+V45+V47+V49+V51+V53+V55+V57+V60</f>
        <v>52</v>
      </c>
      <c r="W63" s="5">
        <f>+W7+W9+W11+W13+W15+W17+W19+W21+W23+W25+W27+W29+W31+W33+W35+W37+W39+W41+W43+W45+W47+W49+W51+W53+W55+W57+W60</f>
        <v>2442.994</v>
      </c>
      <c r="X63" s="47">
        <f>+X7+X9+X11+X13+X15+X17+X19+X21+X23+X25+X27+X29+X31+X33+X35+X37+X39+X41+X43+X45+X47+X49+X51+X53+X55+X57+X60</f>
        <v>414251.99</v>
      </c>
      <c r="Y63" s="40">
        <f>+Y7+Y9+Y11+Y13+Y15+Y17+Y19+Y21+Y23+Y25+Y27+Y29+Y31+Y33+Y35+Y37+Y39+Y41+Y43+Y45+Y47+Y49+Y51+Y53+Y55+Y57+Y60</f>
        <v>1</v>
      </c>
      <c r="Z63" s="41">
        <f>+Z7+Z9+Z11+Z13+Z15+Z17+Z19+Z21+Z23+Z25+Z27+Z29+Z31+Z33+Z35+Z37+Z39+Z41+Z43+Z45+Z47+Z49+Z51+Z53+Z55+Z57+Z60</f>
        <v>373.142</v>
      </c>
      <c r="AA63" s="41">
        <f aca="true" t="shared" si="12" ref="AA63:AP63">+AA7+AA9+AA11+AA13+AA15+AA17+AA19+AA21+AA23+AA25+AA27+AA29+AA31+AA33+AA35+AA37+AA39+AA41+AA43+AA45+AA47+AA49+AA51+AA53+AA55+AA57+AA60</f>
        <v>52339.65</v>
      </c>
      <c r="AB63" s="40">
        <f t="shared" si="12"/>
        <v>0</v>
      </c>
      <c r="AC63" s="41">
        <f t="shared" si="12"/>
        <v>0</v>
      </c>
      <c r="AD63" s="41">
        <f t="shared" si="12"/>
        <v>0</v>
      </c>
      <c r="AE63" s="40">
        <f t="shared" si="12"/>
        <v>0</v>
      </c>
      <c r="AF63" s="41">
        <f t="shared" si="12"/>
        <v>0</v>
      </c>
      <c r="AG63" s="41">
        <f t="shared" si="12"/>
        <v>0</v>
      </c>
      <c r="AH63" s="40">
        <f t="shared" si="12"/>
        <v>0</v>
      </c>
      <c r="AI63" s="41">
        <f t="shared" si="12"/>
        <v>0</v>
      </c>
      <c r="AJ63" s="41">
        <f t="shared" si="12"/>
        <v>0</v>
      </c>
      <c r="AK63" s="40">
        <f t="shared" si="12"/>
        <v>0</v>
      </c>
      <c r="AL63" s="41">
        <f t="shared" si="12"/>
        <v>0</v>
      </c>
      <c r="AM63" s="41">
        <f t="shared" si="12"/>
        <v>0</v>
      </c>
      <c r="AN63" s="40">
        <f t="shared" si="12"/>
        <v>0</v>
      </c>
      <c r="AO63" s="41">
        <f t="shared" si="12"/>
        <v>0</v>
      </c>
      <c r="AP63" s="41">
        <f t="shared" si="12"/>
        <v>0</v>
      </c>
      <c r="AQ63" s="242">
        <f t="shared" si="2"/>
        <v>289</v>
      </c>
      <c r="AR63" s="242">
        <f t="shared" si="3"/>
        <v>8214.3113</v>
      </c>
      <c r="AS63" s="242">
        <f t="shared" si="4"/>
        <v>1677625.3441</v>
      </c>
      <c r="AT63" s="237" t="s">
        <v>11</v>
      </c>
      <c r="AU63" s="266"/>
      <c r="AV63" s="249"/>
      <c r="AW63" s="216"/>
    </row>
    <row r="64" spans="1:49" ht="18.75">
      <c r="A64" s="228" t="s">
        <v>52</v>
      </c>
      <c r="B64" s="402" t="s">
        <v>53</v>
      </c>
      <c r="C64" s="244" t="s">
        <v>10</v>
      </c>
      <c r="D64" s="8"/>
      <c r="E64" s="9"/>
      <c r="F64" s="9"/>
      <c r="G64" s="9">
        <v>467</v>
      </c>
      <c r="H64" s="9">
        <v>1154.32045</v>
      </c>
      <c r="I64" s="230">
        <v>522390.536</v>
      </c>
      <c r="J64" s="245">
        <f aca="true" t="shared" si="13" ref="J64:L70">+D64+G64</f>
        <v>467</v>
      </c>
      <c r="K64" s="245">
        <f t="shared" si="13"/>
        <v>1154.32045</v>
      </c>
      <c r="L64" s="246">
        <f t="shared" si="13"/>
        <v>522390.536</v>
      </c>
      <c r="M64" s="8">
        <v>1369</v>
      </c>
      <c r="N64" s="9">
        <v>221.5861</v>
      </c>
      <c r="O64" s="32">
        <v>200742.431</v>
      </c>
      <c r="P64" s="8">
        <v>4977</v>
      </c>
      <c r="Q64" s="9">
        <v>1813.258</v>
      </c>
      <c r="R64" s="9">
        <v>593048.963</v>
      </c>
      <c r="S64" s="9">
        <v>243</v>
      </c>
      <c r="T64" s="9">
        <v>4.496</v>
      </c>
      <c r="U64" s="230">
        <v>4570.895</v>
      </c>
      <c r="V64" s="246">
        <f t="shared" si="6"/>
        <v>5220</v>
      </c>
      <c r="W64" s="245">
        <f t="shared" si="6"/>
        <v>1817.7540000000001</v>
      </c>
      <c r="X64" s="444">
        <f t="shared" si="6"/>
        <v>597619.858</v>
      </c>
      <c r="Y64" s="8">
        <v>92</v>
      </c>
      <c r="Z64" s="9">
        <v>650.914</v>
      </c>
      <c r="AA64" s="9">
        <v>60715.905</v>
      </c>
      <c r="AB64" s="1">
        <v>90</v>
      </c>
      <c r="AC64" s="2">
        <v>3.2242</v>
      </c>
      <c r="AD64" s="2">
        <v>2627.254</v>
      </c>
      <c r="AE64" s="2">
        <v>19</v>
      </c>
      <c r="AF64" s="2">
        <v>3.035</v>
      </c>
      <c r="AG64" s="3">
        <v>545.803</v>
      </c>
      <c r="AH64" s="1">
        <v>1</v>
      </c>
      <c r="AI64" s="2">
        <v>0.0065</v>
      </c>
      <c r="AJ64" s="3">
        <v>1.365</v>
      </c>
      <c r="AK64" s="30"/>
      <c r="AL64" s="31"/>
      <c r="AM64" s="32"/>
      <c r="AN64" s="1"/>
      <c r="AO64" s="2"/>
      <c r="AP64" s="2"/>
      <c r="AQ64" s="234">
        <f t="shared" si="2"/>
        <v>7258</v>
      </c>
      <c r="AR64" s="234">
        <f t="shared" si="3"/>
        <v>3850.84025</v>
      </c>
      <c r="AS64" s="234">
        <f t="shared" si="4"/>
        <v>1384643.152</v>
      </c>
      <c r="AT64" s="235" t="s">
        <v>10</v>
      </c>
      <c r="AU64" s="402" t="s">
        <v>53</v>
      </c>
      <c r="AV64" s="267" t="s">
        <v>52</v>
      </c>
      <c r="AW64" s="216"/>
    </row>
    <row r="65" spans="1:49" ht="18.75">
      <c r="A65" s="228"/>
      <c r="B65" s="403"/>
      <c r="C65" s="237" t="s">
        <v>11</v>
      </c>
      <c r="D65" s="13">
        <v>472</v>
      </c>
      <c r="E65" s="14">
        <v>60.7841</v>
      </c>
      <c r="F65" s="28">
        <v>68957.6678</v>
      </c>
      <c r="G65" s="14">
        <v>74</v>
      </c>
      <c r="H65" s="14">
        <v>6.2408</v>
      </c>
      <c r="I65" s="238">
        <v>8086.854</v>
      </c>
      <c r="J65" s="239">
        <f t="shared" si="13"/>
        <v>546</v>
      </c>
      <c r="K65" s="239">
        <f t="shared" si="13"/>
        <v>67.0249</v>
      </c>
      <c r="L65" s="240">
        <f t="shared" si="13"/>
        <v>77044.5218</v>
      </c>
      <c r="M65" s="13">
        <v>101</v>
      </c>
      <c r="N65" s="14">
        <v>7.755</v>
      </c>
      <c r="O65" s="241">
        <v>2075.15</v>
      </c>
      <c r="P65" s="13">
        <v>103</v>
      </c>
      <c r="Q65" s="14">
        <v>534.809</v>
      </c>
      <c r="R65" s="14">
        <v>56868.93</v>
      </c>
      <c r="S65" s="14"/>
      <c r="T65" s="14"/>
      <c r="U65" s="238"/>
      <c r="V65" s="240">
        <f t="shared" si="6"/>
        <v>103</v>
      </c>
      <c r="W65" s="239">
        <f t="shared" si="6"/>
        <v>534.809</v>
      </c>
      <c r="X65" s="443">
        <f t="shared" si="6"/>
        <v>56868.93</v>
      </c>
      <c r="Y65" s="13">
        <v>2</v>
      </c>
      <c r="Z65" s="14">
        <v>96.386</v>
      </c>
      <c r="AA65" s="14">
        <v>61502.265</v>
      </c>
      <c r="AB65" s="4"/>
      <c r="AC65" s="5"/>
      <c r="AD65" s="5"/>
      <c r="AE65" s="5"/>
      <c r="AF65" s="5"/>
      <c r="AG65" s="6"/>
      <c r="AH65" s="4"/>
      <c r="AI65" s="5"/>
      <c r="AJ65" s="6"/>
      <c r="AK65" s="33"/>
      <c r="AL65" s="34"/>
      <c r="AM65" s="35"/>
      <c r="AN65" s="4"/>
      <c r="AO65" s="5"/>
      <c r="AP65" s="5"/>
      <c r="AQ65" s="242">
        <f t="shared" si="2"/>
        <v>752</v>
      </c>
      <c r="AR65" s="242">
        <f t="shared" si="3"/>
        <v>705.9748999999999</v>
      </c>
      <c r="AS65" s="242">
        <f t="shared" si="4"/>
        <v>197490.86680000002</v>
      </c>
      <c r="AT65" s="243" t="s">
        <v>11</v>
      </c>
      <c r="AU65" s="403"/>
      <c r="AV65" s="236"/>
      <c r="AW65" s="216"/>
    </row>
    <row r="66" spans="1:49" ht="18.75">
      <c r="A66" s="228" t="s">
        <v>54</v>
      </c>
      <c r="B66" s="402" t="s">
        <v>55</v>
      </c>
      <c r="C66" s="244" t="s">
        <v>10</v>
      </c>
      <c r="D66" s="8"/>
      <c r="E66" s="9"/>
      <c r="F66" s="9"/>
      <c r="G66" s="9"/>
      <c r="H66" s="9"/>
      <c r="I66" s="230"/>
      <c r="J66" s="245">
        <f t="shared" si="13"/>
        <v>0</v>
      </c>
      <c r="K66" s="245">
        <f t="shared" si="13"/>
        <v>0</v>
      </c>
      <c r="L66" s="246">
        <f t="shared" si="13"/>
        <v>0</v>
      </c>
      <c r="M66" s="8"/>
      <c r="N66" s="9"/>
      <c r="O66" s="32"/>
      <c r="P66" s="8"/>
      <c r="Q66" s="9"/>
      <c r="R66" s="9"/>
      <c r="S66" s="9"/>
      <c r="T66" s="9"/>
      <c r="U66" s="230"/>
      <c r="V66" s="246">
        <f t="shared" si="6"/>
        <v>0</v>
      </c>
      <c r="W66" s="245">
        <f t="shared" si="6"/>
        <v>0</v>
      </c>
      <c r="X66" s="444">
        <f t="shared" si="6"/>
        <v>0</v>
      </c>
      <c r="Y66" s="8"/>
      <c r="Z66" s="9"/>
      <c r="AA66" s="9"/>
      <c r="AB66" s="1"/>
      <c r="AC66" s="2"/>
      <c r="AD66" s="2"/>
      <c r="AE66" s="2"/>
      <c r="AF66" s="2"/>
      <c r="AG66" s="3"/>
      <c r="AH66" s="1"/>
      <c r="AI66" s="2"/>
      <c r="AJ66" s="3"/>
      <c r="AK66" s="30"/>
      <c r="AL66" s="31"/>
      <c r="AM66" s="32"/>
      <c r="AN66" s="1"/>
      <c r="AO66" s="2"/>
      <c r="AP66" s="2"/>
      <c r="AQ66" s="234">
        <f t="shared" si="2"/>
        <v>0</v>
      </c>
      <c r="AR66" s="234">
        <f t="shared" si="3"/>
        <v>0</v>
      </c>
      <c r="AS66" s="234">
        <f t="shared" si="4"/>
        <v>0</v>
      </c>
      <c r="AT66" s="235" t="s">
        <v>10</v>
      </c>
      <c r="AU66" s="402" t="s">
        <v>55</v>
      </c>
      <c r="AV66" s="236" t="s">
        <v>54</v>
      </c>
      <c r="AW66" s="216"/>
    </row>
    <row r="67" spans="1:49" ht="18.75">
      <c r="A67" s="247" t="s">
        <v>36</v>
      </c>
      <c r="B67" s="403"/>
      <c r="C67" s="237" t="s">
        <v>11</v>
      </c>
      <c r="D67" s="13"/>
      <c r="E67" s="14"/>
      <c r="F67" s="14"/>
      <c r="G67" s="14"/>
      <c r="H67" s="14"/>
      <c r="I67" s="238"/>
      <c r="J67" s="239">
        <f t="shared" si="13"/>
        <v>0</v>
      </c>
      <c r="K67" s="239">
        <f t="shared" si="13"/>
        <v>0</v>
      </c>
      <c r="L67" s="240">
        <f t="shared" si="13"/>
        <v>0</v>
      </c>
      <c r="M67" s="13"/>
      <c r="N67" s="14"/>
      <c r="O67" s="241"/>
      <c r="P67" s="13"/>
      <c r="Q67" s="14"/>
      <c r="R67" s="14"/>
      <c r="S67" s="14"/>
      <c r="T67" s="14"/>
      <c r="U67" s="238"/>
      <c r="V67" s="240">
        <f t="shared" si="6"/>
        <v>0</v>
      </c>
      <c r="W67" s="239">
        <f t="shared" si="6"/>
        <v>0</v>
      </c>
      <c r="X67" s="443">
        <f t="shared" si="6"/>
        <v>0</v>
      </c>
      <c r="Y67" s="13"/>
      <c r="Z67" s="14"/>
      <c r="AA67" s="14"/>
      <c r="AB67" s="4"/>
      <c r="AC67" s="5"/>
      <c r="AD67" s="5"/>
      <c r="AE67" s="34"/>
      <c r="AF67" s="34"/>
      <c r="AG67" s="35"/>
      <c r="AH67" s="33"/>
      <c r="AI67" s="34"/>
      <c r="AJ67" s="35"/>
      <c r="AK67" s="33"/>
      <c r="AL67" s="34"/>
      <c r="AM67" s="35"/>
      <c r="AN67" s="4"/>
      <c r="AO67" s="5"/>
      <c r="AP67" s="5"/>
      <c r="AQ67" s="242">
        <f t="shared" si="2"/>
        <v>0</v>
      </c>
      <c r="AR67" s="242">
        <f t="shared" si="3"/>
        <v>0</v>
      </c>
      <c r="AS67" s="242">
        <f t="shared" si="4"/>
        <v>0</v>
      </c>
      <c r="AT67" s="248" t="s">
        <v>11</v>
      </c>
      <c r="AU67" s="403"/>
      <c r="AV67" s="249" t="s">
        <v>36</v>
      </c>
      <c r="AW67" s="216"/>
    </row>
    <row r="68" spans="1:49" ht="18.75">
      <c r="A68" s="423" t="s">
        <v>97</v>
      </c>
      <c r="B68" s="424"/>
      <c r="C68" s="244" t="s">
        <v>10</v>
      </c>
      <c r="D68" s="8">
        <v>111</v>
      </c>
      <c r="E68" s="9">
        <v>52.8845</v>
      </c>
      <c r="F68" s="9">
        <v>39365.678100000005</v>
      </c>
      <c r="G68" s="9">
        <v>558</v>
      </c>
      <c r="H68" s="9">
        <v>1192.32215</v>
      </c>
      <c r="I68" s="230">
        <v>540290.653</v>
      </c>
      <c r="J68" s="245">
        <f t="shared" si="13"/>
        <v>669</v>
      </c>
      <c r="K68" s="245">
        <f t="shared" si="13"/>
        <v>1245.20665</v>
      </c>
      <c r="L68" s="246">
        <f t="shared" si="13"/>
        <v>579656.3311000001</v>
      </c>
      <c r="M68" s="8">
        <v>3363</v>
      </c>
      <c r="N68" s="9">
        <v>2263.821</v>
      </c>
      <c r="O68" s="9">
        <v>679534.619</v>
      </c>
      <c r="P68" s="8">
        <v>6037</v>
      </c>
      <c r="Q68" s="9">
        <v>11822.444</v>
      </c>
      <c r="R68" s="9">
        <v>1919945.342</v>
      </c>
      <c r="S68" s="9">
        <v>524</v>
      </c>
      <c r="T68" s="9">
        <v>10.642</v>
      </c>
      <c r="U68" s="230">
        <v>8507.345000000001</v>
      </c>
      <c r="V68" s="246">
        <f t="shared" si="6"/>
        <v>6561</v>
      </c>
      <c r="W68" s="245">
        <f t="shared" si="6"/>
        <v>11833.086</v>
      </c>
      <c r="X68" s="444">
        <f t="shared" si="6"/>
        <v>1928452.687</v>
      </c>
      <c r="Y68" s="438">
        <v>1157</v>
      </c>
      <c r="Z68" s="9">
        <v>4357.201599999999</v>
      </c>
      <c r="AA68" s="9">
        <v>883745.6050000001</v>
      </c>
      <c r="AB68" s="30">
        <v>2423</v>
      </c>
      <c r="AC68" s="31">
        <v>208.64499999999998</v>
      </c>
      <c r="AD68" s="31">
        <v>82144.371</v>
      </c>
      <c r="AE68" s="31">
        <v>271</v>
      </c>
      <c r="AF68" s="31">
        <v>17.037</v>
      </c>
      <c r="AG68" s="32">
        <v>8880.126</v>
      </c>
      <c r="AH68" s="30">
        <v>432</v>
      </c>
      <c r="AI68" s="31">
        <v>46.36249</v>
      </c>
      <c r="AJ68" s="32">
        <v>24389.866</v>
      </c>
      <c r="AK68" s="30">
        <v>936</v>
      </c>
      <c r="AL68" s="31">
        <v>29.301700000000004</v>
      </c>
      <c r="AM68" s="32">
        <v>14311.341</v>
      </c>
      <c r="AN68" s="1">
        <v>843</v>
      </c>
      <c r="AO68" s="2">
        <v>37.5863</v>
      </c>
      <c r="AP68" s="2">
        <v>34080.959</v>
      </c>
      <c r="AQ68" s="234">
        <f t="shared" si="2"/>
        <v>16655</v>
      </c>
      <c r="AR68" s="234">
        <f t="shared" si="3"/>
        <v>20038.24774</v>
      </c>
      <c r="AS68" s="234">
        <f t="shared" si="4"/>
        <v>4235195.9051</v>
      </c>
      <c r="AT68" s="254" t="s">
        <v>10</v>
      </c>
      <c r="AU68" s="427" t="s">
        <v>98</v>
      </c>
      <c r="AV68" s="428"/>
      <c r="AW68" s="216"/>
    </row>
    <row r="69" spans="1:49" ht="18.75">
      <c r="A69" s="425"/>
      <c r="B69" s="426"/>
      <c r="C69" s="237" t="s">
        <v>11</v>
      </c>
      <c r="D69" s="13">
        <v>475</v>
      </c>
      <c r="E69" s="14">
        <v>99.5403</v>
      </c>
      <c r="F69" s="14">
        <v>85372.7399</v>
      </c>
      <c r="G69" s="14">
        <v>86</v>
      </c>
      <c r="H69" s="14">
        <v>146.6158</v>
      </c>
      <c r="I69" s="238">
        <v>72763.085</v>
      </c>
      <c r="J69" s="239">
        <f t="shared" si="13"/>
        <v>561</v>
      </c>
      <c r="K69" s="239">
        <f t="shared" si="13"/>
        <v>246.1561</v>
      </c>
      <c r="L69" s="240">
        <f t="shared" si="13"/>
        <v>158135.8249</v>
      </c>
      <c r="M69" s="21">
        <v>322</v>
      </c>
      <c r="N69" s="22">
        <v>5226.7991</v>
      </c>
      <c r="O69" s="22">
        <v>1132017.551</v>
      </c>
      <c r="P69" s="13">
        <v>155</v>
      </c>
      <c r="Q69" s="14">
        <v>2977.803</v>
      </c>
      <c r="R69" s="14">
        <v>471120.92</v>
      </c>
      <c r="S69" s="14">
        <v>0</v>
      </c>
      <c r="T69" s="14">
        <v>0</v>
      </c>
      <c r="U69" s="238">
        <v>0</v>
      </c>
      <c r="V69" s="240">
        <f t="shared" si="6"/>
        <v>155</v>
      </c>
      <c r="W69" s="239">
        <f t="shared" si="6"/>
        <v>2977.803</v>
      </c>
      <c r="X69" s="443">
        <f t="shared" si="6"/>
        <v>471120.92</v>
      </c>
      <c r="Y69" s="21">
        <v>3</v>
      </c>
      <c r="Z69" s="22">
        <v>469.528</v>
      </c>
      <c r="AA69" s="22">
        <v>113841.91500000001</v>
      </c>
      <c r="AB69" s="33">
        <v>0</v>
      </c>
      <c r="AC69" s="34">
        <v>0</v>
      </c>
      <c r="AD69" s="34">
        <v>0</v>
      </c>
      <c r="AE69" s="34">
        <v>0</v>
      </c>
      <c r="AF69" s="34">
        <v>0</v>
      </c>
      <c r="AG69" s="35">
        <v>0</v>
      </c>
      <c r="AH69" s="33">
        <v>0</v>
      </c>
      <c r="AI69" s="34">
        <v>0</v>
      </c>
      <c r="AJ69" s="35">
        <v>0</v>
      </c>
      <c r="AK69" s="33">
        <v>0</v>
      </c>
      <c r="AL69" s="34">
        <v>0</v>
      </c>
      <c r="AM69" s="35">
        <v>0</v>
      </c>
      <c r="AN69" s="4">
        <v>0</v>
      </c>
      <c r="AO69" s="5">
        <v>0</v>
      </c>
      <c r="AP69" s="5">
        <v>0</v>
      </c>
      <c r="AQ69" s="242">
        <f t="shared" si="2"/>
        <v>1041</v>
      </c>
      <c r="AR69" s="242">
        <f t="shared" si="3"/>
        <v>8920.2862</v>
      </c>
      <c r="AS69" s="242">
        <f t="shared" si="4"/>
        <v>1875116.2108999998</v>
      </c>
      <c r="AT69" s="237" t="s">
        <v>11</v>
      </c>
      <c r="AU69" s="429"/>
      <c r="AV69" s="430"/>
      <c r="AW69" s="216"/>
    </row>
    <row r="70" spans="1:49" ht="19.5" thickBot="1">
      <c r="A70" s="431" t="s">
        <v>99</v>
      </c>
      <c r="B70" s="432" t="s">
        <v>56</v>
      </c>
      <c r="C70" s="433"/>
      <c r="D70" s="21"/>
      <c r="E70" s="22"/>
      <c r="F70" s="22"/>
      <c r="G70" s="22"/>
      <c r="H70" s="22"/>
      <c r="I70" s="256"/>
      <c r="J70" s="268">
        <f t="shared" si="13"/>
        <v>0</v>
      </c>
      <c r="K70" s="268">
        <f t="shared" si="13"/>
        <v>0</v>
      </c>
      <c r="L70" s="269">
        <f t="shared" si="13"/>
        <v>0</v>
      </c>
      <c r="M70" s="270"/>
      <c r="N70" s="270"/>
      <c r="O70" s="271"/>
      <c r="P70" s="21"/>
      <c r="Q70" s="22"/>
      <c r="R70" s="22"/>
      <c r="S70" s="22"/>
      <c r="T70" s="22"/>
      <c r="U70" s="256"/>
      <c r="V70" s="269">
        <f t="shared" si="6"/>
        <v>0</v>
      </c>
      <c r="W70" s="268">
        <f t="shared" si="6"/>
        <v>0</v>
      </c>
      <c r="X70" s="445">
        <f t="shared" si="6"/>
        <v>0</v>
      </c>
      <c r="Y70" s="439"/>
      <c r="Z70" s="270"/>
      <c r="AA70" s="270"/>
      <c r="AB70" s="199"/>
      <c r="AC70" s="200"/>
      <c r="AD70" s="200"/>
      <c r="AE70" s="200"/>
      <c r="AF70" s="200"/>
      <c r="AG70" s="201"/>
      <c r="AH70" s="199"/>
      <c r="AI70" s="200"/>
      <c r="AJ70" s="201"/>
      <c r="AK70" s="199"/>
      <c r="AL70" s="200"/>
      <c r="AM70" s="201"/>
      <c r="AN70" s="199"/>
      <c r="AO70" s="200"/>
      <c r="AP70" s="200"/>
      <c r="AQ70" s="272"/>
      <c r="AR70" s="200">
        <f t="shared" si="3"/>
        <v>0</v>
      </c>
      <c r="AS70" s="200">
        <f t="shared" si="4"/>
        <v>0</v>
      </c>
      <c r="AT70" s="434" t="s">
        <v>99</v>
      </c>
      <c r="AU70" s="432" t="s">
        <v>56</v>
      </c>
      <c r="AV70" s="435"/>
      <c r="AW70" s="216"/>
    </row>
    <row r="71" spans="1:49" ht="19.5" thickBot="1">
      <c r="A71" s="418" t="s">
        <v>100</v>
      </c>
      <c r="B71" s="419" t="s">
        <v>57</v>
      </c>
      <c r="C71" s="420"/>
      <c r="D71" s="118">
        <f aca="true" t="shared" si="14" ref="D71:I71">+D68+D69+D70</f>
        <v>586</v>
      </c>
      <c r="E71" s="119">
        <f t="shared" si="14"/>
        <v>152.4248</v>
      </c>
      <c r="F71" s="119">
        <f t="shared" si="14"/>
        <v>124738.418</v>
      </c>
      <c r="G71" s="119">
        <f t="shared" si="14"/>
        <v>644</v>
      </c>
      <c r="H71" s="119">
        <f t="shared" si="14"/>
        <v>1338.93795</v>
      </c>
      <c r="I71" s="119">
        <f t="shared" si="14"/>
        <v>613053.738</v>
      </c>
      <c r="J71" s="121">
        <f>J68+J69</f>
        <v>1230</v>
      </c>
      <c r="K71" s="121">
        <f>K68+K69</f>
        <v>1491.36275</v>
      </c>
      <c r="L71" s="121">
        <f>L68+L69</f>
        <v>737792.1560000001</v>
      </c>
      <c r="M71" s="119">
        <f aca="true" t="shared" si="15" ref="M71:U71">+M68+M69+M70</f>
        <v>3685</v>
      </c>
      <c r="N71" s="119">
        <f t="shared" si="15"/>
        <v>7490.6201</v>
      </c>
      <c r="O71" s="119">
        <f t="shared" si="15"/>
        <v>1811552.17</v>
      </c>
      <c r="P71" s="119">
        <f t="shared" si="15"/>
        <v>6192</v>
      </c>
      <c r="Q71" s="119">
        <f t="shared" si="15"/>
        <v>14800.247</v>
      </c>
      <c r="R71" s="119">
        <f t="shared" si="15"/>
        <v>2391066.262</v>
      </c>
      <c r="S71" s="119">
        <f t="shared" si="15"/>
        <v>524</v>
      </c>
      <c r="T71" s="119">
        <f t="shared" si="15"/>
        <v>10.642</v>
      </c>
      <c r="U71" s="119">
        <f t="shared" si="15"/>
        <v>8507.345000000001</v>
      </c>
      <c r="V71" s="121">
        <f>V68+V69+V70</f>
        <v>6716</v>
      </c>
      <c r="W71" s="121">
        <f>W68+W69+W70</f>
        <v>14810.889</v>
      </c>
      <c r="X71" s="446">
        <f>X68+X69+X70</f>
        <v>2399573.607</v>
      </c>
      <c r="Y71" s="440">
        <f aca="true" t="shared" si="16" ref="Y71:AP71">+Y68+Y69+Y70</f>
        <v>1160</v>
      </c>
      <c r="Z71" s="119">
        <f t="shared" si="16"/>
        <v>4826.7296</v>
      </c>
      <c r="AA71" s="119">
        <f t="shared" si="16"/>
        <v>997587.5200000001</v>
      </c>
      <c r="AB71" s="119">
        <f t="shared" si="16"/>
        <v>2423</v>
      </c>
      <c r="AC71" s="119">
        <f t="shared" si="16"/>
        <v>208.64499999999998</v>
      </c>
      <c r="AD71" s="119">
        <f t="shared" si="16"/>
        <v>82144.371</v>
      </c>
      <c r="AE71" s="119">
        <f t="shared" si="16"/>
        <v>271</v>
      </c>
      <c r="AF71" s="119">
        <f t="shared" si="16"/>
        <v>17.037</v>
      </c>
      <c r="AG71" s="119">
        <f t="shared" si="16"/>
        <v>8880.126</v>
      </c>
      <c r="AH71" s="119">
        <f t="shared" si="16"/>
        <v>432</v>
      </c>
      <c r="AI71" s="119">
        <f t="shared" si="16"/>
        <v>46.36249</v>
      </c>
      <c r="AJ71" s="119">
        <f t="shared" si="16"/>
        <v>24389.866</v>
      </c>
      <c r="AK71" s="119">
        <f t="shared" si="16"/>
        <v>936</v>
      </c>
      <c r="AL71" s="119">
        <f t="shared" si="16"/>
        <v>29.301700000000004</v>
      </c>
      <c r="AM71" s="119">
        <f t="shared" si="16"/>
        <v>14311.341</v>
      </c>
      <c r="AN71" s="119">
        <f t="shared" si="16"/>
        <v>843</v>
      </c>
      <c r="AO71" s="119">
        <f t="shared" si="16"/>
        <v>37.5863</v>
      </c>
      <c r="AP71" s="119">
        <f t="shared" si="16"/>
        <v>34080.959</v>
      </c>
      <c r="AQ71" s="312">
        <f>AN71+AK71+AH71+AE71+AB71+Y71+S71+P71+M71+G71+D71</f>
        <v>17696</v>
      </c>
      <c r="AR71" s="312">
        <f>AO71+AL71+AI71+AF71+AC71+Z71+T71+Q71+N71+H71+E71</f>
        <v>28958.53394</v>
      </c>
      <c r="AS71" s="200">
        <f>AP71+AM71+AJ71+AG71+AD71+AA71+U71+R71+O71+I71+F71</f>
        <v>6110312.115999999</v>
      </c>
      <c r="AT71" s="421" t="s">
        <v>100</v>
      </c>
      <c r="AU71" s="419" t="s">
        <v>57</v>
      </c>
      <c r="AV71" s="422" t="s">
        <v>0</v>
      </c>
      <c r="AW71" s="216"/>
    </row>
    <row r="72" spans="24:47" ht="18.75">
      <c r="X72" s="273" t="s">
        <v>101</v>
      </c>
      <c r="AU72" s="273" t="s">
        <v>101</v>
      </c>
    </row>
    <row r="73" spans="44:45" ht="18.75">
      <c r="AR73" s="274"/>
      <c r="AS73" s="274"/>
    </row>
  </sheetData>
  <sheetProtection/>
  <mergeCells count="69">
    <mergeCell ref="A71:C71"/>
    <mergeCell ref="AT71:AV71"/>
    <mergeCell ref="A68:B69"/>
    <mergeCell ref="AU68:AV69"/>
    <mergeCell ref="A70:C70"/>
    <mergeCell ref="AT70:AV70"/>
    <mergeCell ref="A56:B57"/>
    <mergeCell ref="AU56:AV57"/>
    <mergeCell ref="AU66:AU67"/>
    <mergeCell ref="A59:B59"/>
    <mergeCell ref="AU59:AV59"/>
    <mergeCell ref="A62:B62"/>
    <mergeCell ref="AU62:AV62"/>
    <mergeCell ref="B64:B65"/>
    <mergeCell ref="AU64:AU65"/>
    <mergeCell ref="B66:B67"/>
    <mergeCell ref="B52:B53"/>
    <mergeCell ref="AU52:AU53"/>
    <mergeCell ref="B54:B55"/>
    <mergeCell ref="AU54:AU55"/>
    <mergeCell ref="B48:B49"/>
    <mergeCell ref="AU48:AU49"/>
    <mergeCell ref="B50:B51"/>
    <mergeCell ref="AU50:AU51"/>
    <mergeCell ref="B44:B45"/>
    <mergeCell ref="AU44:AU45"/>
    <mergeCell ref="B46:B47"/>
    <mergeCell ref="AU46:AU47"/>
    <mergeCell ref="B40:B41"/>
    <mergeCell ref="AU40:AU41"/>
    <mergeCell ref="B42:B43"/>
    <mergeCell ref="AU42:AU43"/>
    <mergeCell ref="B36:B37"/>
    <mergeCell ref="AU36:AU37"/>
    <mergeCell ref="B38:B39"/>
    <mergeCell ref="AU38:AU39"/>
    <mergeCell ref="B32:B33"/>
    <mergeCell ref="AU32:AU33"/>
    <mergeCell ref="B34:B35"/>
    <mergeCell ref="AU34:AU35"/>
    <mergeCell ref="AU18:AU19"/>
    <mergeCell ref="B28:B29"/>
    <mergeCell ref="AU28:AU29"/>
    <mergeCell ref="B30:B31"/>
    <mergeCell ref="AU30:AU31"/>
    <mergeCell ref="B24:B25"/>
    <mergeCell ref="AU24:AU25"/>
    <mergeCell ref="B26:B27"/>
    <mergeCell ref="AU26:AU27"/>
    <mergeCell ref="AU10:AU11"/>
    <mergeCell ref="B12:B13"/>
    <mergeCell ref="AU12:AU13"/>
    <mergeCell ref="B20:B21"/>
    <mergeCell ref="AU20:AU21"/>
    <mergeCell ref="B22:B23"/>
    <mergeCell ref="AU22:AU23"/>
    <mergeCell ref="B16:B17"/>
    <mergeCell ref="AU16:AU17"/>
    <mergeCell ref="B18:B19"/>
    <mergeCell ref="A1:X1"/>
    <mergeCell ref="S3:U3"/>
    <mergeCell ref="B6:B7"/>
    <mergeCell ref="AU6:AU7"/>
    <mergeCell ref="AB3:AD3"/>
    <mergeCell ref="B14:B15"/>
    <mergeCell ref="AU14:AU15"/>
    <mergeCell ref="B8:B9"/>
    <mergeCell ref="AU8:AU9"/>
    <mergeCell ref="B10:B11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S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U42" activePane="bottomRight" state="frozen"/>
      <selection pane="topLeft" activeCell="X8" sqref="X8"/>
      <selection pane="topRight" activeCell="X8" sqref="X8"/>
      <selection pane="bottomLeft" activeCell="X8" sqref="X8"/>
      <selection pane="bottomRight" activeCell="W47" sqref="W47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4" width="16.625" style="55" customWidth="1"/>
    <col min="15" max="15" width="18.375" style="55" customWidth="1"/>
    <col min="16" max="16" width="12.625" style="55" customWidth="1"/>
    <col min="17" max="17" width="16.625" style="55" customWidth="1"/>
    <col min="18" max="18" width="18.37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8.125" style="55" customWidth="1"/>
    <col min="25" max="25" width="12.625" style="55" customWidth="1"/>
    <col min="26" max="26" width="16.625" style="55" customWidth="1"/>
    <col min="27" max="27" width="18.3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109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109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110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126" t="s">
        <v>89</v>
      </c>
      <c r="Z3" s="67"/>
      <c r="AA3" s="125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8"/>
      <c r="E6" s="9"/>
      <c r="F6" s="9"/>
      <c r="G6" s="9"/>
      <c r="H6" s="9"/>
      <c r="I6" s="23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8">
        <v>19</v>
      </c>
      <c r="N6" s="9">
        <v>592.52</v>
      </c>
      <c r="O6" s="195">
        <v>190440.476</v>
      </c>
      <c r="P6" s="284">
        <v>18</v>
      </c>
      <c r="Q6" s="246">
        <v>1731.592</v>
      </c>
      <c r="R6" s="246">
        <v>321877.761</v>
      </c>
      <c r="S6" s="9"/>
      <c r="T6" s="9"/>
      <c r="U6" s="230"/>
      <c r="V6" s="276">
        <f aca="true" t="shared" si="1" ref="V6:X21">+P6+S6</f>
        <v>18</v>
      </c>
      <c r="W6" s="275">
        <f t="shared" si="1"/>
        <v>1731.592</v>
      </c>
      <c r="X6" s="276">
        <f t="shared" si="1"/>
        <v>321877.761</v>
      </c>
      <c r="Y6" s="9"/>
      <c r="Z6" s="9"/>
      <c r="AA6" s="233"/>
      <c r="AB6" s="1"/>
      <c r="AC6" s="2"/>
      <c r="AD6" s="3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3"/>
      <c r="AQ6" s="92">
        <f>AN6+AK6+AH6+AE6+AB6+Y6+S6+P6+M6+G6+D6</f>
        <v>37</v>
      </c>
      <c r="AR6" s="92">
        <f>AO6+AL6+AI6+AF6+AC6+Z6+T6+Q6+N6+H6+E6</f>
        <v>2324.112</v>
      </c>
      <c r="AS6" s="92">
        <f>AP6+AM6+AJ6+AG6+AD6+AA6+U6+R6+O6+I6+F6</f>
        <v>512318.23699999996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13">
        <v>6</v>
      </c>
      <c r="E7" s="14">
        <v>202.454</v>
      </c>
      <c r="F7" s="36">
        <v>93353.08395</v>
      </c>
      <c r="G7" s="14"/>
      <c r="H7" s="14"/>
      <c r="I7" s="238"/>
      <c r="J7" s="277">
        <f t="shared" si="0"/>
        <v>6</v>
      </c>
      <c r="K7" s="277">
        <f t="shared" si="0"/>
        <v>202.454</v>
      </c>
      <c r="L7" s="278">
        <f t="shared" si="0"/>
        <v>93353.08395</v>
      </c>
      <c r="M7" s="13">
        <v>61</v>
      </c>
      <c r="N7" s="14">
        <v>4002.936</v>
      </c>
      <c r="O7" s="241">
        <v>981788.909</v>
      </c>
      <c r="P7" s="285">
        <v>36</v>
      </c>
      <c r="Q7" s="286">
        <v>8365.42</v>
      </c>
      <c r="R7" s="286">
        <v>1276337.009</v>
      </c>
      <c r="S7" s="14"/>
      <c r="T7" s="14"/>
      <c r="U7" s="238"/>
      <c r="V7" s="278">
        <f t="shared" si="1"/>
        <v>36</v>
      </c>
      <c r="W7" s="277">
        <f t="shared" si="1"/>
        <v>8365.42</v>
      </c>
      <c r="X7" s="278">
        <f t="shared" si="1"/>
        <v>1276337.009</v>
      </c>
      <c r="Y7" s="14">
        <v>2</v>
      </c>
      <c r="Z7" s="14">
        <v>1054.733</v>
      </c>
      <c r="AA7" s="14">
        <v>146394.189</v>
      </c>
      <c r="AB7" s="4"/>
      <c r="AC7" s="5"/>
      <c r="AD7" s="6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6"/>
      <c r="AQ7" s="97">
        <f aca="true" t="shared" si="2" ref="AQ7:AQ69">AN7+AK7+AH7+AE7+AB7+Y7+S7+P7+M7+G7+D7</f>
        <v>105</v>
      </c>
      <c r="AR7" s="97">
        <f aca="true" t="shared" si="3" ref="AR7:AR70">AO7+AL7+AI7+AF7+AC7+Z7+T7+Q7+N7+H7+E7</f>
        <v>13625.543</v>
      </c>
      <c r="AS7" s="97">
        <f aca="true" t="shared" si="4" ref="AS7:AS70">AP7+AM7+AJ7+AG7+AD7+AA7+U7+R7+O7+I7+F7</f>
        <v>2497873.1909499997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8"/>
      <c r="E8" s="9"/>
      <c r="F8" s="9"/>
      <c r="G8" s="9"/>
      <c r="H8" s="9"/>
      <c r="I8" s="230"/>
      <c r="J8" s="279">
        <f t="shared" si="0"/>
        <v>0</v>
      </c>
      <c r="K8" s="279">
        <f t="shared" si="0"/>
        <v>0</v>
      </c>
      <c r="L8" s="133">
        <f t="shared" si="0"/>
        <v>0</v>
      </c>
      <c r="M8" s="8"/>
      <c r="N8" s="9"/>
      <c r="O8" s="32"/>
      <c r="P8" s="284"/>
      <c r="Q8" s="246"/>
      <c r="R8" s="246"/>
      <c r="S8" s="9"/>
      <c r="T8" s="9"/>
      <c r="U8" s="230"/>
      <c r="V8" s="133">
        <f t="shared" si="1"/>
        <v>0</v>
      </c>
      <c r="W8" s="279">
        <f t="shared" si="1"/>
        <v>0</v>
      </c>
      <c r="X8" s="133">
        <f t="shared" si="1"/>
        <v>0</v>
      </c>
      <c r="Y8" s="9"/>
      <c r="Z8" s="9"/>
      <c r="AA8" s="9"/>
      <c r="AB8" s="1"/>
      <c r="AC8" s="2"/>
      <c r="AD8" s="3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3"/>
      <c r="AQ8" s="92">
        <f t="shared" si="2"/>
        <v>0</v>
      </c>
      <c r="AR8" s="92">
        <f t="shared" si="3"/>
        <v>0</v>
      </c>
      <c r="AS8" s="92">
        <f t="shared" si="4"/>
        <v>0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13"/>
      <c r="E9" s="14"/>
      <c r="F9" s="14"/>
      <c r="G9" s="14"/>
      <c r="H9" s="14"/>
      <c r="I9" s="238"/>
      <c r="J9" s="277">
        <f t="shared" si="0"/>
        <v>0</v>
      </c>
      <c r="K9" s="277">
        <f t="shared" si="0"/>
        <v>0</v>
      </c>
      <c r="L9" s="278">
        <f t="shared" si="0"/>
        <v>0</v>
      </c>
      <c r="M9" s="13">
        <v>1</v>
      </c>
      <c r="N9" s="14">
        <v>70.686</v>
      </c>
      <c r="O9" s="241">
        <v>3629.372</v>
      </c>
      <c r="P9" s="285">
        <v>2</v>
      </c>
      <c r="Q9" s="286">
        <v>197.829</v>
      </c>
      <c r="R9" s="286">
        <v>12147.98</v>
      </c>
      <c r="S9" s="14"/>
      <c r="T9" s="14"/>
      <c r="U9" s="238"/>
      <c r="V9" s="278">
        <f t="shared" si="1"/>
        <v>2</v>
      </c>
      <c r="W9" s="277">
        <f t="shared" si="1"/>
        <v>197.829</v>
      </c>
      <c r="X9" s="278">
        <f t="shared" si="1"/>
        <v>12147.98</v>
      </c>
      <c r="Y9" s="14"/>
      <c r="Z9" s="14"/>
      <c r="AA9" s="14"/>
      <c r="AB9" s="4"/>
      <c r="AC9" s="5"/>
      <c r="AD9" s="6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6"/>
      <c r="AQ9" s="97">
        <f t="shared" si="2"/>
        <v>3</v>
      </c>
      <c r="AR9" s="97">
        <f t="shared" si="3"/>
        <v>268.515</v>
      </c>
      <c r="AS9" s="97">
        <f t="shared" si="4"/>
        <v>15777.351999999999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8"/>
      <c r="E10" s="9"/>
      <c r="F10" s="9"/>
      <c r="G10" s="9"/>
      <c r="H10" s="9"/>
      <c r="I10" s="23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8"/>
      <c r="N10" s="9"/>
      <c r="O10" s="32"/>
      <c r="P10" s="284"/>
      <c r="Q10" s="246"/>
      <c r="R10" s="246"/>
      <c r="S10" s="9"/>
      <c r="T10" s="9"/>
      <c r="U10" s="230"/>
      <c r="V10" s="133">
        <f t="shared" si="1"/>
        <v>0</v>
      </c>
      <c r="W10" s="279">
        <f t="shared" si="1"/>
        <v>0</v>
      </c>
      <c r="X10" s="133">
        <f t="shared" si="1"/>
        <v>0</v>
      </c>
      <c r="Y10" s="9"/>
      <c r="Z10" s="9"/>
      <c r="AA10" s="9"/>
      <c r="AB10" s="1"/>
      <c r="AC10" s="2"/>
      <c r="AD10" s="3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3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13"/>
      <c r="E11" s="14"/>
      <c r="F11" s="14"/>
      <c r="G11" s="14"/>
      <c r="H11" s="14"/>
      <c r="I11" s="238"/>
      <c r="J11" s="277">
        <f t="shared" si="0"/>
        <v>0</v>
      </c>
      <c r="K11" s="277">
        <f t="shared" si="0"/>
        <v>0</v>
      </c>
      <c r="L11" s="278">
        <f t="shared" si="0"/>
        <v>0</v>
      </c>
      <c r="M11" s="13"/>
      <c r="N11" s="14"/>
      <c r="O11" s="241"/>
      <c r="P11" s="285"/>
      <c r="Q11" s="286"/>
      <c r="R11" s="286"/>
      <c r="S11" s="14"/>
      <c r="T11" s="14"/>
      <c r="U11" s="238"/>
      <c r="V11" s="278">
        <f t="shared" si="1"/>
        <v>0</v>
      </c>
      <c r="W11" s="277">
        <f t="shared" si="1"/>
        <v>0</v>
      </c>
      <c r="X11" s="278">
        <f t="shared" si="1"/>
        <v>0</v>
      </c>
      <c r="Y11" s="14"/>
      <c r="Z11" s="14"/>
      <c r="AA11" s="14"/>
      <c r="AB11" s="4"/>
      <c r="AC11" s="5"/>
      <c r="AD11" s="6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6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8"/>
      <c r="E12" s="9"/>
      <c r="F12" s="9"/>
      <c r="G12" s="9"/>
      <c r="H12" s="9"/>
      <c r="I12" s="23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8"/>
      <c r="N12" s="9"/>
      <c r="O12" s="32"/>
      <c r="P12" s="284"/>
      <c r="Q12" s="246"/>
      <c r="R12" s="246"/>
      <c r="S12" s="9"/>
      <c r="T12" s="9"/>
      <c r="U12" s="230"/>
      <c r="V12" s="133">
        <f t="shared" si="1"/>
        <v>0</v>
      </c>
      <c r="W12" s="279">
        <f t="shared" si="1"/>
        <v>0</v>
      </c>
      <c r="X12" s="133">
        <f t="shared" si="1"/>
        <v>0</v>
      </c>
      <c r="Y12" s="9"/>
      <c r="Z12" s="9"/>
      <c r="AA12" s="9"/>
      <c r="AB12" s="1"/>
      <c r="AC12" s="2"/>
      <c r="AD12" s="3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3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13"/>
      <c r="E13" s="14"/>
      <c r="F13" s="14"/>
      <c r="G13" s="14"/>
      <c r="H13" s="14"/>
      <c r="I13" s="238"/>
      <c r="J13" s="277">
        <f t="shared" si="0"/>
        <v>0</v>
      </c>
      <c r="K13" s="277">
        <f t="shared" si="0"/>
        <v>0</v>
      </c>
      <c r="L13" s="278">
        <f t="shared" si="0"/>
        <v>0</v>
      </c>
      <c r="M13" s="13"/>
      <c r="N13" s="14"/>
      <c r="O13" s="241"/>
      <c r="P13" s="285"/>
      <c r="Q13" s="286"/>
      <c r="R13" s="286"/>
      <c r="S13" s="14"/>
      <c r="T13" s="14"/>
      <c r="U13" s="238"/>
      <c r="V13" s="278">
        <f t="shared" si="1"/>
        <v>0</v>
      </c>
      <c r="W13" s="277">
        <f t="shared" si="1"/>
        <v>0</v>
      </c>
      <c r="X13" s="278">
        <f t="shared" si="1"/>
        <v>0</v>
      </c>
      <c r="Y13" s="14"/>
      <c r="Z13" s="14"/>
      <c r="AA13" s="14"/>
      <c r="AB13" s="4"/>
      <c r="AC13" s="5"/>
      <c r="AD13" s="6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6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8"/>
      <c r="E14" s="9"/>
      <c r="F14" s="9"/>
      <c r="G14" s="9"/>
      <c r="H14" s="9"/>
      <c r="I14" s="230"/>
      <c r="J14" s="279">
        <f>+D14+G14</f>
        <v>0</v>
      </c>
      <c r="K14" s="279">
        <f>+E14+H14</f>
        <v>0</v>
      </c>
      <c r="L14" s="133">
        <f>+F14+I14</f>
        <v>0</v>
      </c>
      <c r="M14" s="8"/>
      <c r="N14" s="9"/>
      <c r="O14" s="32"/>
      <c r="P14" s="284">
        <v>12</v>
      </c>
      <c r="Q14" s="246">
        <v>209.746</v>
      </c>
      <c r="R14" s="246">
        <v>28902.075</v>
      </c>
      <c r="S14" s="9"/>
      <c r="T14" s="9"/>
      <c r="U14" s="230"/>
      <c r="V14" s="133">
        <f t="shared" si="1"/>
        <v>12</v>
      </c>
      <c r="W14" s="279">
        <f t="shared" si="1"/>
        <v>209.746</v>
      </c>
      <c r="X14" s="133">
        <f t="shared" si="1"/>
        <v>28902.075</v>
      </c>
      <c r="Y14" s="9">
        <v>2</v>
      </c>
      <c r="Z14" s="9">
        <v>15.2649</v>
      </c>
      <c r="AA14" s="9">
        <v>2084.343</v>
      </c>
      <c r="AB14" s="1"/>
      <c r="AC14" s="2"/>
      <c r="AD14" s="3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3"/>
      <c r="AQ14" s="92">
        <f t="shared" si="2"/>
        <v>14</v>
      </c>
      <c r="AR14" s="92">
        <f t="shared" si="3"/>
        <v>225.01090000000002</v>
      </c>
      <c r="AS14" s="92">
        <f t="shared" si="4"/>
        <v>30986.418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13"/>
      <c r="E15" s="14"/>
      <c r="F15" s="14"/>
      <c r="G15" s="14"/>
      <c r="H15" s="14"/>
      <c r="I15" s="238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13"/>
      <c r="N15" s="14"/>
      <c r="O15" s="241"/>
      <c r="P15" s="285"/>
      <c r="Q15" s="286"/>
      <c r="R15" s="286"/>
      <c r="S15" s="14"/>
      <c r="T15" s="14"/>
      <c r="U15" s="238"/>
      <c r="V15" s="278">
        <f t="shared" si="1"/>
        <v>0</v>
      </c>
      <c r="W15" s="277">
        <f t="shared" si="1"/>
        <v>0</v>
      </c>
      <c r="X15" s="278">
        <f t="shared" si="1"/>
        <v>0</v>
      </c>
      <c r="Y15" s="14"/>
      <c r="Z15" s="14"/>
      <c r="AA15" s="14"/>
      <c r="AB15" s="4"/>
      <c r="AC15" s="5"/>
      <c r="AD15" s="6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6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8"/>
      <c r="E16" s="9"/>
      <c r="F16" s="9"/>
      <c r="G16" s="9"/>
      <c r="H16" s="9"/>
      <c r="I16" s="23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8"/>
      <c r="N16" s="9"/>
      <c r="O16" s="32"/>
      <c r="P16" s="284">
        <v>10</v>
      </c>
      <c r="Q16" s="246">
        <v>47.556</v>
      </c>
      <c r="R16" s="246">
        <v>5822.719</v>
      </c>
      <c r="S16" s="9"/>
      <c r="T16" s="9"/>
      <c r="U16" s="230"/>
      <c r="V16" s="133">
        <f t="shared" si="1"/>
        <v>10</v>
      </c>
      <c r="W16" s="279">
        <f t="shared" si="1"/>
        <v>47.556</v>
      </c>
      <c r="X16" s="133">
        <f t="shared" si="1"/>
        <v>5822.719</v>
      </c>
      <c r="Y16" s="9"/>
      <c r="Z16" s="9"/>
      <c r="AA16" s="9"/>
      <c r="AB16" s="1"/>
      <c r="AC16" s="2"/>
      <c r="AD16" s="3"/>
      <c r="AE16" s="2">
        <v>42</v>
      </c>
      <c r="AF16" s="2">
        <v>5.064</v>
      </c>
      <c r="AG16" s="3">
        <v>1358.02</v>
      </c>
      <c r="AH16" s="1">
        <v>138</v>
      </c>
      <c r="AI16" s="2">
        <v>38.6076</v>
      </c>
      <c r="AJ16" s="3">
        <v>19474.975</v>
      </c>
      <c r="AK16" s="1"/>
      <c r="AL16" s="2"/>
      <c r="AM16" s="3"/>
      <c r="AN16" s="1"/>
      <c r="AO16" s="2"/>
      <c r="AP16" s="3"/>
      <c r="AQ16" s="92">
        <f t="shared" si="2"/>
        <v>190</v>
      </c>
      <c r="AR16" s="92">
        <f t="shared" si="3"/>
        <v>91.2276</v>
      </c>
      <c r="AS16" s="92">
        <f t="shared" si="4"/>
        <v>26655.714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13"/>
      <c r="E17" s="14"/>
      <c r="F17" s="14"/>
      <c r="G17" s="14"/>
      <c r="H17" s="14"/>
      <c r="I17" s="238"/>
      <c r="J17" s="277">
        <f t="shared" si="5"/>
        <v>0</v>
      </c>
      <c r="K17" s="277">
        <f t="shared" si="5"/>
        <v>0</v>
      </c>
      <c r="L17" s="278">
        <f t="shared" si="5"/>
        <v>0</v>
      </c>
      <c r="M17" s="13"/>
      <c r="N17" s="14"/>
      <c r="O17" s="241"/>
      <c r="P17" s="285"/>
      <c r="Q17" s="286"/>
      <c r="R17" s="286"/>
      <c r="S17" s="14"/>
      <c r="T17" s="14"/>
      <c r="U17" s="238"/>
      <c r="V17" s="278">
        <f t="shared" si="1"/>
        <v>0</v>
      </c>
      <c r="W17" s="277">
        <f t="shared" si="1"/>
        <v>0</v>
      </c>
      <c r="X17" s="278">
        <f t="shared" si="1"/>
        <v>0</v>
      </c>
      <c r="Y17" s="14"/>
      <c r="Z17" s="14"/>
      <c r="AA17" s="14"/>
      <c r="AB17" s="4"/>
      <c r="AC17" s="5"/>
      <c r="AD17" s="6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6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8"/>
      <c r="E18" s="9"/>
      <c r="F18" s="9"/>
      <c r="G18" s="9">
        <v>20</v>
      </c>
      <c r="H18" s="9">
        <v>6.5681</v>
      </c>
      <c r="I18" s="230">
        <v>1767.848</v>
      </c>
      <c r="J18" s="279">
        <f t="shared" si="5"/>
        <v>20</v>
      </c>
      <c r="K18" s="279">
        <f t="shared" si="5"/>
        <v>6.5681</v>
      </c>
      <c r="L18" s="133">
        <f t="shared" si="5"/>
        <v>1767.848</v>
      </c>
      <c r="M18" s="8"/>
      <c r="N18" s="9"/>
      <c r="O18" s="32"/>
      <c r="P18" s="284">
        <v>200</v>
      </c>
      <c r="Q18" s="246">
        <v>193.598</v>
      </c>
      <c r="R18" s="246">
        <v>36342.66</v>
      </c>
      <c r="S18" s="9">
        <v>22</v>
      </c>
      <c r="T18" s="9">
        <v>0.515</v>
      </c>
      <c r="U18" s="230">
        <v>547.053</v>
      </c>
      <c r="V18" s="133">
        <f t="shared" si="1"/>
        <v>222</v>
      </c>
      <c r="W18" s="279">
        <f t="shared" si="1"/>
        <v>194.113</v>
      </c>
      <c r="X18" s="133">
        <f t="shared" si="1"/>
        <v>36889.713</v>
      </c>
      <c r="Y18" s="9"/>
      <c r="Z18" s="9"/>
      <c r="AA18" s="9"/>
      <c r="AB18" s="1"/>
      <c r="AC18" s="2"/>
      <c r="AD18" s="3"/>
      <c r="AE18" s="2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3"/>
      <c r="AQ18" s="92">
        <f t="shared" si="2"/>
        <v>242</v>
      </c>
      <c r="AR18" s="92">
        <f t="shared" si="3"/>
        <v>200.6811</v>
      </c>
      <c r="AS18" s="92">
        <f t="shared" si="4"/>
        <v>38657.561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13"/>
      <c r="E19" s="14"/>
      <c r="F19" s="14"/>
      <c r="G19" s="14"/>
      <c r="H19" s="14"/>
      <c r="I19" s="238"/>
      <c r="J19" s="277">
        <f t="shared" si="5"/>
        <v>0</v>
      </c>
      <c r="K19" s="277">
        <f t="shared" si="5"/>
        <v>0</v>
      </c>
      <c r="L19" s="278">
        <f t="shared" si="5"/>
        <v>0</v>
      </c>
      <c r="M19" s="13"/>
      <c r="N19" s="14"/>
      <c r="O19" s="241"/>
      <c r="P19" s="285"/>
      <c r="Q19" s="286"/>
      <c r="R19" s="286"/>
      <c r="S19" s="14"/>
      <c r="T19" s="14"/>
      <c r="U19" s="238"/>
      <c r="V19" s="278">
        <f t="shared" si="1"/>
        <v>0</v>
      </c>
      <c r="W19" s="277">
        <f t="shared" si="1"/>
        <v>0</v>
      </c>
      <c r="X19" s="278">
        <f t="shared" si="1"/>
        <v>0</v>
      </c>
      <c r="Y19" s="14"/>
      <c r="Z19" s="14"/>
      <c r="AA19" s="14"/>
      <c r="AB19" s="4"/>
      <c r="AC19" s="5"/>
      <c r="AD19" s="6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6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8"/>
      <c r="E20" s="9"/>
      <c r="F20" s="9"/>
      <c r="G20" s="9"/>
      <c r="H20" s="9"/>
      <c r="I20" s="23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8"/>
      <c r="N20" s="9"/>
      <c r="O20" s="32"/>
      <c r="P20" s="284"/>
      <c r="Q20" s="246"/>
      <c r="R20" s="246"/>
      <c r="S20" s="9"/>
      <c r="T20" s="9"/>
      <c r="U20" s="230"/>
      <c r="V20" s="133">
        <f t="shared" si="1"/>
        <v>0</v>
      </c>
      <c r="W20" s="279">
        <f t="shared" si="1"/>
        <v>0</v>
      </c>
      <c r="X20" s="133">
        <f t="shared" si="1"/>
        <v>0</v>
      </c>
      <c r="Y20" s="9"/>
      <c r="Z20" s="9"/>
      <c r="AA20" s="9"/>
      <c r="AB20" s="1"/>
      <c r="AC20" s="2"/>
      <c r="AD20" s="3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3"/>
      <c r="AQ20" s="92">
        <f t="shared" si="2"/>
        <v>0</v>
      </c>
      <c r="AR20" s="92">
        <f t="shared" si="3"/>
        <v>0</v>
      </c>
      <c r="AS20" s="92">
        <f t="shared" si="4"/>
        <v>0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13"/>
      <c r="E21" s="14"/>
      <c r="F21" s="14"/>
      <c r="G21" s="14"/>
      <c r="H21" s="14"/>
      <c r="I21" s="238"/>
      <c r="J21" s="277">
        <f t="shared" si="5"/>
        <v>0</v>
      </c>
      <c r="K21" s="277">
        <f t="shared" si="5"/>
        <v>0</v>
      </c>
      <c r="L21" s="278">
        <f t="shared" si="5"/>
        <v>0</v>
      </c>
      <c r="M21" s="13"/>
      <c r="N21" s="14"/>
      <c r="O21" s="241"/>
      <c r="P21" s="285"/>
      <c r="Q21" s="286"/>
      <c r="R21" s="286"/>
      <c r="S21" s="14"/>
      <c r="T21" s="14"/>
      <c r="U21" s="238"/>
      <c r="V21" s="278">
        <f t="shared" si="1"/>
        <v>0</v>
      </c>
      <c r="W21" s="277">
        <f t="shared" si="1"/>
        <v>0</v>
      </c>
      <c r="X21" s="278">
        <f t="shared" si="1"/>
        <v>0</v>
      </c>
      <c r="Y21" s="14"/>
      <c r="Z21" s="14"/>
      <c r="AA21" s="14"/>
      <c r="AB21" s="4"/>
      <c r="AC21" s="5"/>
      <c r="AD21" s="6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6"/>
      <c r="AQ21" s="97">
        <f t="shared" si="2"/>
        <v>0</v>
      </c>
      <c r="AR21" s="97">
        <f t="shared" si="3"/>
        <v>0</v>
      </c>
      <c r="AS21" s="97">
        <f t="shared" si="4"/>
        <v>0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8"/>
      <c r="E22" s="9"/>
      <c r="F22" s="9"/>
      <c r="G22" s="9"/>
      <c r="H22" s="9"/>
      <c r="I22" s="23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8"/>
      <c r="N22" s="9"/>
      <c r="O22" s="32"/>
      <c r="P22" s="284"/>
      <c r="Q22" s="246"/>
      <c r="R22" s="246"/>
      <c r="S22" s="9"/>
      <c r="T22" s="9"/>
      <c r="U22" s="230"/>
      <c r="V22" s="133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9"/>
      <c r="Z22" s="9"/>
      <c r="AA22" s="9"/>
      <c r="AB22" s="1"/>
      <c r="AC22" s="2"/>
      <c r="AD22" s="3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3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13"/>
      <c r="E23" s="14"/>
      <c r="F23" s="14"/>
      <c r="G23" s="14"/>
      <c r="H23" s="14"/>
      <c r="I23" s="238"/>
      <c r="J23" s="277">
        <f t="shared" si="5"/>
        <v>0</v>
      </c>
      <c r="K23" s="277">
        <f t="shared" si="5"/>
        <v>0</v>
      </c>
      <c r="L23" s="278">
        <f t="shared" si="5"/>
        <v>0</v>
      </c>
      <c r="M23" s="13"/>
      <c r="N23" s="14"/>
      <c r="O23" s="241"/>
      <c r="P23" s="285"/>
      <c r="Q23" s="286"/>
      <c r="R23" s="286"/>
      <c r="S23" s="14"/>
      <c r="T23" s="14"/>
      <c r="U23" s="238"/>
      <c r="V23" s="278">
        <f t="shared" si="6"/>
        <v>0</v>
      </c>
      <c r="W23" s="277">
        <f t="shared" si="6"/>
        <v>0</v>
      </c>
      <c r="X23" s="278">
        <f t="shared" si="6"/>
        <v>0</v>
      </c>
      <c r="Y23" s="14"/>
      <c r="Z23" s="14"/>
      <c r="AA23" s="14"/>
      <c r="AB23" s="4"/>
      <c r="AC23" s="5"/>
      <c r="AD23" s="6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6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8"/>
      <c r="E24" s="9"/>
      <c r="F24" s="9"/>
      <c r="G24" s="9"/>
      <c r="H24" s="9"/>
      <c r="I24" s="23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8">
        <v>63</v>
      </c>
      <c r="N24" s="9">
        <v>145.5449</v>
      </c>
      <c r="O24" s="32">
        <v>39627.993</v>
      </c>
      <c r="P24" s="284"/>
      <c r="Q24" s="246"/>
      <c r="R24" s="246"/>
      <c r="S24" s="9"/>
      <c r="T24" s="9"/>
      <c r="U24" s="230"/>
      <c r="V24" s="133">
        <f t="shared" si="6"/>
        <v>0</v>
      </c>
      <c r="W24" s="279">
        <f t="shared" si="6"/>
        <v>0</v>
      </c>
      <c r="X24" s="133">
        <f t="shared" si="6"/>
        <v>0</v>
      </c>
      <c r="Y24" s="9"/>
      <c r="Z24" s="9"/>
      <c r="AA24" s="9"/>
      <c r="AB24" s="1"/>
      <c r="AC24" s="2"/>
      <c r="AD24" s="3"/>
      <c r="AE24" s="2"/>
      <c r="AF24" s="2"/>
      <c r="AG24" s="3"/>
      <c r="AH24" s="1"/>
      <c r="AI24" s="2"/>
      <c r="AJ24" s="3"/>
      <c r="AK24" s="1"/>
      <c r="AL24" s="2"/>
      <c r="AM24" s="3"/>
      <c r="AN24" s="1">
        <v>35</v>
      </c>
      <c r="AO24" s="2">
        <v>4.9792</v>
      </c>
      <c r="AP24" s="3">
        <v>2224.423</v>
      </c>
      <c r="AQ24" s="92">
        <f t="shared" si="2"/>
        <v>98</v>
      </c>
      <c r="AR24" s="92">
        <f t="shared" si="3"/>
        <v>150.5241</v>
      </c>
      <c r="AS24" s="92">
        <f t="shared" si="4"/>
        <v>41852.416000000005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13"/>
      <c r="E25" s="14"/>
      <c r="F25" s="14"/>
      <c r="G25" s="14"/>
      <c r="H25" s="14"/>
      <c r="I25" s="238"/>
      <c r="J25" s="277">
        <f t="shared" si="5"/>
        <v>0</v>
      </c>
      <c r="K25" s="277">
        <f t="shared" si="5"/>
        <v>0</v>
      </c>
      <c r="L25" s="278">
        <f t="shared" si="5"/>
        <v>0</v>
      </c>
      <c r="M25" s="13">
        <v>65</v>
      </c>
      <c r="N25" s="14">
        <v>555.3188</v>
      </c>
      <c r="O25" s="241">
        <v>130328.408</v>
      </c>
      <c r="P25" s="285"/>
      <c r="Q25" s="286"/>
      <c r="R25" s="286"/>
      <c r="S25" s="14"/>
      <c r="T25" s="14"/>
      <c r="U25" s="238"/>
      <c r="V25" s="278">
        <f t="shared" si="6"/>
        <v>0</v>
      </c>
      <c r="W25" s="277">
        <f t="shared" si="6"/>
        <v>0</v>
      </c>
      <c r="X25" s="278">
        <f t="shared" si="6"/>
        <v>0</v>
      </c>
      <c r="Y25" s="14"/>
      <c r="Z25" s="14"/>
      <c r="AA25" s="14"/>
      <c r="AB25" s="4"/>
      <c r="AC25" s="5"/>
      <c r="AD25" s="6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6"/>
      <c r="AQ25" s="97">
        <f t="shared" si="2"/>
        <v>65</v>
      </c>
      <c r="AR25" s="97">
        <f t="shared" si="3"/>
        <v>555.3188</v>
      </c>
      <c r="AS25" s="97">
        <f t="shared" si="4"/>
        <v>130328.408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8"/>
      <c r="E26" s="9"/>
      <c r="F26" s="9"/>
      <c r="G26" s="9"/>
      <c r="H26" s="9"/>
      <c r="I26" s="23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8"/>
      <c r="N26" s="9"/>
      <c r="O26" s="32"/>
      <c r="P26" s="284"/>
      <c r="Q26" s="246"/>
      <c r="R26" s="246"/>
      <c r="S26" s="9"/>
      <c r="T26" s="9"/>
      <c r="U26" s="230"/>
      <c r="V26" s="133">
        <f t="shared" si="6"/>
        <v>0</v>
      </c>
      <c r="W26" s="279">
        <f t="shared" si="6"/>
        <v>0</v>
      </c>
      <c r="X26" s="133">
        <f t="shared" si="6"/>
        <v>0</v>
      </c>
      <c r="Y26" s="9"/>
      <c r="Z26" s="9"/>
      <c r="AA26" s="9"/>
      <c r="AB26" s="1"/>
      <c r="AC26" s="2"/>
      <c r="AD26" s="3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3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13"/>
      <c r="E27" s="14"/>
      <c r="F27" s="14"/>
      <c r="G27" s="14"/>
      <c r="H27" s="14"/>
      <c r="I27" s="238"/>
      <c r="J27" s="277">
        <f t="shared" si="5"/>
        <v>0</v>
      </c>
      <c r="K27" s="277">
        <f t="shared" si="5"/>
        <v>0</v>
      </c>
      <c r="L27" s="278">
        <f t="shared" si="5"/>
        <v>0</v>
      </c>
      <c r="M27" s="13"/>
      <c r="N27" s="14"/>
      <c r="O27" s="241"/>
      <c r="P27" s="285"/>
      <c r="Q27" s="286"/>
      <c r="R27" s="286"/>
      <c r="S27" s="14"/>
      <c r="T27" s="14"/>
      <c r="U27" s="238"/>
      <c r="V27" s="278">
        <f t="shared" si="6"/>
        <v>0</v>
      </c>
      <c r="W27" s="277">
        <f t="shared" si="6"/>
        <v>0</v>
      </c>
      <c r="X27" s="278">
        <f t="shared" si="6"/>
        <v>0</v>
      </c>
      <c r="Y27" s="14"/>
      <c r="Z27" s="14"/>
      <c r="AA27" s="14"/>
      <c r="AB27" s="4"/>
      <c r="AC27" s="5"/>
      <c r="AD27" s="6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6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8"/>
      <c r="E28" s="9"/>
      <c r="F28" s="9"/>
      <c r="G28" s="9"/>
      <c r="H28" s="9"/>
      <c r="I28" s="23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8"/>
      <c r="N28" s="9"/>
      <c r="O28" s="32"/>
      <c r="P28" s="284"/>
      <c r="Q28" s="246"/>
      <c r="R28" s="246"/>
      <c r="S28" s="9"/>
      <c r="T28" s="9"/>
      <c r="U28" s="230"/>
      <c r="V28" s="133">
        <f t="shared" si="6"/>
        <v>0</v>
      </c>
      <c r="W28" s="279">
        <f t="shared" si="6"/>
        <v>0</v>
      </c>
      <c r="X28" s="133">
        <f t="shared" si="6"/>
        <v>0</v>
      </c>
      <c r="Y28" s="9"/>
      <c r="Z28" s="9"/>
      <c r="AA28" s="9"/>
      <c r="AB28" s="1"/>
      <c r="AC28" s="2"/>
      <c r="AD28" s="3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3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13"/>
      <c r="E29" s="14"/>
      <c r="F29" s="14"/>
      <c r="G29" s="14"/>
      <c r="H29" s="14"/>
      <c r="I29" s="238"/>
      <c r="J29" s="277">
        <f t="shared" si="5"/>
        <v>0</v>
      </c>
      <c r="K29" s="277">
        <f t="shared" si="5"/>
        <v>0</v>
      </c>
      <c r="L29" s="278">
        <f t="shared" si="5"/>
        <v>0</v>
      </c>
      <c r="M29" s="13"/>
      <c r="N29" s="14"/>
      <c r="O29" s="241"/>
      <c r="P29" s="285"/>
      <c r="Q29" s="286"/>
      <c r="R29" s="286"/>
      <c r="S29" s="14"/>
      <c r="T29" s="14"/>
      <c r="U29" s="238"/>
      <c r="V29" s="278">
        <f t="shared" si="6"/>
        <v>0</v>
      </c>
      <c r="W29" s="277">
        <f t="shared" si="6"/>
        <v>0</v>
      </c>
      <c r="X29" s="278">
        <f t="shared" si="6"/>
        <v>0</v>
      </c>
      <c r="Y29" s="14"/>
      <c r="Z29" s="14"/>
      <c r="AA29" s="14"/>
      <c r="AB29" s="4"/>
      <c r="AC29" s="5"/>
      <c r="AD29" s="6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6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8">
        <v>68</v>
      </c>
      <c r="E30" s="9">
        <v>9.5603</v>
      </c>
      <c r="F30" s="7">
        <v>8408.6205</v>
      </c>
      <c r="G30" s="9">
        <v>73</v>
      </c>
      <c r="H30" s="9">
        <v>8.4871</v>
      </c>
      <c r="I30" s="230">
        <v>7344.535</v>
      </c>
      <c r="J30" s="279">
        <f>+D30+G30</f>
        <v>141</v>
      </c>
      <c r="K30" s="279">
        <f>+E30+H30</f>
        <v>18.0474</v>
      </c>
      <c r="L30" s="133">
        <f>+F30+I30</f>
        <v>15753.1555</v>
      </c>
      <c r="M30" s="8"/>
      <c r="N30" s="9"/>
      <c r="O30" s="32"/>
      <c r="P30" s="284"/>
      <c r="Q30" s="246"/>
      <c r="R30" s="246"/>
      <c r="S30" s="9"/>
      <c r="T30" s="9"/>
      <c r="U30" s="230"/>
      <c r="V30" s="133">
        <f t="shared" si="6"/>
        <v>0</v>
      </c>
      <c r="W30" s="279">
        <f t="shared" si="6"/>
        <v>0</v>
      </c>
      <c r="X30" s="133">
        <f t="shared" si="6"/>
        <v>0</v>
      </c>
      <c r="Y30" s="9">
        <v>234</v>
      </c>
      <c r="Z30" s="9">
        <v>6.688</v>
      </c>
      <c r="AA30" s="9">
        <v>2624.716</v>
      </c>
      <c r="AB30" s="1">
        <v>757</v>
      </c>
      <c r="AC30" s="2">
        <v>8.4765</v>
      </c>
      <c r="AD30" s="3">
        <v>6066.664</v>
      </c>
      <c r="AE30" s="2">
        <v>41</v>
      </c>
      <c r="AF30" s="2">
        <v>1.779</v>
      </c>
      <c r="AG30" s="3">
        <v>1000.536</v>
      </c>
      <c r="AH30" s="1">
        <v>165</v>
      </c>
      <c r="AI30" s="2">
        <v>9.4378</v>
      </c>
      <c r="AJ30" s="3">
        <v>5087.294</v>
      </c>
      <c r="AK30" s="1">
        <v>658</v>
      </c>
      <c r="AL30" s="2">
        <v>18.7652</v>
      </c>
      <c r="AM30" s="3">
        <v>13935.831</v>
      </c>
      <c r="AN30" s="1">
        <v>349</v>
      </c>
      <c r="AO30" s="2">
        <v>17.5268</v>
      </c>
      <c r="AP30" s="3">
        <v>15039.779</v>
      </c>
      <c r="AQ30" s="92">
        <f t="shared" si="2"/>
        <v>2345</v>
      </c>
      <c r="AR30" s="92">
        <f t="shared" si="3"/>
        <v>80.7207</v>
      </c>
      <c r="AS30" s="92">
        <f t="shared" si="4"/>
        <v>59507.9755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13"/>
      <c r="E31" s="14"/>
      <c r="F31" s="14"/>
      <c r="G31" s="14"/>
      <c r="H31" s="14"/>
      <c r="I31" s="238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13"/>
      <c r="N31" s="14"/>
      <c r="O31" s="241"/>
      <c r="P31" s="285"/>
      <c r="Q31" s="286"/>
      <c r="R31" s="286"/>
      <c r="S31" s="14"/>
      <c r="T31" s="14"/>
      <c r="U31" s="238"/>
      <c r="V31" s="278">
        <f t="shared" si="6"/>
        <v>0</v>
      </c>
      <c r="W31" s="277">
        <f t="shared" si="6"/>
        <v>0</v>
      </c>
      <c r="X31" s="278">
        <f t="shared" si="6"/>
        <v>0</v>
      </c>
      <c r="Y31" s="14"/>
      <c r="Z31" s="14"/>
      <c r="AA31" s="14"/>
      <c r="AB31" s="4"/>
      <c r="AC31" s="5"/>
      <c r="AD31" s="6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6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8"/>
      <c r="E32" s="9"/>
      <c r="F32" s="9"/>
      <c r="G32" s="9"/>
      <c r="H32" s="9"/>
      <c r="I32" s="23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8">
        <v>201</v>
      </c>
      <c r="N32" s="9">
        <v>933.1673</v>
      </c>
      <c r="O32" s="32">
        <v>56752.956</v>
      </c>
      <c r="P32" s="284">
        <v>240</v>
      </c>
      <c r="Q32" s="246">
        <v>4351.552</v>
      </c>
      <c r="R32" s="246">
        <v>387072.777</v>
      </c>
      <c r="S32" s="9"/>
      <c r="T32" s="9"/>
      <c r="U32" s="230"/>
      <c r="V32" s="133">
        <f t="shared" si="6"/>
        <v>240</v>
      </c>
      <c r="W32" s="279">
        <f t="shared" si="6"/>
        <v>4351.552</v>
      </c>
      <c r="X32" s="133">
        <f t="shared" si="6"/>
        <v>387072.777</v>
      </c>
      <c r="Y32" s="9">
        <v>251</v>
      </c>
      <c r="Z32" s="9">
        <v>2129.5633</v>
      </c>
      <c r="AA32" s="9">
        <v>192419.32</v>
      </c>
      <c r="AB32" s="1"/>
      <c r="AC32" s="2"/>
      <c r="AD32" s="3"/>
      <c r="AE32" s="2"/>
      <c r="AF32" s="2"/>
      <c r="AG32" s="3"/>
      <c r="AH32" s="1"/>
      <c r="AI32" s="2"/>
      <c r="AJ32" s="3"/>
      <c r="AK32" s="1">
        <v>2</v>
      </c>
      <c r="AL32" s="2">
        <v>3.146</v>
      </c>
      <c r="AM32" s="3">
        <v>115.615</v>
      </c>
      <c r="AN32" s="1"/>
      <c r="AO32" s="2"/>
      <c r="AP32" s="3"/>
      <c r="AQ32" s="92">
        <f t="shared" si="2"/>
        <v>694</v>
      </c>
      <c r="AR32" s="92">
        <f t="shared" si="3"/>
        <v>7417.4286</v>
      </c>
      <c r="AS32" s="92">
        <f t="shared" si="4"/>
        <v>636360.6680000001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13"/>
      <c r="E33" s="14"/>
      <c r="F33" s="14"/>
      <c r="G33" s="14"/>
      <c r="H33" s="14"/>
      <c r="I33" s="238"/>
      <c r="J33" s="277">
        <f t="shared" si="7"/>
        <v>0</v>
      </c>
      <c r="K33" s="277">
        <f t="shared" si="7"/>
        <v>0</v>
      </c>
      <c r="L33" s="278">
        <f t="shared" si="7"/>
        <v>0</v>
      </c>
      <c r="M33" s="13">
        <v>5</v>
      </c>
      <c r="N33" s="14">
        <v>13.4059</v>
      </c>
      <c r="O33" s="241">
        <v>2644.632</v>
      </c>
      <c r="P33" s="13"/>
      <c r="Q33" s="14"/>
      <c r="R33" s="14"/>
      <c r="S33" s="14"/>
      <c r="T33" s="14"/>
      <c r="U33" s="238"/>
      <c r="V33" s="278">
        <f t="shared" si="6"/>
        <v>0</v>
      </c>
      <c r="W33" s="277">
        <f t="shared" si="6"/>
        <v>0</v>
      </c>
      <c r="X33" s="278">
        <f t="shared" si="6"/>
        <v>0</v>
      </c>
      <c r="Y33" s="14"/>
      <c r="Z33" s="14"/>
      <c r="AA33" s="14"/>
      <c r="AB33" s="4"/>
      <c r="AC33" s="5"/>
      <c r="AD33" s="6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6"/>
      <c r="AQ33" s="97">
        <f t="shared" si="2"/>
        <v>5</v>
      </c>
      <c r="AR33" s="97">
        <f t="shared" si="3"/>
        <v>13.4059</v>
      </c>
      <c r="AS33" s="97">
        <f t="shared" si="4"/>
        <v>2644.632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8"/>
      <c r="E34" s="9"/>
      <c r="F34" s="37"/>
      <c r="G34" s="9"/>
      <c r="H34" s="9"/>
      <c r="I34" s="23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8">
        <v>50</v>
      </c>
      <c r="N34" s="9">
        <v>16.2976</v>
      </c>
      <c r="O34" s="32">
        <v>1542.239</v>
      </c>
      <c r="P34" s="8"/>
      <c r="Q34" s="9"/>
      <c r="R34" s="9"/>
      <c r="S34" s="9"/>
      <c r="T34" s="9"/>
      <c r="U34" s="230"/>
      <c r="V34" s="133">
        <f t="shared" si="6"/>
        <v>0</v>
      </c>
      <c r="W34" s="279">
        <f t="shared" si="6"/>
        <v>0</v>
      </c>
      <c r="X34" s="133">
        <f t="shared" si="6"/>
        <v>0</v>
      </c>
      <c r="Y34" s="9"/>
      <c r="Z34" s="9"/>
      <c r="AA34" s="9"/>
      <c r="AB34" s="1">
        <v>200</v>
      </c>
      <c r="AC34" s="2">
        <v>48.7749</v>
      </c>
      <c r="AD34" s="3">
        <v>6883.747</v>
      </c>
      <c r="AE34" s="2"/>
      <c r="AF34" s="2"/>
      <c r="AG34" s="3"/>
      <c r="AH34" s="1">
        <v>44</v>
      </c>
      <c r="AI34" s="2">
        <v>5.2874</v>
      </c>
      <c r="AJ34" s="3">
        <v>4693.839</v>
      </c>
      <c r="AK34" s="1">
        <v>35</v>
      </c>
      <c r="AL34" s="2">
        <v>0.6223</v>
      </c>
      <c r="AM34" s="3">
        <v>447.815</v>
      </c>
      <c r="AN34" s="1">
        <v>56</v>
      </c>
      <c r="AO34" s="2">
        <v>2.2932</v>
      </c>
      <c r="AP34" s="3">
        <v>1708.916</v>
      </c>
      <c r="AQ34" s="92">
        <f t="shared" si="2"/>
        <v>385</v>
      </c>
      <c r="AR34" s="92">
        <f t="shared" si="3"/>
        <v>73.2754</v>
      </c>
      <c r="AS34" s="92">
        <f t="shared" si="4"/>
        <v>15276.555999999999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13"/>
      <c r="E35" s="14"/>
      <c r="F35" s="14"/>
      <c r="G35" s="14"/>
      <c r="H35" s="14"/>
      <c r="I35" s="238"/>
      <c r="J35" s="277">
        <f t="shared" si="7"/>
        <v>0</v>
      </c>
      <c r="K35" s="277">
        <f t="shared" si="7"/>
        <v>0</v>
      </c>
      <c r="L35" s="278">
        <f t="shared" si="7"/>
        <v>0</v>
      </c>
      <c r="M35" s="13">
        <v>1</v>
      </c>
      <c r="N35" s="14">
        <v>0.1912</v>
      </c>
      <c r="O35" s="241">
        <v>277.329</v>
      </c>
      <c r="P35" s="13"/>
      <c r="Q35" s="14"/>
      <c r="R35" s="14"/>
      <c r="S35" s="14"/>
      <c r="T35" s="14"/>
      <c r="U35" s="238"/>
      <c r="V35" s="278">
        <f t="shared" si="6"/>
        <v>0</v>
      </c>
      <c r="W35" s="277">
        <f t="shared" si="6"/>
        <v>0</v>
      </c>
      <c r="X35" s="278">
        <f t="shared" si="6"/>
        <v>0</v>
      </c>
      <c r="Y35" s="14"/>
      <c r="Z35" s="14"/>
      <c r="AA35" s="14"/>
      <c r="AB35" s="4"/>
      <c r="AC35" s="5"/>
      <c r="AD35" s="6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6"/>
      <c r="AQ35" s="97">
        <f t="shared" si="2"/>
        <v>1</v>
      </c>
      <c r="AR35" s="97">
        <f t="shared" si="3"/>
        <v>0.1912</v>
      </c>
      <c r="AS35" s="97">
        <f t="shared" si="4"/>
        <v>277.329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8"/>
      <c r="E36" s="9"/>
      <c r="F36" s="9"/>
      <c r="G36" s="9"/>
      <c r="H36" s="9"/>
      <c r="I36" s="23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8"/>
      <c r="N36" s="9"/>
      <c r="O36" s="32"/>
      <c r="P36" s="8"/>
      <c r="Q36" s="9"/>
      <c r="R36" s="9"/>
      <c r="S36" s="9"/>
      <c r="T36" s="9"/>
      <c r="U36" s="230"/>
      <c r="V36" s="133">
        <f t="shared" si="6"/>
        <v>0</v>
      </c>
      <c r="W36" s="279">
        <f t="shared" si="6"/>
        <v>0</v>
      </c>
      <c r="X36" s="133">
        <f t="shared" si="6"/>
        <v>0</v>
      </c>
      <c r="Y36" s="9"/>
      <c r="Z36" s="9"/>
      <c r="AA36" s="9"/>
      <c r="AB36" s="1"/>
      <c r="AC36" s="2"/>
      <c r="AD36" s="3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3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13"/>
      <c r="E37" s="14"/>
      <c r="F37" s="14"/>
      <c r="G37" s="14"/>
      <c r="H37" s="14"/>
      <c r="I37" s="238"/>
      <c r="J37" s="277">
        <f t="shared" si="7"/>
        <v>0</v>
      </c>
      <c r="K37" s="277">
        <f t="shared" si="7"/>
        <v>0</v>
      </c>
      <c r="L37" s="278">
        <f t="shared" si="7"/>
        <v>0</v>
      </c>
      <c r="M37" s="13"/>
      <c r="N37" s="14"/>
      <c r="O37" s="241"/>
      <c r="P37" s="13"/>
      <c r="Q37" s="14"/>
      <c r="R37" s="14"/>
      <c r="S37" s="14"/>
      <c r="T37" s="14"/>
      <c r="U37" s="238"/>
      <c r="V37" s="278">
        <f t="shared" si="6"/>
        <v>0</v>
      </c>
      <c r="W37" s="277">
        <f t="shared" si="6"/>
        <v>0</v>
      </c>
      <c r="X37" s="278">
        <f t="shared" si="6"/>
        <v>0</v>
      </c>
      <c r="Y37" s="14"/>
      <c r="Z37" s="14"/>
      <c r="AA37" s="14"/>
      <c r="AB37" s="4"/>
      <c r="AC37" s="5"/>
      <c r="AD37" s="6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6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8">
        <v>20</v>
      </c>
      <c r="E38" s="9">
        <v>2.1537</v>
      </c>
      <c r="F38" s="37">
        <v>627.49785</v>
      </c>
      <c r="G38" s="9"/>
      <c r="H38" s="9"/>
      <c r="I38" s="230"/>
      <c r="J38" s="279">
        <f t="shared" si="7"/>
        <v>20</v>
      </c>
      <c r="K38" s="279">
        <f t="shared" si="7"/>
        <v>2.1537</v>
      </c>
      <c r="L38" s="133">
        <f t="shared" si="7"/>
        <v>627.49785</v>
      </c>
      <c r="M38" s="8"/>
      <c r="N38" s="9"/>
      <c r="O38" s="32"/>
      <c r="P38" s="8"/>
      <c r="Q38" s="9"/>
      <c r="R38" s="9"/>
      <c r="S38" s="9"/>
      <c r="T38" s="9"/>
      <c r="U38" s="230"/>
      <c r="V38" s="133">
        <f t="shared" si="6"/>
        <v>0</v>
      </c>
      <c r="W38" s="279">
        <f t="shared" si="6"/>
        <v>0</v>
      </c>
      <c r="X38" s="133">
        <f t="shared" si="6"/>
        <v>0</v>
      </c>
      <c r="Y38" s="9"/>
      <c r="Z38" s="9"/>
      <c r="AA38" s="9"/>
      <c r="AB38" s="1">
        <v>82</v>
      </c>
      <c r="AC38" s="2">
        <v>2.4915</v>
      </c>
      <c r="AD38" s="3">
        <v>765.47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3"/>
      <c r="AQ38" s="92">
        <f t="shared" si="2"/>
        <v>102</v>
      </c>
      <c r="AR38" s="92">
        <f t="shared" si="3"/>
        <v>4.6452</v>
      </c>
      <c r="AS38" s="92">
        <f t="shared" si="4"/>
        <v>1392.96785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13"/>
      <c r="E39" s="14"/>
      <c r="F39" s="14"/>
      <c r="G39" s="14"/>
      <c r="H39" s="14"/>
      <c r="I39" s="238"/>
      <c r="J39" s="277">
        <f t="shared" si="7"/>
        <v>0</v>
      </c>
      <c r="K39" s="277">
        <f t="shared" si="7"/>
        <v>0</v>
      </c>
      <c r="L39" s="278">
        <f t="shared" si="7"/>
        <v>0</v>
      </c>
      <c r="M39" s="13"/>
      <c r="N39" s="14"/>
      <c r="O39" s="241"/>
      <c r="P39" s="13"/>
      <c r="Q39" s="14"/>
      <c r="R39" s="14"/>
      <c r="S39" s="14"/>
      <c r="T39" s="14"/>
      <c r="U39" s="238"/>
      <c r="V39" s="278">
        <f t="shared" si="6"/>
        <v>0</v>
      </c>
      <c r="W39" s="277">
        <f t="shared" si="6"/>
        <v>0</v>
      </c>
      <c r="X39" s="278">
        <f t="shared" si="6"/>
        <v>0</v>
      </c>
      <c r="Y39" s="14"/>
      <c r="Z39" s="14"/>
      <c r="AA39" s="14"/>
      <c r="AB39" s="4"/>
      <c r="AC39" s="5"/>
      <c r="AD39" s="6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6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8"/>
      <c r="E40" s="9"/>
      <c r="F40" s="9"/>
      <c r="G40" s="9"/>
      <c r="H40" s="9"/>
      <c r="I40" s="23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8">
        <v>3</v>
      </c>
      <c r="N40" s="9">
        <v>16.9885</v>
      </c>
      <c r="O40" s="32">
        <v>1138.872</v>
      </c>
      <c r="P40" s="8"/>
      <c r="Q40" s="9"/>
      <c r="R40" s="9"/>
      <c r="S40" s="9"/>
      <c r="T40" s="9"/>
      <c r="U40" s="230"/>
      <c r="V40" s="133">
        <f t="shared" si="6"/>
        <v>0</v>
      </c>
      <c r="W40" s="279">
        <f t="shared" si="6"/>
        <v>0</v>
      </c>
      <c r="X40" s="133">
        <f t="shared" si="6"/>
        <v>0</v>
      </c>
      <c r="Y40" s="9"/>
      <c r="Z40" s="9"/>
      <c r="AA40" s="9"/>
      <c r="AB40" s="1"/>
      <c r="AC40" s="2"/>
      <c r="AD40" s="3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3"/>
      <c r="AQ40" s="92">
        <f t="shared" si="2"/>
        <v>3</v>
      </c>
      <c r="AR40" s="92">
        <f t="shared" si="3"/>
        <v>16.9885</v>
      </c>
      <c r="AS40" s="92">
        <f t="shared" si="4"/>
        <v>1138.872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13"/>
      <c r="E41" s="14"/>
      <c r="F41" s="14"/>
      <c r="G41" s="14"/>
      <c r="H41" s="14"/>
      <c r="I41" s="238"/>
      <c r="J41" s="277">
        <f t="shared" si="7"/>
        <v>0</v>
      </c>
      <c r="K41" s="277">
        <f t="shared" si="7"/>
        <v>0</v>
      </c>
      <c r="L41" s="278">
        <f t="shared" si="7"/>
        <v>0</v>
      </c>
      <c r="M41" s="13"/>
      <c r="N41" s="14"/>
      <c r="O41" s="241"/>
      <c r="P41" s="13"/>
      <c r="Q41" s="14"/>
      <c r="R41" s="14"/>
      <c r="S41" s="14"/>
      <c r="T41" s="14"/>
      <c r="U41" s="238"/>
      <c r="V41" s="278">
        <f t="shared" si="6"/>
        <v>0</v>
      </c>
      <c r="W41" s="277">
        <f t="shared" si="6"/>
        <v>0</v>
      </c>
      <c r="X41" s="278">
        <f t="shared" si="6"/>
        <v>0</v>
      </c>
      <c r="Y41" s="14"/>
      <c r="Z41" s="14"/>
      <c r="AA41" s="14"/>
      <c r="AB41" s="4"/>
      <c r="AC41" s="5"/>
      <c r="AD41" s="6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6"/>
      <c r="AQ41" s="97">
        <f t="shared" si="2"/>
        <v>0</v>
      </c>
      <c r="AR41" s="97">
        <f t="shared" si="3"/>
        <v>0</v>
      </c>
      <c r="AS41" s="97">
        <f t="shared" si="4"/>
        <v>0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8">
        <v>1</v>
      </c>
      <c r="E42" s="9">
        <v>7.6372</v>
      </c>
      <c r="F42" s="9">
        <v>2371.1268000000005</v>
      </c>
      <c r="G42" s="9">
        <v>1</v>
      </c>
      <c r="H42" s="9">
        <v>21.4928</v>
      </c>
      <c r="I42" s="230">
        <v>7534.362</v>
      </c>
      <c r="J42" s="279">
        <f t="shared" si="7"/>
        <v>2</v>
      </c>
      <c r="K42" s="279">
        <f t="shared" si="7"/>
        <v>29.13</v>
      </c>
      <c r="L42" s="133">
        <f t="shared" si="7"/>
        <v>9905.488800000001</v>
      </c>
      <c r="M42" s="8">
        <v>19</v>
      </c>
      <c r="N42" s="9">
        <v>1157.3438</v>
      </c>
      <c r="O42" s="32">
        <v>197291.225</v>
      </c>
      <c r="P42" s="8"/>
      <c r="Q42" s="9"/>
      <c r="R42" s="9"/>
      <c r="S42" s="9"/>
      <c r="T42" s="9"/>
      <c r="U42" s="230"/>
      <c r="V42" s="133">
        <f t="shared" si="6"/>
        <v>0</v>
      </c>
      <c r="W42" s="279">
        <f t="shared" si="6"/>
        <v>0</v>
      </c>
      <c r="X42" s="133">
        <f t="shared" si="6"/>
        <v>0</v>
      </c>
      <c r="Y42" s="9"/>
      <c r="Z42" s="9"/>
      <c r="AA42" s="9"/>
      <c r="AB42" s="1"/>
      <c r="AC42" s="2"/>
      <c r="AD42" s="3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3"/>
      <c r="AQ42" s="92">
        <f t="shared" si="2"/>
        <v>21</v>
      </c>
      <c r="AR42" s="92">
        <f t="shared" si="3"/>
        <v>1186.4738</v>
      </c>
      <c r="AS42" s="92">
        <f t="shared" si="4"/>
        <v>207196.7138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13">
        <v>3</v>
      </c>
      <c r="E43" s="14">
        <v>60.8716</v>
      </c>
      <c r="F43" s="36">
        <v>39992.8473</v>
      </c>
      <c r="G43" s="14">
        <v>2</v>
      </c>
      <c r="H43" s="14">
        <v>55.7744</v>
      </c>
      <c r="I43" s="238">
        <v>22225.352</v>
      </c>
      <c r="J43" s="277">
        <f t="shared" si="7"/>
        <v>5</v>
      </c>
      <c r="K43" s="277">
        <f t="shared" si="7"/>
        <v>116.646</v>
      </c>
      <c r="L43" s="278">
        <f t="shared" si="7"/>
        <v>62218.1993</v>
      </c>
      <c r="M43" s="13">
        <v>21</v>
      </c>
      <c r="N43" s="14">
        <v>296.5635</v>
      </c>
      <c r="O43" s="241">
        <v>52837.084</v>
      </c>
      <c r="P43" s="13"/>
      <c r="Q43" s="14"/>
      <c r="R43" s="14"/>
      <c r="S43" s="14"/>
      <c r="T43" s="14"/>
      <c r="U43" s="238"/>
      <c r="V43" s="278">
        <f t="shared" si="6"/>
        <v>0</v>
      </c>
      <c r="W43" s="277">
        <f t="shared" si="6"/>
        <v>0</v>
      </c>
      <c r="X43" s="278">
        <f t="shared" si="6"/>
        <v>0</v>
      </c>
      <c r="Y43" s="14"/>
      <c r="Z43" s="14"/>
      <c r="AA43" s="14"/>
      <c r="AB43" s="4"/>
      <c r="AC43" s="5"/>
      <c r="AD43" s="6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6"/>
      <c r="AQ43" s="97">
        <f t="shared" si="2"/>
        <v>26</v>
      </c>
      <c r="AR43" s="97">
        <f t="shared" si="3"/>
        <v>413.2095</v>
      </c>
      <c r="AS43" s="97">
        <f t="shared" si="4"/>
        <v>115055.28330000001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8"/>
      <c r="E44" s="9"/>
      <c r="F44" s="9"/>
      <c r="G44" s="9"/>
      <c r="H44" s="9"/>
      <c r="I44" s="23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8">
        <v>12</v>
      </c>
      <c r="N44" s="9">
        <v>0.3122</v>
      </c>
      <c r="O44" s="32">
        <v>190.005</v>
      </c>
      <c r="P44" s="8"/>
      <c r="Q44" s="9"/>
      <c r="R44" s="9"/>
      <c r="S44" s="9"/>
      <c r="T44" s="9"/>
      <c r="U44" s="230"/>
      <c r="V44" s="133">
        <f t="shared" si="6"/>
        <v>0</v>
      </c>
      <c r="W44" s="279">
        <f t="shared" si="6"/>
        <v>0</v>
      </c>
      <c r="X44" s="133">
        <f t="shared" si="6"/>
        <v>0</v>
      </c>
      <c r="Y44" s="9"/>
      <c r="Z44" s="9"/>
      <c r="AA44" s="9"/>
      <c r="AB44" s="1"/>
      <c r="AC44" s="2"/>
      <c r="AD44" s="3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3"/>
      <c r="AQ44" s="92">
        <f t="shared" si="2"/>
        <v>12</v>
      </c>
      <c r="AR44" s="92">
        <f t="shared" si="3"/>
        <v>0.3122</v>
      </c>
      <c r="AS44" s="92">
        <f t="shared" si="4"/>
        <v>190.005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13"/>
      <c r="E45" s="14"/>
      <c r="F45" s="14"/>
      <c r="G45" s="14"/>
      <c r="H45" s="14"/>
      <c r="I45" s="238"/>
      <c r="J45" s="277">
        <f t="shared" si="7"/>
        <v>0</v>
      </c>
      <c r="K45" s="277">
        <f t="shared" si="7"/>
        <v>0</v>
      </c>
      <c r="L45" s="278">
        <f t="shared" si="7"/>
        <v>0</v>
      </c>
      <c r="M45" s="13"/>
      <c r="N45" s="14"/>
      <c r="O45" s="241"/>
      <c r="P45" s="13"/>
      <c r="Q45" s="14"/>
      <c r="R45" s="14"/>
      <c r="S45" s="14"/>
      <c r="T45" s="14"/>
      <c r="U45" s="238"/>
      <c r="V45" s="278">
        <f t="shared" si="6"/>
        <v>0</v>
      </c>
      <c r="W45" s="277">
        <f t="shared" si="6"/>
        <v>0</v>
      </c>
      <c r="X45" s="278">
        <f t="shared" si="6"/>
        <v>0</v>
      </c>
      <c r="Y45" s="14"/>
      <c r="Z45" s="14"/>
      <c r="AA45" s="14"/>
      <c r="AB45" s="4"/>
      <c r="AC45" s="5"/>
      <c r="AD45" s="6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6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8"/>
      <c r="E46" s="9"/>
      <c r="F46" s="9"/>
      <c r="G46" s="9"/>
      <c r="H46" s="9"/>
      <c r="I46" s="23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8"/>
      <c r="N46" s="9"/>
      <c r="O46" s="32"/>
      <c r="P46" s="8"/>
      <c r="Q46" s="9"/>
      <c r="R46" s="9"/>
      <c r="S46" s="9"/>
      <c r="T46" s="9"/>
      <c r="U46" s="230"/>
      <c r="V46" s="133">
        <f t="shared" si="6"/>
        <v>0</v>
      </c>
      <c r="W46" s="279">
        <f t="shared" si="6"/>
        <v>0</v>
      </c>
      <c r="X46" s="133">
        <f t="shared" si="6"/>
        <v>0</v>
      </c>
      <c r="Y46" s="9"/>
      <c r="Z46" s="9"/>
      <c r="AA46" s="9"/>
      <c r="AB46" s="1"/>
      <c r="AC46" s="2"/>
      <c r="AD46" s="3"/>
      <c r="AE46" s="2"/>
      <c r="AF46" s="2"/>
      <c r="AG46" s="3"/>
      <c r="AH46" s="1"/>
      <c r="AI46" s="2"/>
      <c r="AJ46" s="3"/>
      <c r="AK46" s="1">
        <v>34</v>
      </c>
      <c r="AL46" s="2">
        <v>0.9048</v>
      </c>
      <c r="AM46" s="3">
        <v>449.115</v>
      </c>
      <c r="AN46" s="1">
        <v>2</v>
      </c>
      <c r="AO46" s="2">
        <v>0.0521</v>
      </c>
      <c r="AP46" s="3">
        <v>79.213</v>
      </c>
      <c r="AQ46" s="92">
        <f t="shared" si="2"/>
        <v>36</v>
      </c>
      <c r="AR46" s="92">
        <f t="shared" si="3"/>
        <v>0.9569000000000001</v>
      </c>
      <c r="AS46" s="92">
        <f t="shared" si="4"/>
        <v>528.328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13"/>
      <c r="E47" s="14"/>
      <c r="F47" s="14"/>
      <c r="G47" s="14"/>
      <c r="H47" s="14"/>
      <c r="I47" s="238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13"/>
      <c r="N47" s="14"/>
      <c r="O47" s="241"/>
      <c r="P47" s="13"/>
      <c r="Q47" s="14"/>
      <c r="R47" s="14"/>
      <c r="S47" s="14"/>
      <c r="T47" s="14"/>
      <c r="U47" s="238"/>
      <c r="V47" s="278">
        <f t="shared" si="6"/>
        <v>0</v>
      </c>
      <c r="W47" s="277">
        <f t="shared" si="6"/>
        <v>0</v>
      </c>
      <c r="X47" s="278">
        <f t="shared" si="6"/>
        <v>0</v>
      </c>
      <c r="Y47" s="14"/>
      <c r="Z47" s="14"/>
      <c r="AA47" s="14"/>
      <c r="AB47" s="4"/>
      <c r="AC47" s="5"/>
      <c r="AD47" s="6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6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8"/>
      <c r="E48" s="9"/>
      <c r="F48" s="9"/>
      <c r="G48" s="9"/>
      <c r="H48" s="9"/>
      <c r="I48" s="23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8">
        <v>212</v>
      </c>
      <c r="N48" s="9">
        <v>39.0995</v>
      </c>
      <c r="O48" s="32">
        <v>13951.181</v>
      </c>
      <c r="P48" s="284">
        <v>443</v>
      </c>
      <c r="Q48" s="246">
        <v>126.011</v>
      </c>
      <c r="R48" s="246">
        <v>44255.746</v>
      </c>
      <c r="S48" s="9"/>
      <c r="T48" s="9"/>
      <c r="U48" s="230"/>
      <c r="V48" s="133">
        <f t="shared" si="6"/>
        <v>443</v>
      </c>
      <c r="W48" s="279">
        <f t="shared" si="6"/>
        <v>126.011</v>
      </c>
      <c r="X48" s="133">
        <f t="shared" si="6"/>
        <v>44255.746</v>
      </c>
      <c r="Y48" s="9">
        <v>141</v>
      </c>
      <c r="Z48" s="9">
        <v>31.699</v>
      </c>
      <c r="AA48" s="9">
        <v>11741.164</v>
      </c>
      <c r="AB48" s="1">
        <v>42</v>
      </c>
      <c r="AC48" s="2">
        <v>3.8745</v>
      </c>
      <c r="AD48" s="3">
        <v>1227.312</v>
      </c>
      <c r="AE48" s="2"/>
      <c r="AF48" s="2"/>
      <c r="AG48" s="3"/>
      <c r="AH48" s="1"/>
      <c r="AI48" s="2"/>
      <c r="AJ48" s="3"/>
      <c r="AK48" s="1">
        <v>11</v>
      </c>
      <c r="AL48" s="2">
        <v>1.63</v>
      </c>
      <c r="AM48" s="3">
        <v>479.22</v>
      </c>
      <c r="AN48" s="1"/>
      <c r="AO48" s="2"/>
      <c r="AP48" s="3"/>
      <c r="AQ48" s="92">
        <f t="shared" si="2"/>
        <v>849</v>
      </c>
      <c r="AR48" s="92">
        <f t="shared" si="3"/>
        <v>202.314</v>
      </c>
      <c r="AS48" s="92">
        <f t="shared" si="4"/>
        <v>71654.62299999999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13"/>
      <c r="E49" s="14"/>
      <c r="F49" s="14"/>
      <c r="G49" s="14"/>
      <c r="H49" s="14"/>
      <c r="I49" s="238"/>
      <c r="J49" s="277">
        <f t="shared" si="8"/>
        <v>0</v>
      </c>
      <c r="K49" s="277">
        <f t="shared" si="8"/>
        <v>0</v>
      </c>
      <c r="L49" s="278">
        <f t="shared" si="8"/>
        <v>0</v>
      </c>
      <c r="M49" s="13">
        <v>1</v>
      </c>
      <c r="N49" s="14">
        <v>0.145</v>
      </c>
      <c r="O49" s="241">
        <v>60.388</v>
      </c>
      <c r="P49" s="13"/>
      <c r="Q49" s="14"/>
      <c r="R49" s="14"/>
      <c r="S49" s="14"/>
      <c r="T49" s="14"/>
      <c r="U49" s="238"/>
      <c r="V49" s="278">
        <f t="shared" si="6"/>
        <v>0</v>
      </c>
      <c r="W49" s="277">
        <f t="shared" si="6"/>
        <v>0</v>
      </c>
      <c r="X49" s="278">
        <f t="shared" si="6"/>
        <v>0</v>
      </c>
      <c r="Y49" s="14"/>
      <c r="Z49" s="14"/>
      <c r="AA49" s="14"/>
      <c r="AB49" s="4"/>
      <c r="AC49" s="5"/>
      <c r="AD49" s="6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6"/>
      <c r="AQ49" s="97">
        <f t="shared" si="2"/>
        <v>1</v>
      </c>
      <c r="AR49" s="97">
        <f t="shared" si="3"/>
        <v>0.145</v>
      </c>
      <c r="AS49" s="97">
        <f t="shared" si="4"/>
        <v>60.388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8"/>
      <c r="E50" s="9"/>
      <c r="F50" s="9"/>
      <c r="G50" s="9"/>
      <c r="H50" s="9"/>
      <c r="I50" s="23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8">
        <v>1</v>
      </c>
      <c r="N50" s="9">
        <v>230.062</v>
      </c>
      <c r="O50" s="32">
        <v>86142.77</v>
      </c>
      <c r="P50" s="8"/>
      <c r="Q50" s="9"/>
      <c r="R50" s="9"/>
      <c r="S50" s="9"/>
      <c r="T50" s="9"/>
      <c r="U50" s="230"/>
      <c r="V50" s="133">
        <f t="shared" si="6"/>
        <v>0</v>
      </c>
      <c r="W50" s="279">
        <f t="shared" si="6"/>
        <v>0</v>
      </c>
      <c r="X50" s="133">
        <f t="shared" si="6"/>
        <v>0</v>
      </c>
      <c r="Y50" s="9"/>
      <c r="Z50" s="9"/>
      <c r="AA50" s="9"/>
      <c r="AB50" s="1"/>
      <c r="AC50" s="2"/>
      <c r="AD50" s="3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3"/>
      <c r="AQ50" s="92">
        <f t="shared" si="2"/>
        <v>1</v>
      </c>
      <c r="AR50" s="92">
        <f t="shared" si="3"/>
        <v>230.062</v>
      </c>
      <c r="AS50" s="92">
        <f t="shared" si="4"/>
        <v>86142.77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13"/>
      <c r="E51" s="14"/>
      <c r="F51" s="14"/>
      <c r="G51" s="14"/>
      <c r="H51" s="14"/>
      <c r="I51" s="238"/>
      <c r="J51" s="277">
        <f t="shared" si="8"/>
        <v>0</v>
      </c>
      <c r="K51" s="277">
        <f t="shared" si="8"/>
        <v>0</v>
      </c>
      <c r="L51" s="278">
        <f t="shared" si="8"/>
        <v>0</v>
      </c>
      <c r="M51" s="13"/>
      <c r="N51" s="14"/>
      <c r="O51" s="241"/>
      <c r="P51" s="13"/>
      <c r="Q51" s="14"/>
      <c r="R51" s="14"/>
      <c r="S51" s="14"/>
      <c r="T51" s="14"/>
      <c r="U51" s="238"/>
      <c r="V51" s="278">
        <f t="shared" si="6"/>
        <v>0</v>
      </c>
      <c r="W51" s="277">
        <f t="shared" si="6"/>
        <v>0</v>
      </c>
      <c r="X51" s="278">
        <f t="shared" si="6"/>
        <v>0</v>
      </c>
      <c r="Y51" s="14"/>
      <c r="Z51" s="14"/>
      <c r="AA51" s="14"/>
      <c r="AB51" s="4"/>
      <c r="AC51" s="5"/>
      <c r="AD51" s="6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6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8"/>
      <c r="E52" s="9"/>
      <c r="F52" s="9"/>
      <c r="G52" s="9"/>
      <c r="H52" s="9"/>
      <c r="I52" s="23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8"/>
      <c r="N52" s="9"/>
      <c r="O52" s="32"/>
      <c r="P52" s="8"/>
      <c r="Q52" s="9"/>
      <c r="R52" s="9"/>
      <c r="S52" s="9"/>
      <c r="T52" s="9"/>
      <c r="U52" s="230"/>
      <c r="V52" s="133">
        <f t="shared" si="6"/>
        <v>0</v>
      </c>
      <c r="W52" s="279">
        <f t="shared" si="6"/>
        <v>0</v>
      </c>
      <c r="X52" s="133">
        <f t="shared" si="6"/>
        <v>0</v>
      </c>
      <c r="Y52" s="9"/>
      <c r="Z52" s="9"/>
      <c r="AA52" s="9"/>
      <c r="AB52" s="1"/>
      <c r="AC52" s="2"/>
      <c r="AD52" s="3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3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13">
        <v>1</v>
      </c>
      <c r="E53" s="14">
        <v>24.123</v>
      </c>
      <c r="F53" s="36">
        <v>4535.48025</v>
      </c>
      <c r="G53" s="14"/>
      <c r="H53" s="14"/>
      <c r="I53" s="238"/>
      <c r="J53" s="277">
        <f t="shared" si="8"/>
        <v>1</v>
      </c>
      <c r="K53" s="277">
        <f t="shared" si="8"/>
        <v>24.123</v>
      </c>
      <c r="L53" s="278">
        <f t="shared" si="8"/>
        <v>4535.48025</v>
      </c>
      <c r="M53" s="13">
        <v>231</v>
      </c>
      <c r="N53" s="14">
        <v>8641.4504</v>
      </c>
      <c r="O53" s="241">
        <v>1472455.477</v>
      </c>
      <c r="P53" s="285">
        <v>9</v>
      </c>
      <c r="Q53" s="286">
        <v>272.057</v>
      </c>
      <c r="R53" s="286">
        <v>36576.967</v>
      </c>
      <c r="S53" s="14"/>
      <c r="T53" s="14"/>
      <c r="U53" s="238"/>
      <c r="V53" s="278">
        <f t="shared" si="6"/>
        <v>9</v>
      </c>
      <c r="W53" s="277">
        <f t="shared" si="6"/>
        <v>272.057</v>
      </c>
      <c r="X53" s="278">
        <f t="shared" si="6"/>
        <v>36576.967</v>
      </c>
      <c r="Y53" s="14"/>
      <c r="Z53" s="14"/>
      <c r="AA53" s="14"/>
      <c r="AB53" s="4"/>
      <c r="AC53" s="5"/>
      <c r="AD53" s="6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6"/>
      <c r="AQ53" s="97">
        <f t="shared" si="2"/>
        <v>241</v>
      </c>
      <c r="AR53" s="97">
        <f t="shared" si="3"/>
        <v>8937.6304</v>
      </c>
      <c r="AS53" s="97">
        <f t="shared" si="4"/>
        <v>1513567.92425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8"/>
      <c r="E54" s="9"/>
      <c r="F54" s="9"/>
      <c r="G54" s="9"/>
      <c r="H54" s="9"/>
      <c r="I54" s="23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8"/>
      <c r="N54" s="9"/>
      <c r="O54" s="32"/>
      <c r="P54" s="8"/>
      <c r="Q54" s="9"/>
      <c r="R54" s="9"/>
      <c r="S54" s="9"/>
      <c r="T54" s="9"/>
      <c r="U54" s="230"/>
      <c r="V54" s="133">
        <f t="shared" si="6"/>
        <v>0</v>
      </c>
      <c r="W54" s="279">
        <f t="shared" si="6"/>
        <v>0</v>
      </c>
      <c r="X54" s="133">
        <f t="shared" si="6"/>
        <v>0</v>
      </c>
      <c r="Y54" s="9"/>
      <c r="Z54" s="9"/>
      <c r="AA54" s="9"/>
      <c r="AB54" s="1"/>
      <c r="AC54" s="2"/>
      <c r="AD54" s="3"/>
      <c r="AE54" s="2"/>
      <c r="AF54" s="2"/>
      <c r="AG54" s="3"/>
      <c r="AH54" s="1"/>
      <c r="AI54" s="2"/>
      <c r="AJ54" s="3"/>
      <c r="AK54" s="1">
        <v>43</v>
      </c>
      <c r="AL54" s="2">
        <v>1.4475</v>
      </c>
      <c r="AM54" s="3">
        <v>794.944</v>
      </c>
      <c r="AN54" s="1">
        <v>99</v>
      </c>
      <c r="AO54" s="2">
        <v>1.5649</v>
      </c>
      <c r="AP54" s="3">
        <v>1922.315</v>
      </c>
      <c r="AQ54" s="92">
        <f t="shared" si="2"/>
        <v>142</v>
      </c>
      <c r="AR54" s="92">
        <f t="shared" si="3"/>
        <v>3.0124</v>
      </c>
      <c r="AS54" s="92">
        <f t="shared" si="4"/>
        <v>2717.259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13"/>
      <c r="E55" s="14"/>
      <c r="F55" s="14"/>
      <c r="G55" s="14"/>
      <c r="H55" s="14"/>
      <c r="I55" s="238"/>
      <c r="J55" s="277">
        <f t="shared" si="8"/>
        <v>0</v>
      </c>
      <c r="K55" s="277">
        <f t="shared" si="8"/>
        <v>0</v>
      </c>
      <c r="L55" s="278">
        <f t="shared" si="8"/>
        <v>0</v>
      </c>
      <c r="M55" s="13"/>
      <c r="N55" s="14"/>
      <c r="O55" s="241"/>
      <c r="P55" s="13"/>
      <c r="Q55" s="14"/>
      <c r="R55" s="14"/>
      <c r="S55" s="14"/>
      <c r="T55" s="14"/>
      <c r="U55" s="238"/>
      <c r="V55" s="278">
        <f t="shared" si="6"/>
        <v>0</v>
      </c>
      <c r="W55" s="277">
        <f t="shared" si="6"/>
        <v>0</v>
      </c>
      <c r="X55" s="278">
        <f t="shared" si="6"/>
        <v>0</v>
      </c>
      <c r="Y55" s="14"/>
      <c r="Z55" s="14"/>
      <c r="AA55" s="14"/>
      <c r="AB55" s="4"/>
      <c r="AC55" s="5"/>
      <c r="AD55" s="6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6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8"/>
      <c r="E56" s="9"/>
      <c r="F56" s="9"/>
      <c r="G56" s="9"/>
      <c r="H56" s="9"/>
      <c r="I56" s="23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8">
        <v>184</v>
      </c>
      <c r="N56" s="9">
        <v>31.2726</v>
      </c>
      <c r="O56" s="32">
        <v>32102.397</v>
      </c>
      <c r="P56" s="8"/>
      <c r="Q56" s="9"/>
      <c r="R56" s="9"/>
      <c r="S56" s="9"/>
      <c r="T56" s="9"/>
      <c r="U56" s="230"/>
      <c r="V56" s="133">
        <f t="shared" si="6"/>
        <v>0</v>
      </c>
      <c r="W56" s="279">
        <f t="shared" si="6"/>
        <v>0</v>
      </c>
      <c r="X56" s="133">
        <f t="shared" si="6"/>
        <v>0</v>
      </c>
      <c r="Y56" s="9"/>
      <c r="Z56" s="9"/>
      <c r="AA56" s="9"/>
      <c r="AB56" s="1">
        <v>8</v>
      </c>
      <c r="AC56" s="2">
        <v>0.2835</v>
      </c>
      <c r="AD56" s="3">
        <v>125.207</v>
      </c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3"/>
      <c r="AQ56" s="92">
        <f t="shared" si="2"/>
        <v>192</v>
      </c>
      <c r="AR56" s="92">
        <f t="shared" si="3"/>
        <v>31.5561</v>
      </c>
      <c r="AS56" s="92">
        <f t="shared" si="4"/>
        <v>32227.604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13"/>
      <c r="E57" s="14"/>
      <c r="F57" s="14"/>
      <c r="G57" s="14"/>
      <c r="H57" s="14"/>
      <c r="I57" s="238"/>
      <c r="J57" s="277">
        <f t="shared" si="8"/>
        <v>0</v>
      </c>
      <c r="K57" s="277">
        <f t="shared" si="8"/>
        <v>0</v>
      </c>
      <c r="L57" s="278">
        <f t="shared" si="8"/>
        <v>0</v>
      </c>
      <c r="M57" s="13">
        <v>22</v>
      </c>
      <c r="N57" s="14">
        <v>11.3432</v>
      </c>
      <c r="O57" s="241">
        <v>12336.987</v>
      </c>
      <c r="P57" s="13"/>
      <c r="Q57" s="14"/>
      <c r="R57" s="14"/>
      <c r="S57" s="14"/>
      <c r="T57" s="14"/>
      <c r="U57" s="238"/>
      <c r="V57" s="278">
        <f t="shared" si="6"/>
        <v>0</v>
      </c>
      <c r="W57" s="277">
        <f t="shared" si="6"/>
        <v>0</v>
      </c>
      <c r="X57" s="278">
        <f t="shared" si="6"/>
        <v>0</v>
      </c>
      <c r="Y57" s="14"/>
      <c r="Z57" s="14"/>
      <c r="AA57" s="14"/>
      <c r="AB57" s="4"/>
      <c r="AC57" s="5"/>
      <c r="AD57" s="6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6"/>
      <c r="AQ57" s="97">
        <f t="shared" si="2"/>
        <v>22</v>
      </c>
      <c r="AR57" s="97">
        <f t="shared" si="3"/>
        <v>11.3432</v>
      </c>
      <c r="AS57" s="97">
        <f t="shared" si="4"/>
        <v>12336.987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21"/>
      <c r="E58" s="22"/>
      <c r="F58" s="22"/>
      <c r="G58" s="22"/>
      <c r="H58" s="22"/>
      <c r="I58" s="256"/>
      <c r="J58" s="280">
        <f t="shared" si="8"/>
        <v>0</v>
      </c>
      <c r="K58" s="280">
        <f t="shared" si="8"/>
        <v>0</v>
      </c>
      <c r="L58" s="281">
        <f t="shared" si="8"/>
        <v>0</v>
      </c>
      <c r="M58" s="21">
        <v>1343</v>
      </c>
      <c r="N58" s="22">
        <v>53.4048</v>
      </c>
      <c r="O58" s="198">
        <v>23990.115</v>
      </c>
      <c r="P58" s="287">
        <v>31</v>
      </c>
      <c r="Q58" s="269">
        <v>30.75</v>
      </c>
      <c r="R58" s="269">
        <v>11081.04</v>
      </c>
      <c r="S58" s="22">
        <v>106</v>
      </c>
      <c r="T58" s="22">
        <v>1.953</v>
      </c>
      <c r="U58" s="256">
        <v>1258.439</v>
      </c>
      <c r="V58" s="281">
        <f t="shared" si="6"/>
        <v>137</v>
      </c>
      <c r="W58" s="280">
        <f t="shared" si="6"/>
        <v>32.703</v>
      </c>
      <c r="X58" s="281">
        <f t="shared" si="6"/>
        <v>12339.479000000001</v>
      </c>
      <c r="Y58" s="22">
        <v>514</v>
      </c>
      <c r="Z58" s="22">
        <v>2508.7552</v>
      </c>
      <c r="AA58" s="22">
        <v>1018822.126</v>
      </c>
      <c r="AB58" s="20">
        <v>1753</v>
      </c>
      <c r="AC58" s="23">
        <v>487.3347</v>
      </c>
      <c r="AD58" s="19">
        <v>125409.446</v>
      </c>
      <c r="AE58" s="23"/>
      <c r="AF58" s="23"/>
      <c r="AG58" s="19"/>
      <c r="AH58" s="20"/>
      <c r="AI58" s="23"/>
      <c r="AJ58" s="19"/>
      <c r="AK58" s="20">
        <v>153</v>
      </c>
      <c r="AL58" s="23">
        <v>9.9052</v>
      </c>
      <c r="AM58" s="19">
        <v>3606.316</v>
      </c>
      <c r="AN58" s="20">
        <v>496</v>
      </c>
      <c r="AO58" s="23">
        <v>4.0792</v>
      </c>
      <c r="AP58" s="19">
        <v>9664.878</v>
      </c>
      <c r="AQ58" s="146">
        <f t="shared" si="2"/>
        <v>4396</v>
      </c>
      <c r="AR58" s="146">
        <f t="shared" si="3"/>
        <v>3096.1821</v>
      </c>
      <c r="AS58" s="146">
        <f t="shared" si="4"/>
        <v>1193832.36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8"/>
      <c r="E59" s="9"/>
      <c r="F59" s="9"/>
      <c r="G59" s="9"/>
      <c r="H59" s="9"/>
      <c r="I59" s="23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8"/>
      <c r="N59" s="9"/>
      <c r="O59" s="32"/>
      <c r="P59" s="284"/>
      <c r="Q59" s="246"/>
      <c r="R59" s="246"/>
      <c r="S59" s="9"/>
      <c r="T59" s="9"/>
      <c r="U59" s="230"/>
      <c r="V59" s="283">
        <f t="shared" si="6"/>
        <v>0</v>
      </c>
      <c r="W59" s="282">
        <f t="shared" si="6"/>
        <v>0</v>
      </c>
      <c r="X59" s="447">
        <f t="shared" si="6"/>
        <v>0</v>
      </c>
      <c r="Y59" s="8"/>
      <c r="Z59" s="9"/>
      <c r="AA59" s="9"/>
      <c r="AB59" s="1"/>
      <c r="AC59" s="51"/>
      <c r="AD59" s="3"/>
      <c r="AE59" s="2"/>
      <c r="AF59" s="2"/>
      <c r="AG59" s="3"/>
      <c r="AH59" s="1"/>
      <c r="AI59" s="51"/>
      <c r="AJ59" s="3"/>
      <c r="AK59" s="1"/>
      <c r="AL59" s="2"/>
      <c r="AM59" s="3"/>
      <c r="AN59" s="1"/>
      <c r="AO59" s="51"/>
      <c r="AP59" s="3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13"/>
      <c r="E60" s="14"/>
      <c r="F60" s="14"/>
      <c r="G60" s="14"/>
      <c r="H60" s="14"/>
      <c r="I60" s="238"/>
      <c r="J60" s="277">
        <f t="shared" si="8"/>
        <v>0</v>
      </c>
      <c r="K60" s="277">
        <f t="shared" si="8"/>
        <v>0</v>
      </c>
      <c r="L60" s="278">
        <f t="shared" si="8"/>
        <v>0</v>
      </c>
      <c r="M60" s="13">
        <v>42</v>
      </c>
      <c r="N60" s="14">
        <v>1.4541</v>
      </c>
      <c r="O60" s="241">
        <v>1050.316</v>
      </c>
      <c r="P60" s="285">
        <v>11</v>
      </c>
      <c r="Q60" s="286">
        <v>73.939</v>
      </c>
      <c r="R60" s="286">
        <v>22823.011</v>
      </c>
      <c r="S60" s="14"/>
      <c r="T60" s="14"/>
      <c r="U60" s="238"/>
      <c r="V60" s="278">
        <f t="shared" si="6"/>
        <v>11</v>
      </c>
      <c r="W60" s="277">
        <f t="shared" si="6"/>
        <v>73.939</v>
      </c>
      <c r="X60" s="448">
        <f t="shared" si="6"/>
        <v>22823.011</v>
      </c>
      <c r="Y60" s="13"/>
      <c r="Z60" s="14"/>
      <c r="AA60" s="14"/>
      <c r="AB60" s="4"/>
      <c r="AC60" s="5"/>
      <c r="AD60" s="6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6"/>
      <c r="AQ60" s="97">
        <f t="shared" si="2"/>
        <v>53</v>
      </c>
      <c r="AR60" s="97">
        <f t="shared" si="3"/>
        <v>75.39309999999999</v>
      </c>
      <c r="AS60" s="97">
        <f t="shared" si="4"/>
        <v>23873.326999999997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9" ref="D61:AP61">+D6+D8+D10+D12+D14+D16+D18+D20+D22+D24+D26+D28+D30+D32+D34+D36+D38+D40+D42+D44+D46+D48+D50+D52+D54+D56+D58</f>
        <v>89</v>
      </c>
      <c r="E61" s="45">
        <f t="shared" si="9"/>
        <v>19.3512</v>
      </c>
      <c r="F61" s="45">
        <f t="shared" si="9"/>
        <v>11407.24515</v>
      </c>
      <c r="G61" s="44">
        <f t="shared" si="9"/>
        <v>94</v>
      </c>
      <c r="H61" s="45">
        <f t="shared" si="9"/>
        <v>36.548</v>
      </c>
      <c r="I61" s="45">
        <f t="shared" si="9"/>
        <v>16646.745</v>
      </c>
      <c r="J61" s="23">
        <f t="shared" si="9"/>
        <v>183</v>
      </c>
      <c r="K61" s="23">
        <f t="shared" si="9"/>
        <v>55.8992</v>
      </c>
      <c r="L61" s="19">
        <f t="shared" si="9"/>
        <v>28053.990149999998</v>
      </c>
      <c r="M61" s="44">
        <f t="shared" si="9"/>
        <v>2107</v>
      </c>
      <c r="N61" s="45">
        <f t="shared" si="9"/>
        <v>3216.0131999999994</v>
      </c>
      <c r="O61" s="45">
        <f t="shared" si="9"/>
        <v>643170.2289999999</v>
      </c>
      <c r="P61" s="44">
        <f t="shared" si="9"/>
        <v>954</v>
      </c>
      <c r="Q61" s="45">
        <f t="shared" si="9"/>
        <v>6690.805</v>
      </c>
      <c r="R61" s="45">
        <f t="shared" si="9"/>
        <v>835354.778</v>
      </c>
      <c r="S61" s="44">
        <f t="shared" si="9"/>
        <v>128</v>
      </c>
      <c r="T61" s="45">
        <f t="shared" si="9"/>
        <v>2.468</v>
      </c>
      <c r="U61" s="45">
        <f t="shared" si="9"/>
        <v>1805.4920000000002</v>
      </c>
      <c r="V61" s="19">
        <f t="shared" si="9"/>
        <v>1082</v>
      </c>
      <c r="W61" s="23">
        <f t="shared" si="9"/>
        <v>6693.273</v>
      </c>
      <c r="X61" s="437">
        <f t="shared" si="9"/>
        <v>837160.27</v>
      </c>
      <c r="Y61" s="291">
        <f t="shared" si="9"/>
        <v>1142</v>
      </c>
      <c r="Z61" s="45">
        <f t="shared" si="9"/>
        <v>4691.9704</v>
      </c>
      <c r="AA61" s="45">
        <f t="shared" si="9"/>
        <v>1227691.669</v>
      </c>
      <c r="AB61" s="44">
        <f t="shared" si="9"/>
        <v>2842</v>
      </c>
      <c r="AC61" s="45">
        <f t="shared" si="9"/>
        <v>551.2356</v>
      </c>
      <c r="AD61" s="45">
        <f t="shared" si="9"/>
        <v>140477.846</v>
      </c>
      <c r="AE61" s="44">
        <f t="shared" si="9"/>
        <v>83</v>
      </c>
      <c r="AF61" s="45">
        <f t="shared" si="9"/>
        <v>6.843</v>
      </c>
      <c r="AG61" s="45">
        <f t="shared" si="9"/>
        <v>2358.556</v>
      </c>
      <c r="AH61" s="44">
        <f t="shared" si="9"/>
        <v>347</v>
      </c>
      <c r="AI61" s="45">
        <f t="shared" si="9"/>
        <v>53.3328</v>
      </c>
      <c r="AJ61" s="45">
        <f t="shared" si="9"/>
        <v>29256.108</v>
      </c>
      <c r="AK61" s="44">
        <f t="shared" si="9"/>
        <v>936</v>
      </c>
      <c r="AL61" s="45">
        <f t="shared" si="9"/>
        <v>36.42100000000001</v>
      </c>
      <c r="AM61" s="45">
        <f t="shared" si="9"/>
        <v>19828.856</v>
      </c>
      <c r="AN61" s="44">
        <f t="shared" si="9"/>
        <v>1037</v>
      </c>
      <c r="AO61" s="45">
        <f t="shared" si="9"/>
        <v>30.4954</v>
      </c>
      <c r="AP61" s="45">
        <f t="shared" si="9"/>
        <v>30639.524</v>
      </c>
      <c r="AQ61" s="146">
        <f t="shared" si="2"/>
        <v>9759</v>
      </c>
      <c r="AR61" s="146">
        <f t="shared" si="3"/>
        <v>15335.4836</v>
      </c>
      <c r="AS61" s="146">
        <f t="shared" si="4"/>
        <v>2958637.0481499997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0" ref="D62:AP62">D59</f>
        <v>0</v>
      </c>
      <c r="E62" s="43">
        <f t="shared" si="10"/>
        <v>0</v>
      </c>
      <c r="F62" s="43">
        <f t="shared" si="10"/>
        <v>0</v>
      </c>
      <c r="G62" s="42">
        <f t="shared" si="10"/>
        <v>0</v>
      </c>
      <c r="H62" s="43">
        <f t="shared" si="10"/>
        <v>0</v>
      </c>
      <c r="I62" s="43">
        <f t="shared" si="10"/>
        <v>0</v>
      </c>
      <c r="J62" s="2">
        <f t="shared" si="10"/>
        <v>0</v>
      </c>
      <c r="K62" s="2">
        <f t="shared" si="10"/>
        <v>0</v>
      </c>
      <c r="L62" s="3">
        <f t="shared" si="10"/>
        <v>0</v>
      </c>
      <c r="M62" s="42">
        <f t="shared" si="10"/>
        <v>0</v>
      </c>
      <c r="N62" s="43">
        <f t="shared" si="10"/>
        <v>0</v>
      </c>
      <c r="O62" s="43">
        <f t="shared" si="10"/>
        <v>0</v>
      </c>
      <c r="P62" s="42">
        <f t="shared" si="10"/>
        <v>0</v>
      </c>
      <c r="Q62" s="43">
        <f t="shared" si="10"/>
        <v>0</v>
      </c>
      <c r="R62" s="43">
        <f t="shared" si="10"/>
        <v>0</v>
      </c>
      <c r="S62" s="42">
        <f t="shared" si="10"/>
        <v>0</v>
      </c>
      <c r="T62" s="43">
        <f t="shared" si="10"/>
        <v>0</v>
      </c>
      <c r="U62" s="43">
        <f t="shared" si="10"/>
        <v>0</v>
      </c>
      <c r="V62" s="3">
        <f t="shared" si="10"/>
        <v>0</v>
      </c>
      <c r="W62" s="2">
        <f t="shared" si="10"/>
        <v>0</v>
      </c>
      <c r="X62" s="48">
        <f t="shared" si="10"/>
        <v>0</v>
      </c>
      <c r="Y62" s="42">
        <f t="shared" si="10"/>
        <v>0</v>
      </c>
      <c r="Z62" s="43">
        <f t="shared" si="10"/>
        <v>0</v>
      </c>
      <c r="AA62" s="43">
        <f t="shared" si="10"/>
        <v>0</v>
      </c>
      <c r="AB62" s="42">
        <f t="shared" si="10"/>
        <v>0</v>
      </c>
      <c r="AC62" s="43">
        <f t="shared" si="10"/>
        <v>0</v>
      </c>
      <c r="AD62" s="43">
        <f t="shared" si="10"/>
        <v>0</v>
      </c>
      <c r="AE62" s="42">
        <f t="shared" si="10"/>
        <v>0</v>
      </c>
      <c r="AF62" s="43">
        <f t="shared" si="10"/>
        <v>0</v>
      </c>
      <c r="AG62" s="43">
        <f t="shared" si="10"/>
        <v>0</v>
      </c>
      <c r="AH62" s="42">
        <f t="shared" si="10"/>
        <v>0</v>
      </c>
      <c r="AI62" s="43">
        <f t="shared" si="10"/>
        <v>0</v>
      </c>
      <c r="AJ62" s="43">
        <f t="shared" si="10"/>
        <v>0</v>
      </c>
      <c r="AK62" s="42">
        <f t="shared" si="10"/>
        <v>0</v>
      </c>
      <c r="AL62" s="43">
        <f t="shared" si="10"/>
        <v>0</v>
      </c>
      <c r="AM62" s="43">
        <f t="shared" si="10"/>
        <v>0</v>
      </c>
      <c r="AN62" s="42">
        <f t="shared" si="10"/>
        <v>0</v>
      </c>
      <c r="AO62" s="43">
        <f t="shared" si="10"/>
        <v>0</v>
      </c>
      <c r="AP62" s="43">
        <f t="shared" si="10"/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1" ref="D63:U63">+D7+D9+D11+D13+D15+D17+D19+D21+D23+D25+D27+D29+D31+D33+D35+D37+D39+D41+D43+D45+D47+D49+D51+D53+D55+D57+D60</f>
        <v>10</v>
      </c>
      <c r="E63" s="41">
        <f t="shared" si="11"/>
        <v>287.4486</v>
      </c>
      <c r="F63" s="41">
        <f t="shared" si="11"/>
        <v>137881.4115</v>
      </c>
      <c r="G63" s="40">
        <f t="shared" si="11"/>
        <v>2</v>
      </c>
      <c r="H63" s="41">
        <f t="shared" si="11"/>
        <v>55.7744</v>
      </c>
      <c r="I63" s="41">
        <f t="shared" si="11"/>
        <v>22225.352</v>
      </c>
      <c r="J63" s="5">
        <f t="shared" si="11"/>
        <v>12</v>
      </c>
      <c r="K63" s="5">
        <f t="shared" si="11"/>
        <v>343.223</v>
      </c>
      <c r="L63" s="6">
        <f t="shared" si="11"/>
        <v>160106.7635</v>
      </c>
      <c r="M63" s="40">
        <f t="shared" si="11"/>
        <v>450</v>
      </c>
      <c r="N63" s="41">
        <f t="shared" si="11"/>
        <v>13593.494100000002</v>
      </c>
      <c r="O63" s="41">
        <f t="shared" si="11"/>
        <v>2657408.9020000002</v>
      </c>
      <c r="P63" s="40">
        <f t="shared" si="11"/>
        <v>58</v>
      </c>
      <c r="Q63" s="41">
        <f t="shared" si="11"/>
        <v>8909.245</v>
      </c>
      <c r="R63" s="41">
        <f t="shared" si="11"/>
        <v>1347884.967</v>
      </c>
      <c r="S63" s="40">
        <f t="shared" si="11"/>
        <v>0</v>
      </c>
      <c r="T63" s="41">
        <f t="shared" si="11"/>
        <v>0</v>
      </c>
      <c r="U63" s="41">
        <f t="shared" si="11"/>
        <v>0</v>
      </c>
      <c r="V63" s="6">
        <f>+V7+V9+V11+V13+V15+V17+V19+V21+V23+V25+V27+V29+V31+V33+V35+V37+V39+V41+V43+V45+V47+V49+V51+V53+V55+V57+V60</f>
        <v>58</v>
      </c>
      <c r="W63" s="5">
        <f>+W7+W9+W11+W13+W15+W17+W19+W21+W23+W25+W27+W29+W31+W33+W35+W37+W39+W41+W43+W45+W47+W49+W51+W53+W55+W57+W60</f>
        <v>8909.245</v>
      </c>
      <c r="X63" s="47">
        <f>+X7+X9+X11+X13+X15+X17+X19+X21+X23+X25+X27+X29+X31+X33+X35+X37+X39+X41+X43+X45+X47+X49+X51+X53+X55+X57+X60</f>
        <v>1347884.967</v>
      </c>
      <c r="Y63" s="40">
        <f>+Y7+Y9+Y11+Y13+Y15+Y17+Y19+Y21+Y23+Y25+Y27+Y29+Y31+Y33+Y35+Y37+Y39+Y41+Y43+Y45+Y47+Y49+Y51+Y53+Y55+Y57+Y60</f>
        <v>2</v>
      </c>
      <c r="Z63" s="41">
        <f>+Z7+Z9+Z11+Z13+Z15+Z17+Z19+Z21+Z23+Z25+Z27+Z29+Z31+Z33+Z35+Z37+Z39+Z41+Z43+Z45+Z47+Z49+Z51+Z53+Z55+Z57+Z60</f>
        <v>1054.733</v>
      </c>
      <c r="AA63" s="41">
        <f aca="true" t="shared" si="12" ref="AA63:AP63">+AA7+AA9+AA11+AA13+AA15+AA17+AA19+AA21+AA23+AA25+AA27+AA29+AA31+AA33+AA35+AA37+AA39+AA41+AA43+AA45+AA47+AA49+AA51+AA53+AA55+AA57+AA60</f>
        <v>146394.189</v>
      </c>
      <c r="AB63" s="40">
        <f t="shared" si="12"/>
        <v>0</v>
      </c>
      <c r="AC63" s="41">
        <f t="shared" si="12"/>
        <v>0</v>
      </c>
      <c r="AD63" s="41">
        <f t="shared" si="12"/>
        <v>0</v>
      </c>
      <c r="AE63" s="40">
        <f t="shared" si="12"/>
        <v>0</v>
      </c>
      <c r="AF63" s="41">
        <f t="shared" si="12"/>
        <v>0</v>
      </c>
      <c r="AG63" s="41">
        <f t="shared" si="12"/>
        <v>0</v>
      </c>
      <c r="AH63" s="40">
        <f t="shared" si="12"/>
        <v>0</v>
      </c>
      <c r="AI63" s="41">
        <f t="shared" si="12"/>
        <v>0</v>
      </c>
      <c r="AJ63" s="41">
        <f t="shared" si="12"/>
        <v>0</v>
      </c>
      <c r="AK63" s="40">
        <f t="shared" si="12"/>
        <v>0</v>
      </c>
      <c r="AL63" s="41">
        <f t="shared" si="12"/>
        <v>0</v>
      </c>
      <c r="AM63" s="41">
        <f t="shared" si="12"/>
        <v>0</v>
      </c>
      <c r="AN63" s="40">
        <f t="shared" si="12"/>
        <v>0</v>
      </c>
      <c r="AO63" s="41">
        <f t="shared" si="12"/>
        <v>0</v>
      </c>
      <c r="AP63" s="41">
        <f t="shared" si="12"/>
        <v>0</v>
      </c>
      <c r="AQ63" s="97">
        <f t="shared" si="2"/>
        <v>522</v>
      </c>
      <c r="AR63" s="97">
        <f t="shared" si="3"/>
        <v>23900.6951</v>
      </c>
      <c r="AS63" s="97">
        <f t="shared" si="4"/>
        <v>4311794.821500001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8"/>
      <c r="E64" s="9"/>
      <c r="F64" s="9"/>
      <c r="G64" s="9">
        <v>449</v>
      </c>
      <c r="H64" s="9">
        <v>513.43985</v>
      </c>
      <c r="I64" s="230">
        <v>279529.915</v>
      </c>
      <c r="J64" s="279">
        <f aca="true" t="shared" si="13" ref="J64:L70">+D64+G64</f>
        <v>449</v>
      </c>
      <c r="K64" s="279">
        <f t="shared" si="13"/>
        <v>513.43985</v>
      </c>
      <c r="L64" s="133">
        <f t="shared" si="13"/>
        <v>279529.915</v>
      </c>
      <c r="M64" s="8">
        <v>986</v>
      </c>
      <c r="N64" s="9">
        <v>165.7338</v>
      </c>
      <c r="O64" s="32">
        <v>160319.091</v>
      </c>
      <c r="P64" s="284">
        <v>3717</v>
      </c>
      <c r="Q64" s="246">
        <v>1762.411</v>
      </c>
      <c r="R64" s="246">
        <v>672972.995</v>
      </c>
      <c r="S64" s="9">
        <v>84</v>
      </c>
      <c r="T64" s="9">
        <v>1.817</v>
      </c>
      <c r="U64" s="230">
        <v>1467.883</v>
      </c>
      <c r="V64" s="133">
        <f t="shared" si="6"/>
        <v>3801</v>
      </c>
      <c r="W64" s="279">
        <f t="shared" si="6"/>
        <v>1764.228</v>
      </c>
      <c r="X64" s="449">
        <f t="shared" si="6"/>
        <v>674440.878</v>
      </c>
      <c r="Y64" s="8">
        <v>134</v>
      </c>
      <c r="Z64" s="9">
        <v>819.3755</v>
      </c>
      <c r="AA64" s="9">
        <v>82181.596</v>
      </c>
      <c r="AB64" s="1">
        <v>93</v>
      </c>
      <c r="AC64" s="2">
        <v>3.3918</v>
      </c>
      <c r="AD64" s="3">
        <v>3197.719</v>
      </c>
      <c r="AE64" s="2"/>
      <c r="AF64" s="2"/>
      <c r="AG64" s="3"/>
      <c r="AH64" s="1">
        <v>1</v>
      </c>
      <c r="AI64" s="2">
        <v>0.0084</v>
      </c>
      <c r="AJ64" s="3">
        <v>3.969</v>
      </c>
      <c r="AK64" s="1"/>
      <c r="AL64" s="2"/>
      <c r="AM64" s="3"/>
      <c r="AN64" s="1"/>
      <c r="AO64" s="2"/>
      <c r="AP64" s="3"/>
      <c r="AQ64" s="92">
        <f t="shared" si="2"/>
        <v>5464</v>
      </c>
      <c r="AR64" s="92">
        <f t="shared" si="3"/>
        <v>3266.17735</v>
      </c>
      <c r="AS64" s="92">
        <f t="shared" si="4"/>
        <v>1199673.168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13">
        <v>516</v>
      </c>
      <c r="E65" s="14">
        <v>65.6386</v>
      </c>
      <c r="F65" s="36">
        <v>75949.58535</v>
      </c>
      <c r="G65" s="14">
        <v>72</v>
      </c>
      <c r="H65" s="14">
        <v>7.8943</v>
      </c>
      <c r="I65" s="238">
        <v>12296.721</v>
      </c>
      <c r="J65" s="277">
        <f t="shared" si="13"/>
        <v>588</v>
      </c>
      <c r="K65" s="277">
        <f t="shared" si="13"/>
        <v>73.5329</v>
      </c>
      <c r="L65" s="278">
        <f t="shared" si="13"/>
        <v>88246.30635</v>
      </c>
      <c r="M65" s="13">
        <v>44</v>
      </c>
      <c r="N65" s="14">
        <v>8.5622</v>
      </c>
      <c r="O65" s="241">
        <v>1799.091</v>
      </c>
      <c r="P65" s="285">
        <v>42</v>
      </c>
      <c r="Q65" s="286">
        <v>11.411</v>
      </c>
      <c r="R65" s="286">
        <v>1932.997</v>
      </c>
      <c r="S65" s="14"/>
      <c r="T65" s="14"/>
      <c r="U65" s="238"/>
      <c r="V65" s="278">
        <f t="shared" si="6"/>
        <v>42</v>
      </c>
      <c r="W65" s="277">
        <f t="shared" si="6"/>
        <v>11.411</v>
      </c>
      <c r="X65" s="448">
        <f t="shared" si="6"/>
        <v>1932.997</v>
      </c>
      <c r="Y65" s="13">
        <v>1</v>
      </c>
      <c r="Z65" s="14">
        <v>5.055</v>
      </c>
      <c r="AA65" s="14">
        <v>663.469</v>
      </c>
      <c r="AB65" s="4"/>
      <c r="AC65" s="5"/>
      <c r="AD65" s="6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6"/>
      <c r="AQ65" s="97">
        <f t="shared" si="2"/>
        <v>675</v>
      </c>
      <c r="AR65" s="97">
        <f t="shared" si="3"/>
        <v>98.5611</v>
      </c>
      <c r="AS65" s="97">
        <f t="shared" si="4"/>
        <v>92641.86335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8"/>
      <c r="E66" s="9"/>
      <c r="F66" s="9"/>
      <c r="G66" s="9"/>
      <c r="H66" s="9"/>
      <c r="I66" s="230"/>
      <c r="J66" s="279">
        <f t="shared" si="13"/>
        <v>0</v>
      </c>
      <c r="K66" s="279">
        <f t="shared" si="13"/>
        <v>0</v>
      </c>
      <c r="L66" s="133">
        <f t="shared" si="13"/>
        <v>0</v>
      </c>
      <c r="M66" s="8"/>
      <c r="N66" s="9"/>
      <c r="O66" s="32"/>
      <c r="P66" s="8"/>
      <c r="Q66" s="9"/>
      <c r="R66" s="9"/>
      <c r="S66" s="9"/>
      <c r="T66" s="9"/>
      <c r="U66" s="230"/>
      <c r="V66" s="133">
        <f t="shared" si="6"/>
        <v>0</v>
      </c>
      <c r="W66" s="279">
        <f t="shared" si="6"/>
        <v>0</v>
      </c>
      <c r="X66" s="449">
        <f t="shared" si="6"/>
        <v>0</v>
      </c>
      <c r="Y66" s="8"/>
      <c r="Z66" s="9"/>
      <c r="AA66" s="9"/>
      <c r="AB66" s="1"/>
      <c r="AC66" s="2"/>
      <c r="AD66" s="3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3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13"/>
      <c r="E67" s="14"/>
      <c r="F67" s="14"/>
      <c r="G67" s="14"/>
      <c r="H67" s="14"/>
      <c r="I67" s="238"/>
      <c r="J67" s="277">
        <f t="shared" si="13"/>
        <v>0</v>
      </c>
      <c r="K67" s="277">
        <f t="shared" si="13"/>
        <v>0</v>
      </c>
      <c r="L67" s="278">
        <f t="shared" si="13"/>
        <v>0</v>
      </c>
      <c r="M67" s="13"/>
      <c r="N67" s="14"/>
      <c r="O67" s="241"/>
      <c r="P67" s="13"/>
      <c r="Q67" s="14"/>
      <c r="R67" s="14"/>
      <c r="S67" s="14"/>
      <c r="T67" s="14"/>
      <c r="U67" s="238"/>
      <c r="V67" s="278">
        <f t="shared" si="6"/>
        <v>0</v>
      </c>
      <c r="W67" s="277">
        <f t="shared" si="6"/>
        <v>0</v>
      </c>
      <c r="X67" s="448">
        <f t="shared" si="6"/>
        <v>0</v>
      </c>
      <c r="Y67" s="13"/>
      <c r="Z67" s="14"/>
      <c r="AA67" s="14"/>
      <c r="AB67" s="4"/>
      <c r="AC67" s="5"/>
      <c r="AD67" s="6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6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8">
        <v>89</v>
      </c>
      <c r="E68" s="9">
        <v>19.3512</v>
      </c>
      <c r="F68" s="9">
        <v>11407.24515</v>
      </c>
      <c r="G68" s="233">
        <v>543</v>
      </c>
      <c r="H68" s="9">
        <v>549.98785</v>
      </c>
      <c r="I68" s="230">
        <v>296176.66</v>
      </c>
      <c r="J68" s="279">
        <f t="shared" si="13"/>
        <v>632</v>
      </c>
      <c r="K68" s="279">
        <f t="shared" si="13"/>
        <v>569.3390499999999</v>
      </c>
      <c r="L68" s="133">
        <f t="shared" si="13"/>
        <v>307583.90514999995</v>
      </c>
      <c r="M68" s="8">
        <v>3093</v>
      </c>
      <c r="N68" s="9">
        <v>3381.7469999999994</v>
      </c>
      <c r="O68" s="9">
        <v>803489.32</v>
      </c>
      <c r="P68" s="8">
        <v>4671</v>
      </c>
      <c r="Q68" s="9">
        <v>8453.216</v>
      </c>
      <c r="R68" s="9">
        <v>1508327.773</v>
      </c>
      <c r="S68" s="9">
        <v>212</v>
      </c>
      <c r="T68" s="9">
        <v>4.285</v>
      </c>
      <c r="U68" s="230">
        <v>3273.375</v>
      </c>
      <c r="V68" s="133">
        <f t="shared" si="6"/>
        <v>4883</v>
      </c>
      <c r="W68" s="279">
        <f t="shared" si="6"/>
        <v>8457.501</v>
      </c>
      <c r="X68" s="449">
        <f t="shared" si="6"/>
        <v>1511601.148</v>
      </c>
      <c r="Y68" s="8">
        <v>1276</v>
      </c>
      <c r="Z68" s="9">
        <v>5511.3459</v>
      </c>
      <c r="AA68" s="9">
        <v>1309873.265</v>
      </c>
      <c r="AB68" s="1">
        <v>2935</v>
      </c>
      <c r="AC68" s="2">
        <v>554.6274</v>
      </c>
      <c r="AD68" s="3">
        <v>143675.565</v>
      </c>
      <c r="AE68" s="2">
        <v>83</v>
      </c>
      <c r="AF68" s="2">
        <v>6.843</v>
      </c>
      <c r="AG68" s="3">
        <v>2358.556</v>
      </c>
      <c r="AH68" s="1">
        <v>348</v>
      </c>
      <c r="AI68" s="2">
        <v>53.3412</v>
      </c>
      <c r="AJ68" s="3">
        <v>29260.077</v>
      </c>
      <c r="AK68" s="1">
        <v>936</v>
      </c>
      <c r="AL68" s="2">
        <v>36.42100000000001</v>
      </c>
      <c r="AM68" s="3">
        <v>19828.856</v>
      </c>
      <c r="AN68" s="1">
        <v>1037</v>
      </c>
      <c r="AO68" s="2">
        <v>30.4954</v>
      </c>
      <c r="AP68" s="3">
        <v>30639.524</v>
      </c>
      <c r="AQ68" s="92">
        <f t="shared" si="2"/>
        <v>15223</v>
      </c>
      <c r="AR68" s="92">
        <f t="shared" si="3"/>
        <v>18601.66095</v>
      </c>
      <c r="AS68" s="92">
        <f t="shared" si="4"/>
        <v>4158310.2161499998</v>
      </c>
      <c r="AT68" s="107" t="s">
        <v>10</v>
      </c>
      <c r="AU68" s="342" t="s">
        <v>98</v>
      </c>
      <c r="AV68" s="343"/>
      <c r="AW68" s="71"/>
    </row>
    <row r="69" spans="1:49" ht="18.75">
      <c r="A69" s="348"/>
      <c r="B69" s="349"/>
      <c r="C69" s="95" t="s">
        <v>11</v>
      </c>
      <c r="D69" s="13">
        <v>526</v>
      </c>
      <c r="E69" s="14">
        <v>353.0872</v>
      </c>
      <c r="F69" s="14">
        <v>213830.99685</v>
      </c>
      <c r="G69" s="288">
        <v>74</v>
      </c>
      <c r="H69" s="14">
        <v>63.6687</v>
      </c>
      <c r="I69" s="238">
        <v>34522.073</v>
      </c>
      <c r="J69" s="277">
        <f t="shared" si="13"/>
        <v>600</v>
      </c>
      <c r="K69" s="277">
        <f t="shared" si="13"/>
        <v>416.7559</v>
      </c>
      <c r="L69" s="278">
        <f t="shared" si="13"/>
        <v>248353.06985</v>
      </c>
      <c r="M69" s="13">
        <v>494</v>
      </c>
      <c r="N69" s="14">
        <v>13602.056300000002</v>
      </c>
      <c r="O69" s="14">
        <v>2659207.9930000002</v>
      </c>
      <c r="P69" s="13">
        <v>100</v>
      </c>
      <c r="Q69" s="14">
        <v>8920.656</v>
      </c>
      <c r="R69" s="14">
        <v>1349817.964</v>
      </c>
      <c r="S69" s="14">
        <v>0</v>
      </c>
      <c r="T69" s="14">
        <v>0</v>
      </c>
      <c r="U69" s="238">
        <v>0</v>
      </c>
      <c r="V69" s="278">
        <f t="shared" si="6"/>
        <v>100</v>
      </c>
      <c r="W69" s="277">
        <f t="shared" si="6"/>
        <v>8920.656</v>
      </c>
      <c r="X69" s="448">
        <f t="shared" si="6"/>
        <v>1349817.964</v>
      </c>
      <c r="Y69" s="13">
        <v>3</v>
      </c>
      <c r="Z69" s="14">
        <v>1059.788</v>
      </c>
      <c r="AA69" s="14">
        <v>147057.65800000002</v>
      </c>
      <c r="AB69" s="4">
        <v>0</v>
      </c>
      <c r="AC69" s="5">
        <v>0</v>
      </c>
      <c r="AD69" s="6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97">
        <f t="shared" si="2"/>
        <v>1197</v>
      </c>
      <c r="AR69" s="97">
        <f t="shared" si="3"/>
        <v>23999.256200000003</v>
      </c>
      <c r="AS69" s="97">
        <f t="shared" si="4"/>
        <v>4404436.68485</v>
      </c>
      <c r="AT69" s="95" t="s">
        <v>11</v>
      </c>
      <c r="AU69" s="344"/>
      <c r="AV69" s="345"/>
      <c r="AW69" s="71"/>
    </row>
    <row r="70" spans="1:49" ht="19.5" thickBot="1">
      <c r="A70" s="350" t="s">
        <v>99</v>
      </c>
      <c r="B70" s="351" t="s">
        <v>56</v>
      </c>
      <c r="C70" s="352"/>
      <c r="D70" s="21"/>
      <c r="E70" s="22"/>
      <c r="F70" s="22"/>
      <c r="G70" s="22"/>
      <c r="H70" s="22"/>
      <c r="I70" s="256"/>
      <c r="J70" s="289">
        <f t="shared" si="13"/>
        <v>0</v>
      </c>
      <c r="K70" s="289">
        <f t="shared" si="13"/>
        <v>0</v>
      </c>
      <c r="L70" s="290">
        <f t="shared" si="13"/>
        <v>0</v>
      </c>
      <c r="M70" s="21"/>
      <c r="N70" s="22"/>
      <c r="O70" s="198"/>
      <c r="P70" s="21"/>
      <c r="Q70" s="22"/>
      <c r="R70" s="22"/>
      <c r="S70" s="22"/>
      <c r="T70" s="22"/>
      <c r="U70" s="256"/>
      <c r="V70" s="290">
        <f t="shared" si="6"/>
        <v>0</v>
      </c>
      <c r="W70" s="289">
        <f t="shared" si="6"/>
        <v>0</v>
      </c>
      <c r="X70" s="450">
        <f t="shared" si="6"/>
        <v>0</v>
      </c>
      <c r="Y70" s="21"/>
      <c r="Z70" s="22"/>
      <c r="AA70" s="22"/>
      <c r="AB70" s="52"/>
      <c r="AC70" s="53"/>
      <c r="AD70" s="54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4"/>
      <c r="AQ70" s="158"/>
      <c r="AR70" s="53">
        <f t="shared" si="3"/>
        <v>0</v>
      </c>
      <c r="AS70" s="53">
        <f t="shared" si="4"/>
        <v>0</v>
      </c>
      <c r="AT70" s="353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9"/>
      <c r="D71" s="119">
        <f aca="true" t="shared" si="14" ref="D71:I71">+D68+D69+D70</f>
        <v>615</v>
      </c>
      <c r="E71" s="119">
        <f t="shared" si="14"/>
        <v>372.4384</v>
      </c>
      <c r="F71" s="119">
        <f t="shared" si="14"/>
        <v>225238.242</v>
      </c>
      <c r="G71" s="119">
        <f t="shared" si="14"/>
        <v>617</v>
      </c>
      <c r="H71" s="119">
        <f t="shared" si="14"/>
        <v>613.6565499999999</v>
      </c>
      <c r="I71" s="119">
        <f t="shared" si="14"/>
        <v>330698.73299999995</v>
      </c>
      <c r="J71" s="121">
        <f>J68+J69</f>
        <v>1232</v>
      </c>
      <c r="K71" s="121">
        <f>K68+K69</f>
        <v>986.0949499999999</v>
      </c>
      <c r="L71" s="121">
        <f>L68+L69</f>
        <v>555936.975</v>
      </c>
      <c r="M71" s="119">
        <f aca="true" t="shared" si="15" ref="M71:U71">+M68+M69+M70</f>
        <v>3587</v>
      </c>
      <c r="N71" s="119">
        <f t="shared" si="15"/>
        <v>16983.8033</v>
      </c>
      <c r="O71" s="119">
        <f t="shared" si="15"/>
        <v>3462697.313</v>
      </c>
      <c r="P71" s="119">
        <f t="shared" si="15"/>
        <v>4771</v>
      </c>
      <c r="Q71" s="119">
        <f t="shared" si="15"/>
        <v>17373.872000000003</v>
      </c>
      <c r="R71" s="119">
        <f t="shared" si="15"/>
        <v>2858145.7369999997</v>
      </c>
      <c r="S71" s="119">
        <f t="shared" si="15"/>
        <v>212</v>
      </c>
      <c r="T71" s="119">
        <f t="shared" si="15"/>
        <v>4.285</v>
      </c>
      <c r="U71" s="119">
        <f t="shared" si="15"/>
        <v>3273.375</v>
      </c>
      <c r="V71" s="121">
        <f>V68+V69+V70</f>
        <v>4983</v>
      </c>
      <c r="W71" s="121">
        <f>W68+W69+W70</f>
        <v>17378.157</v>
      </c>
      <c r="X71" s="446">
        <f>X68+X69+X70</f>
        <v>2861419.1119999997</v>
      </c>
      <c r="Y71" s="440">
        <f aca="true" t="shared" si="16" ref="Y71:AP71">+Y68+Y69+Y70</f>
        <v>1279</v>
      </c>
      <c r="Z71" s="119">
        <f t="shared" si="16"/>
        <v>6571.133900000001</v>
      </c>
      <c r="AA71" s="119">
        <f t="shared" si="16"/>
        <v>1456930.923</v>
      </c>
      <c r="AB71" s="119">
        <f t="shared" si="16"/>
        <v>2935</v>
      </c>
      <c r="AC71" s="119">
        <f t="shared" si="16"/>
        <v>554.6274</v>
      </c>
      <c r="AD71" s="119">
        <f t="shared" si="16"/>
        <v>143675.565</v>
      </c>
      <c r="AE71" s="119">
        <f t="shared" si="16"/>
        <v>83</v>
      </c>
      <c r="AF71" s="119">
        <f t="shared" si="16"/>
        <v>6.843</v>
      </c>
      <c r="AG71" s="119">
        <f t="shared" si="16"/>
        <v>2358.556</v>
      </c>
      <c r="AH71" s="119">
        <f t="shared" si="16"/>
        <v>348</v>
      </c>
      <c r="AI71" s="119">
        <f t="shared" si="16"/>
        <v>53.3412</v>
      </c>
      <c r="AJ71" s="119">
        <f t="shared" si="16"/>
        <v>29260.077</v>
      </c>
      <c r="AK71" s="119">
        <f t="shared" si="16"/>
        <v>936</v>
      </c>
      <c r="AL71" s="119">
        <f t="shared" si="16"/>
        <v>36.42100000000001</v>
      </c>
      <c r="AM71" s="119">
        <f t="shared" si="16"/>
        <v>19828.856</v>
      </c>
      <c r="AN71" s="119">
        <f t="shared" si="16"/>
        <v>1037</v>
      </c>
      <c r="AO71" s="119">
        <f t="shared" si="16"/>
        <v>30.4954</v>
      </c>
      <c r="AP71" s="119">
        <f t="shared" si="16"/>
        <v>30639.524</v>
      </c>
      <c r="AQ71" s="311">
        <f>AN71+AK71+AH71+AE71+AB71+Y71+S71+P71+M71+G71+D71</f>
        <v>16420</v>
      </c>
      <c r="AR71" s="311">
        <f>AO71+AL71+AI71+AF71+AC71+Z71+T71+Q71+N71+H71+E71</f>
        <v>42600.91715</v>
      </c>
      <c r="AS71" s="121">
        <f>AP71+AM71+AJ71+AG71+AD71+AA71+U71+R71+O71+I71+F71</f>
        <v>8562746.901</v>
      </c>
      <c r="AT71" s="340" t="s">
        <v>100</v>
      </c>
      <c r="AU71" s="338" t="s">
        <v>57</v>
      </c>
      <c r="AV71" s="341" t="s">
        <v>0</v>
      </c>
      <c r="AW71" s="7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69">
    <mergeCell ref="B66:B67"/>
    <mergeCell ref="AU66:AU67"/>
    <mergeCell ref="A68:B69"/>
    <mergeCell ref="AU68:AV69"/>
    <mergeCell ref="A70:C70"/>
    <mergeCell ref="AT70:AV70"/>
    <mergeCell ref="A71:C71"/>
    <mergeCell ref="AT71:AV71"/>
    <mergeCell ref="B54:B55"/>
    <mergeCell ref="AU54:AU55"/>
    <mergeCell ref="AU62:AV62"/>
    <mergeCell ref="B64:B65"/>
    <mergeCell ref="AU64:AU65"/>
    <mergeCell ref="A56:B57"/>
    <mergeCell ref="AU56:AV57"/>
    <mergeCell ref="A59:B59"/>
    <mergeCell ref="AU59:AV59"/>
    <mergeCell ref="A62:B62"/>
    <mergeCell ref="B50:B51"/>
    <mergeCell ref="AU50:AU51"/>
    <mergeCell ref="B52:B53"/>
    <mergeCell ref="AU52:AU53"/>
    <mergeCell ref="B46:B47"/>
    <mergeCell ref="AU46:AU47"/>
    <mergeCell ref="B48:B49"/>
    <mergeCell ref="AU48:AU49"/>
    <mergeCell ref="B42:B43"/>
    <mergeCell ref="AU42:AU43"/>
    <mergeCell ref="B44:B45"/>
    <mergeCell ref="AU44:AU45"/>
    <mergeCell ref="B38:B39"/>
    <mergeCell ref="AU38:AU39"/>
    <mergeCell ref="B40:B41"/>
    <mergeCell ref="AU40:AU41"/>
    <mergeCell ref="B34:B35"/>
    <mergeCell ref="AU34:AU35"/>
    <mergeCell ref="B36:B37"/>
    <mergeCell ref="AU36:AU37"/>
    <mergeCell ref="B30:B31"/>
    <mergeCell ref="AU30:AU31"/>
    <mergeCell ref="B32:B33"/>
    <mergeCell ref="AU32:AU33"/>
    <mergeCell ref="B26:B27"/>
    <mergeCell ref="AU26:AU27"/>
    <mergeCell ref="B28:B29"/>
    <mergeCell ref="AU28:AU29"/>
    <mergeCell ref="B22:B23"/>
    <mergeCell ref="AU22:AU23"/>
    <mergeCell ref="B24:B25"/>
    <mergeCell ref="AU24:AU25"/>
    <mergeCell ref="B18:B19"/>
    <mergeCell ref="AU18:AU19"/>
    <mergeCell ref="B14:B15"/>
    <mergeCell ref="B20:B21"/>
    <mergeCell ref="AU20:AU21"/>
    <mergeCell ref="B8:B9"/>
    <mergeCell ref="AU8:AU9"/>
    <mergeCell ref="AU14:AU15"/>
    <mergeCell ref="B16:B17"/>
    <mergeCell ref="AU16:AU17"/>
    <mergeCell ref="B10:B11"/>
    <mergeCell ref="AU10:AU11"/>
    <mergeCell ref="B12:B13"/>
    <mergeCell ref="AU12:AU13"/>
    <mergeCell ref="A1:X1"/>
    <mergeCell ref="S3:U3"/>
    <mergeCell ref="B6:B7"/>
    <mergeCell ref="AU6:AU7"/>
    <mergeCell ref="AB3:AD3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  <ignoredErrors>
    <ignoredError sqref="AQ61:AR6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U51" activePane="bottomRight" state="frozen"/>
      <selection pane="topLeft" activeCell="X8" sqref="X8"/>
      <selection pane="topRight" activeCell="X8" sqref="X8"/>
      <selection pane="bottomLeft" activeCell="X8" sqref="X8"/>
      <selection pane="bottomRight" activeCell="W55" sqref="W55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2" width="16.625" style="55" customWidth="1"/>
    <col min="13" max="13" width="12.625" style="55" customWidth="1"/>
    <col min="14" max="14" width="16.625" style="55" customWidth="1"/>
    <col min="15" max="15" width="18.125" style="55" customWidth="1"/>
    <col min="16" max="16" width="12.625" style="55" customWidth="1"/>
    <col min="17" max="17" width="16.625" style="55" customWidth="1"/>
    <col min="18" max="18" width="17.6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7" width="16.62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111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111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110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126" t="s">
        <v>89</v>
      </c>
      <c r="Z3" s="67"/>
      <c r="AA3" s="125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125"/>
      <c r="AT3" s="60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129" t="s">
        <v>4</v>
      </c>
      <c r="AT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132" t="s">
        <v>7</v>
      </c>
      <c r="AT5" s="80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>
        <v>17</v>
      </c>
      <c r="N6" s="43">
        <v>917.9999</v>
      </c>
      <c r="O6" s="11">
        <v>165937.483</v>
      </c>
      <c r="P6" s="42">
        <v>10</v>
      </c>
      <c r="Q6" s="43">
        <v>1692.739</v>
      </c>
      <c r="R6" s="43">
        <v>241708.592</v>
      </c>
      <c r="S6" s="43"/>
      <c r="T6" s="43"/>
      <c r="U6" s="90"/>
      <c r="V6" s="276">
        <f aca="true" t="shared" si="1" ref="V6:X21">+P6+S6</f>
        <v>10</v>
      </c>
      <c r="W6" s="275">
        <f t="shared" si="1"/>
        <v>1692.739</v>
      </c>
      <c r="X6" s="276">
        <f t="shared" si="1"/>
        <v>241708.592</v>
      </c>
      <c r="Y6" s="43">
        <v>1</v>
      </c>
      <c r="Z6" s="43">
        <v>393.492</v>
      </c>
      <c r="AA6" s="91">
        <v>51159.635</v>
      </c>
      <c r="AB6" s="1"/>
      <c r="AC6" s="2"/>
      <c r="AD6" s="2"/>
      <c r="AE6" s="11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 aca="true" t="shared" si="2" ref="AQ6:AQ37">+D6+G6+M6+P6+S6+Y6+AB6+AE6+AH6+AK6+AN6</f>
        <v>28</v>
      </c>
      <c r="AR6" s="92">
        <f aca="true" t="shared" si="3" ref="AR6:AR37">+E6+H6+N6+Q6+T6+Z6+AC6+AF6+AI6+AL6+AO6</f>
        <v>3004.2309000000005</v>
      </c>
      <c r="AS6" s="147">
        <f aca="true" t="shared" si="4" ref="AS6:AS37">+F6+I6+O6+R6+U6+AA6+AD6+AG6+AJ6+AM6+AP6</f>
        <v>458805.71</v>
      </c>
      <c r="AT6" s="148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>
        <v>6</v>
      </c>
      <c r="E7" s="41">
        <v>337.432</v>
      </c>
      <c r="F7" s="38">
        <v>141169.69230000002</v>
      </c>
      <c r="G7" s="41">
        <v>3</v>
      </c>
      <c r="H7" s="41">
        <v>170.343</v>
      </c>
      <c r="I7" s="96">
        <v>58854.989</v>
      </c>
      <c r="J7" s="277">
        <f t="shared" si="0"/>
        <v>9</v>
      </c>
      <c r="K7" s="277">
        <f t="shared" si="0"/>
        <v>507.775</v>
      </c>
      <c r="L7" s="278">
        <f t="shared" si="0"/>
        <v>200024.68130000003</v>
      </c>
      <c r="M7" s="40">
        <v>41</v>
      </c>
      <c r="N7" s="41">
        <v>2465.7198</v>
      </c>
      <c r="O7" s="15">
        <v>538815.968</v>
      </c>
      <c r="P7" s="40">
        <v>33</v>
      </c>
      <c r="Q7" s="41">
        <v>6427.994</v>
      </c>
      <c r="R7" s="41">
        <v>982705.264</v>
      </c>
      <c r="S7" s="41"/>
      <c r="T7" s="41"/>
      <c r="U7" s="96"/>
      <c r="V7" s="278">
        <f t="shared" si="1"/>
        <v>33</v>
      </c>
      <c r="W7" s="277">
        <f t="shared" si="1"/>
        <v>6427.994</v>
      </c>
      <c r="X7" s="278">
        <f t="shared" si="1"/>
        <v>982705.264</v>
      </c>
      <c r="Y7" s="41">
        <v>2</v>
      </c>
      <c r="Z7" s="41">
        <v>627.431</v>
      </c>
      <c r="AA7" s="41">
        <v>95413.497</v>
      </c>
      <c r="AB7" s="4"/>
      <c r="AC7" s="5"/>
      <c r="AD7" s="5"/>
      <c r="AE7" s="6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t="shared" si="2"/>
        <v>85</v>
      </c>
      <c r="AR7" s="97">
        <f t="shared" si="3"/>
        <v>10028.9198</v>
      </c>
      <c r="AS7" s="149">
        <f t="shared" si="4"/>
        <v>1816959.4103</v>
      </c>
      <c r="AT7" s="150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/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>
        <v>0</v>
      </c>
      <c r="N8" s="43">
        <v>0.05</v>
      </c>
      <c r="O8" s="3">
        <v>0.583</v>
      </c>
      <c r="P8" s="42"/>
      <c r="Q8" s="43"/>
      <c r="R8" s="43"/>
      <c r="S8" s="43"/>
      <c r="T8" s="43"/>
      <c r="U8" s="90"/>
      <c r="V8" s="133">
        <f t="shared" si="1"/>
        <v>0</v>
      </c>
      <c r="W8" s="279">
        <f t="shared" si="1"/>
        <v>0</v>
      </c>
      <c r="X8" s="133">
        <f t="shared" si="1"/>
        <v>0</v>
      </c>
      <c r="Y8" s="43"/>
      <c r="Z8" s="43"/>
      <c r="AA8" s="43"/>
      <c r="AB8" s="1"/>
      <c r="AC8" s="2"/>
      <c r="AD8" s="2"/>
      <c r="AE8" s="3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0</v>
      </c>
      <c r="AR8" s="92">
        <f t="shared" si="3"/>
        <v>0.05</v>
      </c>
      <c r="AS8" s="147">
        <f t="shared" si="4"/>
        <v>0.583</v>
      </c>
      <c r="AT8" s="148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/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>
        <v>0</v>
      </c>
      <c r="N9" s="41">
        <v>2.944</v>
      </c>
      <c r="O9" s="15">
        <v>50.68</v>
      </c>
      <c r="P9" s="40">
        <v>37</v>
      </c>
      <c r="Q9" s="41">
        <v>2824.347</v>
      </c>
      <c r="R9" s="41">
        <v>269714.405</v>
      </c>
      <c r="S9" s="41"/>
      <c r="T9" s="41"/>
      <c r="U9" s="96"/>
      <c r="V9" s="278">
        <f t="shared" si="1"/>
        <v>37</v>
      </c>
      <c r="W9" s="277">
        <f t="shared" si="1"/>
        <v>2824.347</v>
      </c>
      <c r="X9" s="278">
        <f t="shared" si="1"/>
        <v>269714.405</v>
      </c>
      <c r="Y9" s="41"/>
      <c r="Z9" s="41"/>
      <c r="AA9" s="41"/>
      <c r="AB9" s="4"/>
      <c r="AC9" s="5"/>
      <c r="AD9" s="5"/>
      <c r="AE9" s="6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37</v>
      </c>
      <c r="AR9" s="97">
        <f t="shared" si="3"/>
        <v>2827.291</v>
      </c>
      <c r="AS9" s="149">
        <f t="shared" si="4"/>
        <v>269765.085</v>
      </c>
      <c r="AT9" s="150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/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133">
        <f t="shared" si="1"/>
        <v>0</v>
      </c>
      <c r="W10" s="279">
        <f t="shared" si="1"/>
        <v>0</v>
      </c>
      <c r="X10" s="133">
        <f t="shared" si="1"/>
        <v>0</v>
      </c>
      <c r="Y10" s="43"/>
      <c r="Z10" s="43"/>
      <c r="AA10" s="43"/>
      <c r="AB10" s="1"/>
      <c r="AC10" s="2"/>
      <c r="AD10" s="2"/>
      <c r="AE10" s="3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147">
        <f t="shared" si="4"/>
        <v>0</v>
      </c>
      <c r="AT10" s="148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/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278">
        <f t="shared" si="1"/>
        <v>0</v>
      </c>
      <c r="W11" s="277">
        <f t="shared" si="1"/>
        <v>0</v>
      </c>
      <c r="X11" s="278">
        <f t="shared" si="1"/>
        <v>0</v>
      </c>
      <c r="Y11" s="41"/>
      <c r="Z11" s="41"/>
      <c r="AA11" s="41"/>
      <c r="AB11" s="4"/>
      <c r="AC11" s="5"/>
      <c r="AD11" s="5"/>
      <c r="AE11" s="6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149">
        <f t="shared" si="4"/>
        <v>0</v>
      </c>
      <c r="AT11" s="15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/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133">
        <f t="shared" si="1"/>
        <v>0</v>
      </c>
      <c r="W12" s="279">
        <f t="shared" si="1"/>
        <v>0</v>
      </c>
      <c r="X12" s="133">
        <f t="shared" si="1"/>
        <v>0</v>
      </c>
      <c r="Y12" s="43"/>
      <c r="Z12" s="43"/>
      <c r="AA12" s="43"/>
      <c r="AB12" s="1"/>
      <c r="AC12" s="2"/>
      <c r="AD12" s="2"/>
      <c r="AE12" s="3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147">
        <f t="shared" si="4"/>
        <v>0</v>
      </c>
      <c r="AT12" s="148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/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278">
        <f t="shared" si="1"/>
        <v>0</v>
      </c>
      <c r="W13" s="277">
        <f t="shared" si="1"/>
        <v>0</v>
      </c>
      <c r="X13" s="278">
        <f t="shared" si="1"/>
        <v>0</v>
      </c>
      <c r="Y13" s="41"/>
      <c r="Z13" s="41"/>
      <c r="AA13" s="41"/>
      <c r="AB13" s="4"/>
      <c r="AC13" s="5"/>
      <c r="AD13" s="5"/>
      <c r="AE13" s="6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149">
        <f t="shared" si="4"/>
        <v>0</v>
      </c>
      <c r="AT13" s="150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/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/>
      <c r="Q14" s="43"/>
      <c r="R14" s="43"/>
      <c r="S14" s="43"/>
      <c r="T14" s="43"/>
      <c r="U14" s="90"/>
      <c r="V14" s="133">
        <f t="shared" si="1"/>
        <v>0</v>
      </c>
      <c r="W14" s="279">
        <f t="shared" si="1"/>
        <v>0</v>
      </c>
      <c r="X14" s="133">
        <f t="shared" si="1"/>
        <v>0</v>
      </c>
      <c r="Y14" s="43"/>
      <c r="Z14" s="43"/>
      <c r="AA14" s="43"/>
      <c r="AB14" s="1"/>
      <c r="AC14" s="2"/>
      <c r="AD14" s="2"/>
      <c r="AE14" s="3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0</v>
      </c>
      <c r="AR14" s="92">
        <f t="shared" si="3"/>
        <v>0</v>
      </c>
      <c r="AS14" s="147">
        <f t="shared" si="4"/>
        <v>0</v>
      </c>
      <c r="AT14" s="148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/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278">
        <f t="shared" si="1"/>
        <v>0</v>
      </c>
      <c r="W15" s="277">
        <f t="shared" si="1"/>
        <v>0</v>
      </c>
      <c r="X15" s="278">
        <f t="shared" si="1"/>
        <v>0</v>
      </c>
      <c r="Y15" s="41"/>
      <c r="Z15" s="41"/>
      <c r="AA15" s="41"/>
      <c r="AB15" s="4"/>
      <c r="AC15" s="5"/>
      <c r="AD15" s="5"/>
      <c r="AE15" s="6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149">
        <f t="shared" si="4"/>
        <v>0</v>
      </c>
      <c r="AT15" s="150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/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/>
      <c r="Q16" s="43"/>
      <c r="R16" s="43"/>
      <c r="S16" s="43"/>
      <c r="T16" s="43"/>
      <c r="U16" s="90"/>
      <c r="V16" s="133">
        <f t="shared" si="1"/>
        <v>0</v>
      </c>
      <c r="W16" s="279">
        <f t="shared" si="1"/>
        <v>0</v>
      </c>
      <c r="X16" s="133">
        <f t="shared" si="1"/>
        <v>0</v>
      </c>
      <c r="Y16" s="43"/>
      <c r="Z16" s="43"/>
      <c r="AA16" s="43"/>
      <c r="AB16" s="1"/>
      <c r="AC16" s="2"/>
      <c r="AD16" s="2"/>
      <c r="AE16" s="3">
        <v>30</v>
      </c>
      <c r="AF16" s="2">
        <v>2.363</v>
      </c>
      <c r="AG16" s="3">
        <v>300.574</v>
      </c>
      <c r="AH16" s="1">
        <v>119</v>
      </c>
      <c r="AI16" s="2">
        <v>35.1279</v>
      </c>
      <c r="AJ16" s="3">
        <v>23133.777</v>
      </c>
      <c r="AK16" s="1"/>
      <c r="AL16" s="2"/>
      <c r="AM16" s="3"/>
      <c r="AN16" s="1"/>
      <c r="AO16" s="2"/>
      <c r="AP16" s="2"/>
      <c r="AQ16" s="92">
        <f t="shared" si="2"/>
        <v>149</v>
      </c>
      <c r="AR16" s="92">
        <f t="shared" si="3"/>
        <v>37.490899999999996</v>
      </c>
      <c r="AS16" s="147">
        <f t="shared" si="4"/>
        <v>23434.351</v>
      </c>
      <c r="AT16" s="148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/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278">
        <f t="shared" si="1"/>
        <v>0</v>
      </c>
      <c r="W17" s="277">
        <f t="shared" si="1"/>
        <v>0</v>
      </c>
      <c r="X17" s="278">
        <f t="shared" si="1"/>
        <v>0</v>
      </c>
      <c r="Y17" s="41"/>
      <c r="Z17" s="41"/>
      <c r="AA17" s="41"/>
      <c r="AB17" s="4"/>
      <c r="AC17" s="5"/>
      <c r="AD17" s="5"/>
      <c r="AE17" s="6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149">
        <f t="shared" si="4"/>
        <v>0</v>
      </c>
      <c r="AT17" s="150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/>
      <c r="G18" s="43">
        <v>15</v>
      </c>
      <c r="H18" s="43">
        <v>3.6488</v>
      </c>
      <c r="I18" s="90">
        <v>1592.512</v>
      </c>
      <c r="J18" s="279">
        <f t="shared" si="5"/>
        <v>15</v>
      </c>
      <c r="K18" s="279">
        <f t="shared" si="5"/>
        <v>3.6488</v>
      </c>
      <c r="L18" s="133">
        <f t="shared" si="5"/>
        <v>1592.512</v>
      </c>
      <c r="M18" s="42"/>
      <c r="N18" s="43"/>
      <c r="O18" s="3"/>
      <c r="P18" s="42">
        <v>193</v>
      </c>
      <c r="Q18" s="43">
        <v>139.746</v>
      </c>
      <c r="R18" s="43">
        <v>32246.724</v>
      </c>
      <c r="S18" s="43">
        <v>22</v>
      </c>
      <c r="T18" s="43">
        <v>1.796</v>
      </c>
      <c r="U18" s="90">
        <v>2103.173</v>
      </c>
      <c r="V18" s="133">
        <f t="shared" si="1"/>
        <v>215</v>
      </c>
      <c r="W18" s="279">
        <f t="shared" si="1"/>
        <v>141.542</v>
      </c>
      <c r="X18" s="133">
        <f t="shared" si="1"/>
        <v>34349.897</v>
      </c>
      <c r="Y18" s="43"/>
      <c r="Z18" s="43"/>
      <c r="AA18" s="43"/>
      <c r="AB18" s="1"/>
      <c r="AC18" s="2"/>
      <c r="AD18" s="2"/>
      <c r="AE18" s="3"/>
      <c r="AF18" s="2"/>
      <c r="AG18" s="3"/>
      <c r="AH18" s="1"/>
      <c r="AI18" s="2"/>
      <c r="AJ18" s="3"/>
      <c r="AK18" s="1"/>
      <c r="AL18" s="2"/>
      <c r="AM18" s="3"/>
      <c r="AN18" s="1"/>
      <c r="AO18" s="2"/>
      <c r="AP18" s="2"/>
      <c r="AQ18" s="92">
        <f t="shared" si="2"/>
        <v>230</v>
      </c>
      <c r="AR18" s="92">
        <f t="shared" si="3"/>
        <v>145.1908</v>
      </c>
      <c r="AS18" s="147">
        <f t="shared" si="4"/>
        <v>35942.409</v>
      </c>
      <c r="AT18" s="148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/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278">
        <f t="shared" si="1"/>
        <v>0</v>
      </c>
      <c r="W19" s="277">
        <f t="shared" si="1"/>
        <v>0</v>
      </c>
      <c r="X19" s="278">
        <f t="shared" si="1"/>
        <v>0</v>
      </c>
      <c r="Y19" s="41"/>
      <c r="Z19" s="41"/>
      <c r="AA19" s="41"/>
      <c r="AB19" s="4"/>
      <c r="AC19" s="5"/>
      <c r="AD19" s="5"/>
      <c r="AE19" s="6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149">
        <f t="shared" si="4"/>
        <v>0</v>
      </c>
      <c r="AT19" s="15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/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1</v>
      </c>
      <c r="N20" s="43">
        <v>0.273</v>
      </c>
      <c r="O20" s="3">
        <v>15.164</v>
      </c>
      <c r="P20" s="42"/>
      <c r="Q20" s="43"/>
      <c r="R20" s="43"/>
      <c r="S20" s="43"/>
      <c r="T20" s="43"/>
      <c r="U20" s="90"/>
      <c r="V20" s="133">
        <f t="shared" si="1"/>
        <v>0</v>
      </c>
      <c r="W20" s="279">
        <f t="shared" si="1"/>
        <v>0</v>
      </c>
      <c r="X20" s="133">
        <f t="shared" si="1"/>
        <v>0</v>
      </c>
      <c r="Y20" s="43"/>
      <c r="Z20" s="43"/>
      <c r="AA20" s="43"/>
      <c r="AB20" s="1"/>
      <c r="AC20" s="2"/>
      <c r="AD20" s="2"/>
      <c r="AE20" s="3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1</v>
      </c>
      <c r="AR20" s="92">
        <f t="shared" si="3"/>
        <v>0.273</v>
      </c>
      <c r="AS20" s="147">
        <f t="shared" si="4"/>
        <v>15.164</v>
      </c>
      <c r="AT20" s="148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/>
      <c r="E21" s="41"/>
      <c r="F21" s="41"/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/>
      <c r="N21" s="41"/>
      <c r="O21" s="15"/>
      <c r="P21" s="40"/>
      <c r="Q21" s="41"/>
      <c r="R21" s="41"/>
      <c r="S21" s="41"/>
      <c r="T21" s="41"/>
      <c r="U21" s="96"/>
      <c r="V21" s="278">
        <f t="shared" si="1"/>
        <v>0</v>
      </c>
      <c r="W21" s="277">
        <f t="shared" si="1"/>
        <v>0</v>
      </c>
      <c r="X21" s="278">
        <f t="shared" si="1"/>
        <v>0</v>
      </c>
      <c r="Y21" s="41">
        <v>1</v>
      </c>
      <c r="Z21" s="41">
        <v>22.363</v>
      </c>
      <c r="AA21" s="41">
        <v>10830.386</v>
      </c>
      <c r="AB21" s="4"/>
      <c r="AC21" s="5"/>
      <c r="AD21" s="5"/>
      <c r="AE21" s="6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1</v>
      </c>
      <c r="AR21" s="97">
        <f t="shared" si="3"/>
        <v>22.363</v>
      </c>
      <c r="AS21" s="149">
        <f t="shared" si="4"/>
        <v>10830.386</v>
      </c>
      <c r="AT21" s="150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/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133">
        <f aca="true" t="shared" si="6" ref="V22:X70">+P22+S22</f>
        <v>0</v>
      </c>
      <c r="W22" s="279">
        <f t="shared" si="6"/>
        <v>0</v>
      </c>
      <c r="X22" s="133">
        <f t="shared" si="6"/>
        <v>0</v>
      </c>
      <c r="Y22" s="43"/>
      <c r="Z22" s="43"/>
      <c r="AA22" s="43"/>
      <c r="AB22" s="1"/>
      <c r="AC22" s="2"/>
      <c r="AD22" s="2"/>
      <c r="AE22" s="3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147">
        <f t="shared" si="4"/>
        <v>0</v>
      </c>
      <c r="AT22" s="148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/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278">
        <f t="shared" si="6"/>
        <v>0</v>
      </c>
      <c r="W23" s="277">
        <f t="shared" si="6"/>
        <v>0</v>
      </c>
      <c r="X23" s="278">
        <f t="shared" si="6"/>
        <v>0</v>
      </c>
      <c r="Y23" s="41"/>
      <c r="Z23" s="41"/>
      <c r="AA23" s="41"/>
      <c r="AB23" s="4"/>
      <c r="AC23" s="5"/>
      <c r="AD23" s="5"/>
      <c r="AE23" s="6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149">
        <f t="shared" si="4"/>
        <v>0</v>
      </c>
      <c r="AT23" s="15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/>
      <c r="G24" s="43"/>
      <c r="H24" s="43"/>
      <c r="I24" s="9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42">
        <v>43</v>
      </c>
      <c r="N24" s="43">
        <v>191.1206</v>
      </c>
      <c r="O24" s="3">
        <v>66973.668</v>
      </c>
      <c r="P24" s="42"/>
      <c r="Q24" s="43"/>
      <c r="R24" s="43"/>
      <c r="S24" s="43"/>
      <c r="T24" s="43"/>
      <c r="U24" s="90"/>
      <c r="V24" s="133">
        <f t="shared" si="6"/>
        <v>0</v>
      </c>
      <c r="W24" s="279">
        <f t="shared" si="6"/>
        <v>0</v>
      </c>
      <c r="X24" s="133">
        <f t="shared" si="6"/>
        <v>0</v>
      </c>
      <c r="Y24" s="43"/>
      <c r="Z24" s="43"/>
      <c r="AA24" s="43"/>
      <c r="AB24" s="1">
        <v>1</v>
      </c>
      <c r="AC24" s="2">
        <v>0.2207</v>
      </c>
      <c r="AD24" s="2">
        <v>33.809</v>
      </c>
      <c r="AE24" s="3"/>
      <c r="AF24" s="2"/>
      <c r="AG24" s="3"/>
      <c r="AH24" s="1"/>
      <c r="AI24" s="2"/>
      <c r="AJ24" s="3"/>
      <c r="AK24" s="1"/>
      <c r="AL24" s="2"/>
      <c r="AM24" s="3"/>
      <c r="AN24" s="1">
        <v>18</v>
      </c>
      <c r="AO24" s="2">
        <v>1.6957</v>
      </c>
      <c r="AP24" s="2">
        <v>601.839</v>
      </c>
      <c r="AQ24" s="92">
        <f t="shared" si="2"/>
        <v>62</v>
      </c>
      <c r="AR24" s="92">
        <f t="shared" si="3"/>
        <v>193.03699999999998</v>
      </c>
      <c r="AS24" s="147">
        <f t="shared" si="4"/>
        <v>67609.316</v>
      </c>
      <c r="AT24" s="148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/>
      <c r="G25" s="41"/>
      <c r="H25" s="41"/>
      <c r="I25" s="96"/>
      <c r="J25" s="277">
        <f t="shared" si="5"/>
        <v>0</v>
      </c>
      <c r="K25" s="277">
        <f t="shared" si="5"/>
        <v>0</v>
      </c>
      <c r="L25" s="278">
        <f t="shared" si="5"/>
        <v>0</v>
      </c>
      <c r="M25" s="40">
        <v>51</v>
      </c>
      <c r="N25" s="41">
        <v>562.5539</v>
      </c>
      <c r="O25" s="15">
        <v>162907.874</v>
      </c>
      <c r="P25" s="40"/>
      <c r="Q25" s="41"/>
      <c r="R25" s="41"/>
      <c r="S25" s="41"/>
      <c r="T25" s="41"/>
      <c r="U25" s="96"/>
      <c r="V25" s="278">
        <f t="shared" si="6"/>
        <v>0</v>
      </c>
      <c r="W25" s="277">
        <f t="shared" si="6"/>
        <v>0</v>
      </c>
      <c r="X25" s="278">
        <f t="shared" si="6"/>
        <v>0</v>
      </c>
      <c r="Y25" s="41"/>
      <c r="Z25" s="41"/>
      <c r="AA25" s="41"/>
      <c r="AB25" s="4"/>
      <c r="AC25" s="5"/>
      <c r="AD25" s="5"/>
      <c r="AE25" s="6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51</v>
      </c>
      <c r="AR25" s="97">
        <f t="shared" si="3"/>
        <v>562.5539</v>
      </c>
      <c r="AS25" s="149">
        <f t="shared" si="4"/>
        <v>162907.874</v>
      </c>
      <c r="AT25" s="150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/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133">
        <f t="shared" si="6"/>
        <v>0</v>
      </c>
      <c r="W26" s="279">
        <f t="shared" si="6"/>
        <v>0</v>
      </c>
      <c r="X26" s="133">
        <f t="shared" si="6"/>
        <v>0</v>
      </c>
      <c r="Y26" s="43"/>
      <c r="Z26" s="43"/>
      <c r="AA26" s="43"/>
      <c r="AB26" s="1"/>
      <c r="AC26" s="2"/>
      <c r="AD26" s="2"/>
      <c r="AE26" s="3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147">
        <f t="shared" si="4"/>
        <v>0</v>
      </c>
      <c r="AT26" s="148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/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278">
        <f t="shared" si="6"/>
        <v>0</v>
      </c>
      <c r="W27" s="277">
        <f t="shared" si="6"/>
        <v>0</v>
      </c>
      <c r="X27" s="278">
        <f t="shared" si="6"/>
        <v>0</v>
      </c>
      <c r="Y27" s="41"/>
      <c r="Z27" s="41"/>
      <c r="AA27" s="41"/>
      <c r="AB27" s="4"/>
      <c r="AC27" s="5"/>
      <c r="AD27" s="5"/>
      <c r="AE27" s="6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149">
        <f t="shared" si="4"/>
        <v>0</v>
      </c>
      <c r="AT27" s="150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/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133">
        <f t="shared" si="6"/>
        <v>0</v>
      </c>
      <c r="W28" s="279">
        <f t="shared" si="6"/>
        <v>0</v>
      </c>
      <c r="X28" s="133">
        <f t="shared" si="6"/>
        <v>0</v>
      </c>
      <c r="Y28" s="43"/>
      <c r="Z28" s="43"/>
      <c r="AA28" s="43"/>
      <c r="AB28" s="1"/>
      <c r="AC28" s="2"/>
      <c r="AD28" s="2"/>
      <c r="AE28" s="3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147">
        <f t="shared" si="4"/>
        <v>0</v>
      </c>
      <c r="AT28" s="148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/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278">
        <f t="shared" si="6"/>
        <v>0</v>
      </c>
      <c r="W29" s="277">
        <f t="shared" si="6"/>
        <v>0</v>
      </c>
      <c r="X29" s="278">
        <f t="shared" si="6"/>
        <v>0</v>
      </c>
      <c r="Y29" s="41"/>
      <c r="Z29" s="41"/>
      <c r="AA29" s="41"/>
      <c r="AB29" s="4"/>
      <c r="AC29" s="5"/>
      <c r="AD29" s="5"/>
      <c r="AE29" s="6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149">
        <f t="shared" si="4"/>
        <v>0</v>
      </c>
      <c r="AT29" s="150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50</v>
      </c>
      <c r="E30" s="43">
        <v>3.8823</v>
      </c>
      <c r="F30" s="43">
        <v>6000.15675</v>
      </c>
      <c r="G30" s="43">
        <v>81</v>
      </c>
      <c r="H30" s="43">
        <v>7.9006</v>
      </c>
      <c r="I30" s="90">
        <v>9784.732</v>
      </c>
      <c r="J30" s="279">
        <f>+D30+G30</f>
        <v>131</v>
      </c>
      <c r="K30" s="279">
        <f>+E30+H30</f>
        <v>11.7829</v>
      </c>
      <c r="L30" s="133">
        <f>+F30+I30</f>
        <v>15784.88875</v>
      </c>
      <c r="M30" s="42"/>
      <c r="N30" s="43"/>
      <c r="O30" s="3"/>
      <c r="P30" s="42"/>
      <c r="Q30" s="43"/>
      <c r="R30" s="43"/>
      <c r="S30" s="43"/>
      <c r="T30" s="43"/>
      <c r="U30" s="90"/>
      <c r="V30" s="133">
        <f t="shared" si="6"/>
        <v>0</v>
      </c>
      <c r="W30" s="279">
        <f t="shared" si="6"/>
        <v>0</v>
      </c>
      <c r="X30" s="133">
        <f t="shared" si="6"/>
        <v>0</v>
      </c>
      <c r="Y30" s="43">
        <v>44</v>
      </c>
      <c r="Z30" s="43">
        <v>2.5303</v>
      </c>
      <c r="AA30" s="43">
        <v>1028.486</v>
      </c>
      <c r="AB30" s="1">
        <v>445</v>
      </c>
      <c r="AC30" s="2">
        <v>4.6457</v>
      </c>
      <c r="AD30" s="2">
        <v>4301.035</v>
      </c>
      <c r="AE30" s="3">
        <v>36</v>
      </c>
      <c r="AF30" s="2">
        <v>3.074</v>
      </c>
      <c r="AG30" s="3">
        <v>1244.815</v>
      </c>
      <c r="AH30" s="1">
        <v>141</v>
      </c>
      <c r="AI30" s="2">
        <v>7.5563</v>
      </c>
      <c r="AJ30" s="3">
        <v>5889.468</v>
      </c>
      <c r="AK30" s="1">
        <v>595</v>
      </c>
      <c r="AL30" s="2">
        <v>14.9847</v>
      </c>
      <c r="AM30" s="3">
        <v>17632.598</v>
      </c>
      <c r="AN30" s="1">
        <v>256</v>
      </c>
      <c r="AO30" s="2">
        <v>8.8911</v>
      </c>
      <c r="AP30" s="2">
        <v>12291.505</v>
      </c>
      <c r="AQ30" s="92">
        <f t="shared" si="2"/>
        <v>1648</v>
      </c>
      <c r="AR30" s="92">
        <f t="shared" si="3"/>
        <v>53.464999999999996</v>
      </c>
      <c r="AS30" s="147">
        <f t="shared" si="4"/>
        <v>58172.79575</v>
      </c>
      <c r="AT30" s="148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/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278">
        <f t="shared" si="6"/>
        <v>0</v>
      </c>
      <c r="W31" s="277">
        <f t="shared" si="6"/>
        <v>0</v>
      </c>
      <c r="X31" s="278">
        <f t="shared" si="6"/>
        <v>0</v>
      </c>
      <c r="Y31" s="41"/>
      <c r="Z31" s="41"/>
      <c r="AA31" s="41"/>
      <c r="AB31" s="4"/>
      <c r="AC31" s="5"/>
      <c r="AD31" s="5"/>
      <c r="AE31" s="6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149">
        <f t="shared" si="4"/>
        <v>0</v>
      </c>
      <c r="AT31" s="15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/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157</v>
      </c>
      <c r="N32" s="43">
        <v>322.3599</v>
      </c>
      <c r="O32" s="3">
        <v>39388.691</v>
      </c>
      <c r="P32" s="42">
        <v>229</v>
      </c>
      <c r="Q32" s="43">
        <v>2521.651</v>
      </c>
      <c r="R32" s="43">
        <v>288616.2</v>
      </c>
      <c r="S32" s="43"/>
      <c r="T32" s="43"/>
      <c r="U32" s="90"/>
      <c r="V32" s="133">
        <f t="shared" si="6"/>
        <v>229</v>
      </c>
      <c r="W32" s="279">
        <f t="shared" si="6"/>
        <v>2521.651</v>
      </c>
      <c r="X32" s="133">
        <f t="shared" si="6"/>
        <v>288616.2</v>
      </c>
      <c r="Y32" s="43">
        <v>231</v>
      </c>
      <c r="Z32" s="43">
        <v>1149.2108</v>
      </c>
      <c r="AA32" s="43">
        <v>129582.147</v>
      </c>
      <c r="AB32" s="1"/>
      <c r="AC32" s="2"/>
      <c r="AD32" s="2"/>
      <c r="AE32" s="3"/>
      <c r="AF32" s="2"/>
      <c r="AG32" s="3"/>
      <c r="AH32" s="1"/>
      <c r="AI32" s="2"/>
      <c r="AJ32" s="3"/>
      <c r="AK32" s="1">
        <v>3</v>
      </c>
      <c r="AL32" s="2">
        <v>3.575</v>
      </c>
      <c r="AM32" s="3">
        <v>131.382</v>
      </c>
      <c r="AN32" s="1"/>
      <c r="AO32" s="2"/>
      <c r="AP32" s="2"/>
      <c r="AQ32" s="92">
        <f t="shared" si="2"/>
        <v>620</v>
      </c>
      <c r="AR32" s="92">
        <f t="shared" si="3"/>
        <v>3996.7967</v>
      </c>
      <c r="AS32" s="147">
        <f t="shared" si="4"/>
        <v>457718.42</v>
      </c>
      <c r="AT32" s="148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/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278">
        <f t="shared" si="6"/>
        <v>0</v>
      </c>
      <c r="W33" s="277">
        <f t="shared" si="6"/>
        <v>0</v>
      </c>
      <c r="X33" s="278">
        <f t="shared" si="6"/>
        <v>0</v>
      </c>
      <c r="Y33" s="41"/>
      <c r="Z33" s="41"/>
      <c r="AA33" s="41"/>
      <c r="AB33" s="4"/>
      <c r="AC33" s="5"/>
      <c r="AD33" s="5"/>
      <c r="AE33" s="6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149">
        <f t="shared" si="4"/>
        <v>0</v>
      </c>
      <c r="AT33" s="150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/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>
        <v>40</v>
      </c>
      <c r="N34" s="43">
        <v>34.9387</v>
      </c>
      <c r="O34" s="3">
        <v>2656.791</v>
      </c>
      <c r="P34" s="42"/>
      <c r="Q34" s="43"/>
      <c r="R34" s="43"/>
      <c r="S34" s="43"/>
      <c r="T34" s="43"/>
      <c r="U34" s="90"/>
      <c r="V34" s="133">
        <f t="shared" si="6"/>
        <v>0</v>
      </c>
      <c r="W34" s="279">
        <f t="shared" si="6"/>
        <v>0</v>
      </c>
      <c r="X34" s="133">
        <f t="shared" si="6"/>
        <v>0</v>
      </c>
      <c r="Y34" s="43"/>
      <c r="Z34" s="43"/>
      <c r="AA34" s="43"/>
      <c r="AB34" s="1">
        <v>157</v>
      </c>
      <c r="AC34" s="2">
        <v>79.0751</v>
      </c>
      <c r="AD34" s="2">
        <v>10850.595</v>
      </c>
      <c r="AE34" s="3"/>
      <c r="AF34" s="2"/>
      <c r="AG34" s="3"/>
      <c r="AH34" s="1">
        <v>41</v>
      </c>
      <c r="AI34" s="2">
        <v>7.7165</v>
      </c>
      <c r="AJ34" s="3">
        <v>2359.722</v>
      </c>
      <c r="AK34" s="1">
        <v>13</v>
      </c>
      <c r="AL34" s="2">
        <v>0.1669</v>
      </c>
      <c r="AM34" s="3">
        <v>85.684</v>
      </c>
      <c r="AN34" s="1">
        <v>31</v>
      </c>
      <c r="AO34" s="2">
        <v>1.1009</v>
      </c>
      <c r="AP34" s="2">
        <v>787.371</v>
      </c>
      <c r="AQ34" s="92">
        <f t="shared" si="2"/>
        <v>282</v>
      </c>
      <c r="AR34" s="92">
        <f t="shared" si="3"/>
        <v>122.9981</v>
      </c>
      <c r="AS34" s="147">
        <f t="shared" si="4"/>
        <v>16740.162999999997</v>
      </c>
      <c r="AT34" s="148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/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278">
        <f t="shared" si="6"/>
        <v>0</v>
      </c>
      <c r="W35" s="277">
        <f t="shared" si="6"/>
        <v>0</v>
      </c>
      <c r="X35" s="278">
        <f t="shared" si="6"/>
        <v>0</v>
      </c>
      <c r="Y35" s="41"/>
      <c r="Z35" s="41"/>
      <c r="AA35" s="41"/>
      <c r="AB35" s="4"/>
      <c r="AC35" s="5"/>
      <c r="AD35" s="5"/>
      <c r="AE35" s="6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149">
        <f t="shared" si="4"/>
        <v>0</v>
      </c>
      <c r="AT35" s="15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/>
      <c r="E36" s="43"/>
      <c r="F36" s="43"/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133">
        <f t="shared" si="6"/>
        <v>0</v>
      </c>
      <c r="W36" s="279">
        <f t="shared" si="6"/>
        <v>0</v>
      </c>
      <c r="X36" s="133">
        <f t="shared" si="6"/>
        <v>0</v>
      </c>
      <c r="Y36" s="43"/>
      <c r="Z36" s="43"/>
      <c r="AA36" s="43"/>
      <c r="AB36" s="1"/>
      <c r="AC36" s="2"/>
      <c r="AD36" s="2"/>
      <c r="AE36" s="3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147">
        <f t="shared" si="4"/>
        <v>0</v>
      </c>
      <c r="AT36" s="148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/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278">
        <f t="shared" si="6"/>
        <v>0</v>
      </c>
      <c r="W37" s="277">
        <f t="shared" si="6"/>
        <v>0</v>
      </c>
      <c r="X37" s="278">
        <f t="shared" si="6"/>
        <v>0</v>
      </c>
      <c r="Y37" s="41"/>
      <c r="Z37" s="41"/>
      <c r="AA37" s="41"/>
      <c r="AB37" s="4"/>
      <c r="AC37" s="5"/>
      <c r="AD37" s="5"/>
      <c r="AE37" s="6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149">
        <f t="shared" si="4"/>
        <v>0</v>
      </c>
      <c r="AT37" s="150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21</v>
      </c>
      <c r="E38" s="43">
        <v>2.8706</v>
      </c>
      <c r="F38" s="43">
        <v>1374.534</v>
      </c>
      <c r="G38" s="43"/>
      <c r="H38" s="43"/>
      <c r="I38" s="90"/>
      <c r="J38" s="279">
        <f t="shared" si="7"/>
        <v>21</v>
      </c>
      <c r="K38" s="279">
        <f t="shared" si="7"/>
        <v>2.8706</v>
      </c>
      <c r="L38" s="133">
        <f t="shared" si="7"/>
        <v>1374.534</v>
      </c>
      <c r="M38" s="42"/>
      <c r="N38" s="43"/>
      <c r="O38" s="3"/>
      <c r="P38" s="42"/>
      <c r="Q38" s="43"/>
      <c r="R38" s="43"/>
      <c r="S38" s="43"/>
      <c r="T38" s="43"/>
      <c r="U38" s="90"/>
      <c r="V38" s="133">
        <f t="shared" si="6"/>
        <v>0</v>
      </c>
      <c r="W38" s="279">
        <f t="shared" si="6"/>
        <v>0</v>
      </c>
      <c r="X38" s="133">
        <f t="shared" si="6"/>
        <v>0</v>
      </c>
      <c r="Y38" s="43"/>
      <c r="Z38" s="43"/>
      <c r="AA38" s="43"/>
      <c r="AB38" s="1">
        <v>60</v>
      </c>
      <c r="AC38" s="2">
        <v>2.8506</v>
      </c>
      <c r="AD38" s="2">
        <v>401.742</v>
      </c>
      <c r="AE38" s="3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aca="true" t="shared" si="8" ref="AQ38:AQ59">+D38+G38+M38+P38+S38+Y38+AB38+AE38+AH38+AK38+AN38</f>
        <v>81</v>
      </c>
      <c r="AR38" s="92">
        <f aca="true" t="shared" si="9" ref="AR38:AR58">+E38+H38+N38+Q38+T38+Z38+AC38+AF38+AI38+AL38+AO38</f>
        <v>5.7212</v>
      </c>
      <c r="AS38" s="147">
        <f aca="true" t="shared" si="10" ref="AS38:AS58">+F38+I38+O38+R38+U38+AA38+AD38+AG38+AJ38+AM38+AP38</f>
        <v>1776.276</v>
      </c>
      <c r="AT38" s="148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/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278">
        <f t="shared" si="6"/>
        <v>0</v>
      </c>
      <c r="W39" s="277">
        <f t="shared" si="6"/>
        <v>0</v>
      </c>
      <c r="X39" s="278">
        <f t="shared" si="6"/>
        <v>0</v>
      </c>
      <c r="Y39" s="41"/>
      <c r="Z39" s="41"/>
      <c r="AA39" s="41"/>
      <c r="AB39" s="4"/>
      <c r="AC39" s="5"/>
      <c r="AD39" s="5"/>
      <c r="AE39" s="6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8"/>
        <v>0</v>
      </c>
      <c r="AR39" s="97">
        <f t="shared" si="9"/>
        <v>0</v>
      </c>
      <c r="AS39" s="149">
        <f t="shared" si="10"/>
        <v>0</v>
      </c>
      <c r="AT39" s="15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/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/>
      <c r="N40" s="43"/>
      <c r="O40" s="3"/>
      <c r="P40" s="42"/>
      <c r="Q40" s="43"/>
      <c r="R40" s="43"/>
      <c r="S40" s="43"/>
      <c r="T40" s="43"/>
      <c r="U40" s="90"/>
      <c r="V40" s="133">
        <f t="shared" si="6"/>
        <v>0</v>
      </c>
      <c r="W40" s="279">
        <f t="shared" si="6"/>
        <v>0</v>
      </c>
      <c r="X40" s="133">
        <f t="shared" si="6"/>
        <v>0</v>
      </c>
      <c r="Y40" s="43"/>
      <c r="Z40" s="43"/>
      <c r="AA40" s="43"/>
      <c r="AB40" s="1"/>
      <c r="AC40" s="2"/>
      <c r="AD40" s="2"/>
      <c r="AE40" s="3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8"/>
        <v>0</v>
      </c>
      <c r="AR40" s="92">
        <f t="shared" si="9"/>
        <v>0</v>
      </c>
      <c r="AS40" s="147">
        <f t="shared" si="10"/>
        <v>0</v>
      </c>
      <c r="AT40" s="148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/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/>
      <c r="N41" s="41"/>
      <c r="O41" s="15"/>
      <c r="P41" s="40"/>
      <c r="Q41" s="41"/>
      <c r="R41" s="41"/>
      <c r="S41" s="41"/>
      <c r="T41" s="41"/>
      <c r="U41" s="96"/>
      <c r="V41" s="278">
        <f t="shared" si="6"/>
        <v>0</v>
      </c>
      <c r="W41" s="277">
        <f t="shared" si="6"/>
        <v>0</v>
      </c>
      <c r="X41" s="278">
        <f t="shared" si="6"/>
        <v>0</v>
      </c>
      <c r="Y41" s="41"/>
      <c r="Z41" s="41"/>
      <c r="AA41" s="41"/>
      <c r="AB41" s="4"/>
      <c r="AC41" s="5"/>
      <c r="AD41" s="5"/>
      <c r="AE41" s="6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8"/>
        <v>0</v>
      </c>
      <c r="AR41" s="97">
        <f t="shared" si="9"/>
        <v>0</v>
      </c>
      <c r="AS41" s="149">
        <f t="shared" si="10"/>
        <v>0</v>
      </c>
      <c r="AT41" s="150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>
        <v>1</v>
      </c>
      <c r="E42" s="43">
        <v>6.9402</v>
      </c>
      <c r="F42" s="43">
        <v>7125.8922</v>
      </c>
      <c r="G42" s="43">
        <v>1</v>
      </c>
      <c r="H42" s="43">
        <v>18.8172</v>
      </c>
      <c r="I42" s="90">
        <v>7664.507</v>
      </c>
      <c r="J42" s="279">
        <f t="shared" si="7"/>
        <v>2</v>
      </c>
      <c r="K42" s="279">
        <f t="shared" si="7"/>
        <v>25.7574</v>
      </c>
      <c r="L42" s="133">
        <f t="shared" si="7"/>
        <v>14790.3992</v>
      </c>
      <c r="M42" s="42">
        <v>6</v>
      </c>
      <c r="N42" s="43">
        <v>163.9976</v>
      </c>
      <c r="O42" s="3">
        <v>42039.431</v>
      </c>
      <c r="P42" s="42"/>
      <c r="Q42" s="43"/>
      <c r="R42" s="43"/>
      <c r="S42" s="43"/>
      <c r="T42" s="43"/>
      <c r="U42" s="90"/>
      <c r="V42" s="133">
        <f t="shared" si="6"/>
        <v>0</v>
      </c>
      <c r="W42" s="279">
        <f t="shared" si="6"/>
        <v>0</v>
      </c>
      <c r="X42" s="133">
        <f t="shared" si="6"/>
        <v>0</v>
      </c>
      <c r="Y42" s="43"/>
      <c r="Z42" s="43"/>
      <c r="AA42" s="43"/>
      <c r="AB42" s="1"/>
      <c r="AC42" s="2"/>
      <c r="AD42" s="2"/>
      <c r="AE42" s="3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8"/>
        <v>8</v>
      </c>
      <c r="AR42" s="92">
        <f t="shared" si="9"/>
        <v>189.755</v>
      </c>
      <c r="AS42" s="147">
        <f t="shared" si="10"/>
        <v>56829.8302</v>
      </c>
      <c r="AT42" s="148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11</v>
      </c>
      <c r="E43" s="41">
        <v>142.1788</v>
      </c>
      <c r="F43" s="41">
        <v>123064.48875</v>
      </c>
      <c r="G43" s="41">
        <v>11</v>
      </c>
      <c r="H43" s="41">
        <v>110.7734</v>
      </c>
      <c r="I43" s="96">
        <v>102612.135</v>
      </c>
      <c r="J43" s="277">
        <f t="shared" si="7"/>
        <v>22</v>
      </c>
      <c r="K43" s="277">
        <f t="shared" si="7"/>
        <v>252.9522</v>
      </c>
      <c r="L43" s="278">
        <f t="shared" si="7"/>
        <v>225676.62375</v>
      </c>
      <c r="M43" s="40">
        <v>42</v>
      </c>
      <c r="N43" s="41">
        <v>64.036</v>
      </c>
      <c r="O43" s="15">
        <v>14762.157</v>
      </c>
      <c r="P43" s="40"/>
      <c r="Q43" s="41"/>
      <c r="R43" s="41"/>
      <c r="S43" s="41"/>
      <c r="T43" s="41"/>
      <c r="U43" s="96"/>
      <c r="V43" s="278">
        <f t="shared" si="6"/>
        <v>0</v>
      </c>
      <c r="W43" s="277">
        <f t="shared" si="6"/>
        <v>0</v>
      </c>
      <c r="X43" s="278">
        <f t="shared" si="6"/>
        <v>0</v>
      </c>
      <c r="Y43" s="41"/>
      <c r="Z43" s="41"/>
      <c r="AA43" s="41"/>
      <c r="AB43" s="4"/>
      <c r="AC43" s="5"/>
      <c r="AD43" s="5"/>
      <c r="AE43" s="6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8"/>
        <v>64</v>
      </c>
      <c r="AR43" s="97">
        <f t="shared" si="9"/>
        <v>316.9882</v>
      </c>
      <c r="AS43" s="149">
        <f t="shared" si="10"/>
        <v>240438.78075</v>
      </c>
      <c r="AT43" s="148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/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>
        <v>17</v>
      </c>
      <c r="N44" s="43">
        <v>0.2859</v>
      </c>
      <c r="O44" s="3">
        <v>254.026</v>
      </c>
      <c r="P44" s="42"/>
      <c r="Q44" s="43"/>
      <c r="R44" s="43"/>
      <c r="S44" s="43"/>
      <c r="T44" s="43"/>
      <c r="U44" s="90"/>
      <c r="V44" s="133">
        <f t="shared" si="6"/>
        <v>0</v>
      </c>
      <c r="W44" s="279">
        <f t="shared" si="6"/>
        <v>0</v>
      </c>
      <c r="X44" s="133">
        <f t="shared" si="6"/>
        <v>0</v>
      </c>
      <c r="Y44" s="43"/>
      <c r="Z44" s="43"/>
      <c r="AA44" s="43"/>
      <c r="AB44" s="1"/>
      <c r="AC44" s="2"/>
      <c r="AD44" s="2"/>
      <c r="AE44" s="3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8"/>
        <v>17</v>
      </c>
      <c r="AR44" s="92">
        <f t="shared" si="9"/>
        <v>0.2859</v>
      </c>
      <c r="AS44" s="147">
        <f t="shared" si="10"/>
        <v>254.026</v>
      </c>
      <c r="AT44" s="152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/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278">
        <f t="shared" si="6"/>
        <v>0</v>
      </c>
      <c r="W45" s="277">
        <f t="shared" si="6"/>
        <v>0</v>
      </c>
      <c r="X45" s="278">
        <f t="shared" si="6"/>
        <v>0</v>
      </c>
      <c r="Y45" s="41"/>
      <c r="Z45" s="41"/>
      <c r="AA45" s="41"/>
      <c r="AB45" s="4"/>
      <c r="AC45" s="5"/>
      <c r="AD45" s="5"/>
      <c r="AE45" s="6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8"/>
        <v>0</v>
      </c>
      <c r="AR45" s="97">
        <f t="shared" si="9"/>
        <v>0</v>
      </c>
      <c r="AS45" s="149">
        <f t="shared" si="10"/>
        <v>0</v>
      </c>
      <c r="AT45" s="150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/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133">
        <f t="shared" si="6"/>
        <v>0</v>
      </c>
      <c r="W46" s="279">
        <f t="shared" si="6"/>
        <v>0</v>
      </c>
      <c r="X46" s="133">
        <f t="shared" si="6"/>
        <v>0</v>
      </c>
      <c r="Y46" s="43"/>
      <c r="Z46" s="43"/>
      <c r="AA46" s="43"/>
      <c r="AB46" s="1"/>
      <c r="AC46" s="2"/>
      <c r="AD46" s="2"/>
      <c r="AE46" s="3"/>
      <c r="AF46" s="2"/>
      <c r="AG46" s="3"/>
      <c r="AH46" s="1"/>
      <c r="AI46" s="2"/>
      <c r="AJ46" s="3"/>
      <c r="AK46" s="1">
        <v>82</v>
      </c>
      <c r="AL46" s="2">
        <v>1.7973</v>
      </c>
      <c r="AM46" s="3">
        <v>1643.092</v>
      </c>
      <c r="AN46" s="1">
        <v>17</v>
      </c>
      <c r="AO46" s="2">
        <v>0.3223</v>
      </c>
      <c r="AP46" s="2">
        <v>609.183</v>
      </c>
      <c r="AQ46" s="92">
        <f t="shared" si="8"/>
        <v>99</v>
      </c>
      <c r="AR46" s="92">
        <f t="shared" si="9"/>
        <v>2.1195999999999997</v>
      </c>
      <c r="AS46" s="147">
        <f t="shared" si="10"/>
        <v>2252.275</v>
      </c>
      <c r="AT46" s="148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/>
      <c r="G47" s="41"/>
      <c r="H47" s="41"/>
      <c r="I47" s="96"/>
      <c r="J47" s="277">
        <f aca="true" t="shared" si="11" ref="J47:L60">+D47+G47</f>
        <v>0</v>
      </c>
      <c r="K47" s="277">
        <f t="shared" si="11"/>
        <v>0</v>
      </c>
      <c r="L47" s="278">
        <f t="shared" si="11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278">
        <f t="shared" si="6"/>
        <v>0</v>
      </c>
      <c r="W47" s="277">
        <f t="shared" si="6"/>
        <v>0</v>
      </c>
      <c r="X47" s="278">
        <f t="shared" si="6"/>
        <v>0</v>
      </c>
      <c r="Y47" s="41"/>
      <c r="Z47" s="41"/>
      <c r="AA47" s="41"/>
      <c r="AB47" s="4"/>
      <c r="AC47" s="5"/>
      <c r="AD47" s="5"/>
      <c r="AE47" s="6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8"/>
        <v>0</v>
      </c>
      <c r="AR47" s="97">
        <f t="shared" si="9"/>
        <v>0</v>
      </c>
      <c r="AS47" s="149">
        <f t="shared" si="10"/>
        <v>0</v>
      </c>
      <c r="AT47" s="15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/>
      <c r="G48" s="43"/>
      <c r="H48" s="43"/>
      <c r="I48" s="90"/>
      <c r="J48" s="279">
        <f t="shared" si="11"/>
        <v>0</v>
      </c>
      <c r="K48" s="279">
        <f t="shared" si="11"/>
        <v>0</v>
      </c>
      <c r="L48" s="133">
        <f t="shared" si="11"/>
        <v>0</v>
      </c>
      <c r="M48" s="42">
        <v>236</v>
      </c>
      <c r="N48" s="43">
        <v>62.005</v>
      </c>
      <c r="O48" s="3">
        <v>22217.031</v>
      </c>
      <c r="P48" s="42">
        <v>592</v>
      </c>
      <c r="Q48" s="43">
        <v>331.741</v>
      </c>
      <c r="R48" s="43">
        <v>102987.948</v>
      </c>
      <c r="S48" s="43"/>
      <c r="T48" s="43"/>
      <c r="U48" s="90"/>
      <c r="V48" s="133">
        <f t="shared" si="6"/>
        <v>592</v>
      </c>
      <c r="W48" s="279">
        <f t="shared" si="6"/>
        <v>331.741</v>
      </c>
      <c r="X48" s="133">
        <f t="shared" si="6"/>
        <v>102987.948</v>
      </c>
      <c r="Y48" s="43">
        <v>340</v>
      </c>
      <c r="Z48" s="43">
        <v>163.278</v>
      </c>
      <c r="AA48" s="43">
        <v>48818.952</v>
      </c>
      <c r="AB48" s="1">
        <v>54</v>
      </c>
      <c r="AC48" s="2">
        <v>4.634</v>
      </c>
      <c r="AD48" s="2">
        <v>1456.064</v>
      </c>
      <c r="AE48" s="3"/>
      <c r="AF48" s="2"/>
      <c r="AG48" s="3"/>
      <c r="AH48" s="1"/>
      <c r="AI48" s="2"/>
      <c r="AJ48" s="3"/>
      <c r="AK48" s="1">
        <v>3</v>
      </c>
      <c r="AL48" s="2">
        <v>0.48</v>
      </c>
      <c r="AM48" s="3">
        <v>141.12</v>
      </c>
      <c r="AN48" s="1"/>
      <c r="AO48" s="2"/>
      <c r="AP48" s="2"/>
      <c r="AQ48" s="92">
        <f t="shared" si="8"/>
        <v>1225</v>
      </c>
      <c r="AR48" s="92">
        <f t="shared" si="9"/>
        <v>562.138</v>
      </c>
      <c r="AS48" s="147">
        <f t="shared" si="10"/>
        <v>175621.11500000002</v>
      </c>
      <c r="AT48" s="148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/>
      <c r="G49" s="41"/>
      <c r="H49" s="41"/>
      <c r="I49" s="96"/>
      <c r="J49" s="277">
        <f t="shared" si="11"/>
        <v>0</v>
      </c>
      <c r="K49" s="277">
        <f t="shared" si="11"/>
        <v>0</v>
      </c>
      <c r="L49" s="278">
        <f t="shared" si="11"/>
        <v>0</v>
      </c>
      <c r="M49" s="40">
        <v>3</v>
      </c>
      <c r="N49" s="41">
        <v>0.685</v>
      </c>
      <c r="O49" s="15">
        <v>302.087</v>
      </c>
      <c r="P49" s="40">
        <v>1</v>
      </c>
      <c r="Q49" s="41">
        <v>0.32</v>
      </c>
      <c r="R49" s="41">
        <v>154.455</v>
      </c>
      <c r="S49" s="41"/>
      <c r="T49" s="41"/>
      <c r="U49" s="96"/>
      <c r="V49" s="278">
        <f t="shared" si="6"/>
        <v>1</v>
      </c>
      <c r="W49" s="277">
        <f t="shared" si="6"/>
        <v>0.32</v>
      </c>
      <c r="X49" s="278">
        <f t="shared" si="6"/>
        <v>154.455</v>
      </c>
      <c r="Y49" s="41"/>
      <c r="Z49" s="41"/>
      <c r="AA49" s="41"/>
      <c r="AB49" s="4"/>
      <c r="AC49" s="5"/>
      <c r="AD49" s="5"/>
      <c r="AE49" s="6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8"/>
        <v>4</v>
      </c>
      <c r="AR49" s="97">
        <f t="shared" si="9"/>
        <v>1.0050000000000001</v>
      </c>
      <c r="AS49" s="149">
        <f t="shared" si="10"/>
        <v>456.54200000000003</v>
      </c>
      <c r="AT49" s="150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/>
      <c r="G50" s="43"/>
      <c r="H50" s="43"/>
      <c r="I50" s="90"/>
      <c r="J50" s="279">
        <f t="shared" si="11"/>
        <v>0</v>
      </c>
      <c r="K50" s="279">
        <f t="shared" si="11"/>
        <v>0</v>
      </c>
      <c r="L50" s="133">
        <f t="shared" si="11"/>
        <v>0</v>
      </c>
      <c r="M50" s="42">
        <v>1</v>
      </c>
      <c r="N50" s="43">
        <v>295.5997</v>
      </c>
      <c r="O50" s="3">
        <v>75105.168</v>
      </c>
      <c r="P50" s="42"/>
      <c r="Q50" s="43"/>
      <c r="R50" s="43"/>
      <c r="S50" s="43"/>
      <c r="T50" s="43"/>
      <c r="U50" s="90"/>
      <c r="V50" s="133">
        <f t="shared" si="6"/>
        <v>0</v>
      </c>
      <c r="W50" s="279">
        <f t="shared" si="6"/>
        <v>0</v>
      </c>
      <c r="X50" s="133">
        <f t="shared" si="6"/>
        <v>0</v>
      </c>
      <c r="Y50" s="43"/>
      <c r="Z50" s="43"/>
      <c r="AA50" s="43"/>
      <c r="AB50" s="1"/>
      <c r="AC50" s="2"/>
      <c r="AD50" s="2"/>
      <c r="AE50" s="3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8"/>
        <v>1</v>
      </c>
      <c r="AR50" s="92">
        <f t="shared" si="9"/>
        <v>295.5997</v>
      </c>
      <c r="AS50" s="147">
        <f t="shared" si="10"/>
        <v>75105.168</v>
      </c>
      <c r="AT50" s="148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/>
      <c r="G51" s="41"/>
      <c r="H51" s="41"/>
      <c r="I51" s="96"/>
      <c r="J51" s="277">
        <f t="shared" si="11"/>
        <v>0</v>
      </c>
      <c r="K51" s="277">
        <f t="shared" si="11"/>
        <v>0</v>
      </c>
      <c r="L51" s="278">
        <f t="shared" si="11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278">
        <f t="shared" si="6"/>
        <v>0</v>
      </c>
      <c r="W51" s="277">
        <f t="shared" si="6"/>
        <v>0</v>
      </c>
      <c r="X51" s="278">
        <f t="shared" si="6"/>
        <v>0</v>
      </c>
      <c r="Y51" s="41"/>
      <c r="Z51" s="41"/>
      <c r="AA51" s="41"/>
      <c r="AB51" s="4"/>
      <c r="AC51" s="5"/>
      <c r="AD51" s="5"/>
      <c r="AE51" s="6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8"/>
        <v>0</v>
      </c>
      <c r="AR51" s="97">
        <f t="shared" si="9"/>
        <v>0</v>
      </c>
      <c r="AS51" s="149">
        <f t="shared" si="10"/>
        <v>0</v>
      </c>
      <c r="AT51" s="150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/>
      <c r="G52" s="43"/>
      <c r="H52" s="43"/>
      <c r="I52" s="90"/>
      <c r="J52" s="279">
        <f t="shared" si="11"/>
        <v>0</v>
      </c>
      <c r="K52" s="279">
        <f t="shared" si="11"/>
        <v>0</v>
      </c>
      <c r="L52" s="133">
        <f t="shared" si="11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133">
        <f t="shared" si="6"/>
        <v>0</v>
      </c>
      <c r="W52" s="279">
        <f t="shared" si="6"/>
        <v>0</v>
      </c>
      <c r="X52" s="133">
        <f t="shared" si="6"/>
        <v>0</v>
      </c>
      <c r="Y52" s="43"/>
      <c r="Z52" s="43"/>
      <c r="AA52" s="43"/>
      <c r="AB52" s="1"/>
      <c r="AC52" s="2"/>
      <c r="AD52" s="2"/>
      <c r="AE52" s="3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8"/>
        <v>0</v>
      </c>
      <c r="AR52" s="92">
        <f t="shared" si="9"/>
        <v>0</v>
      </c>
      <c r="AS52" s="147">
        <f t="shared" si="10"/>
        <v>0</v>
      </c>
      <c r="AT52" s="148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/>
      <c r="G53" s="41"/>
      <c r="H53" s="41"/>
      <c r="I53" s="96"/>
      <c r="J53" s="277">
        <f t="shared" si="11"/>
        <v>0</v>
      </c>
      <c r="K53" s="277">
        <f t="shared" si="11"/>
        <v>0</v>
      </c>
      <c r="L53" s="278">
        <f t="shared" si="11"/>
        <v>0</v>
      </c>
      <c r="M53" s="40">
        <v>264</v>
      </c>
      <c r="N53" s="41">
        <v>6994.2586</v>
      </c>
      <c r="O53" s="15">
        <v>1255902.97</v>
      </c>
      <c r="P53" s="40"/>
      <c r="Q53" s="41"/>
      <c r="R53" s="41"/>
      <c r="S53" s="41"/>
      <c r="T53" s="41"/>
      <c r="U53" s="96"/>
      <c r="V53" s="278">
        <f t="shared" si="6"/>
        <v>0</v>
      </c>
      <c r="W53" s="277">
        <f t="shared" si="6"/>
        <v>0</v>
      </c>
      <c r="X53" s="278">
        <f t="shared" si="6"/>
        <v>0</v>
      </c>
      <c r="Y53" s="41"/>
      <c r="Z53" s="41"/>
      <c r="AA53" s="41"/>
      <c r="AB53" s="4"/>
      <c r="AC53" s="5"/>
      <c r="AD53" s="5"/>
      <c r="AE53" s="6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8"/>
        <v>264</v>
      </c>
      <c r="AR53" s="97">
        <f t="shared" si="9"/>
        <v>6994.2586</v>
      </c>
      <c r="AS53" s="149">
        <f t="shared" si="10"/>
        <v>1255902.97</v>
      </c>
      <c r="AT53" s="150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/>
      <c r="G54" s="43"/>
      <c r="H54" s="43"/>
      <c r="I54" s="90"/>
      <c r="J54" s="279">
        <f t="shared" si="11"/>
        <v>0</v>
      </c>
      <c r="K54" s="279">
        <f t="shared" si="11"/>
        <v>0</v>
      </c>
      <c r="L54" s="133">
        <f t="shared" si="11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133">
        <f t="shared" si="6"/>
        <v>0</v>
      </c>
      <c r="W54" s="279">
        <f t="shared" si="6"/>
        <v>0</v>
      </c>
      <c r="X54" s="133">
        <f t="shared" si="6"/>
        <v>0</v>
      </c>
      <c r="Y54" s="43"/>
      <c r="Z54" s="43"/>
      <c r="AA54" s="43"/>
      <c r="AB54" s="1"/>
      <c r="AC54" s="2"/>
      <c r="AD54" s="2"/>
      <c r="AE54" s="3"/>
      <c r="AF54" s="2"/>
      <c r="AG54" s="3"/>
      <c r="AH54" s="1"/>
      <c r="AI54" s="2"/>
      <c r="AJ54" s="3"/>
      <c r="AK54" s="1">
        <v>19</v>
      </c>
      <c r="AL54" s="2">
        <v>0.3344</v>
      </c>
      <c r="AM54" s="3">
        <v>162.201</v>
      </c>
      <c r="AN54" s="1">
        <v>109</v>
      </c>
      <c r="AO54" s="2">
        <v>2.3736</v>
      </c>
      <c r="AP54" s="2">
        <v>1708.378</v>
      </c>
      <c r="AQ54" s="92">
        <f t="shared" si="8"/>
        <v>128</v>
      </c>
      <c r="AR54" s="92">
        <f t="shared" si="9"/>
        <v>2.708</v>
      </c>
      <c r="AS54" s="147">
        <f t="shared" si="10"/>
        <v>1870.579</v>
      </c>
      <c r="AT54" s="148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/>
      <c r="G55" s="41"/>
      <c r="H55" s="41"/>
      <c r="I55" s="96"/>
      <c r="J55" s="277">
        <f t="shared" si="11"/>
        <v>0</v>
      </c>
      <c r="K55" s="277">
        <f t="shared" si="11"/>
        <v>0</v>
      </c>
      <c r="L55" s="278">
        <f t="shared" si="11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278">
        <f t="shared" si="6"/>
        <v>0</v>
      </c>
      <c r="W55" s="277">
        <f t="shared" si="6"/>
        <v>0</v>
      </c>
      <c r="X55" s="278">
        <f t="shared" si="6"/>
        <v>0</v>
      </c>
      <c r="Y55" s="41"/>
      <c r="Z55" s="41"/>
      <c r="AA55" s="41"/>
      <c r="AB55" s="4"/>
      <c r="AC55" s="5"/>
      <c r="AD55" s="5"/>
      <c r="AE55" s="6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8"/>
        <v>0</v>
      </c>
      <c r="AR55" s="97">
        <f t="shared" si="9"/>
        <v>0</v>
      </c>
      <c r="AS55" s="149">
        <f t="shared" si="10"/>
        <v>0</v>
      </c>
      <c r="AT55" s="15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42"/>
      <c r="E56" s="43"/>
      <c r="F56" s="43"/>
      <c r="G56" s="43"/>
      <c r="H56" s="43"/>
      <c r="I56" s="90"/>
      <c r="J56" s="279">
        <f t="shared" si="11"/>
        <v>0</v>
      </c>
      <c r="K56" s="279">
        <f t="shared" si="11"/>
        <v>0</v>
      </c>
      <c r="L56" s="133">
        <f t="shared" si="11"/>
        <v>0</v>
      </c>
      <c r="M56" s="42">
        <v>83</v>
      </c>
      <c r="N56" s="43">
        <v>30.8765</v>
      </c>
      <c r="O56" s="3">
        <v>27976.106</v>
      </c>
      <c r="P56" s="42"/>
      <c r="Q56" s="43"/>
      <c r="R56" s="43"/>
      <c r="S56" s="43"/>
      <c r="T56" s="43"/>
      <c r="U56" s="90"/>
      <c r="V56" s="133">
        <f t="shared" si="6"/>
        <v>0</v>
      </c>
      <c r="W56" s="279">
        <f t="shared" si="6"/>
        <v>0</v>
      </c>
      <c r="X56" s="133">
        <f t="shared" si="6"/>
        <v>0</v>
      </c>
      <c r="Y56" s="43"/>
      <c r="Z56" s="43"/>
      <c r="AA56" s="43"/>
      <c r="AB56" s="1">
        <v>4</v>
      </c>
      <c r="AC56" s="2">
        <v>0.084</v>
      </c>
      <c r="AD56" s="2">
        <v>64.681</v>
      </c>
      <c r="AE56" s="3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8"/>
        <v>87</v>
      </c>
      <c r="AR56" s="92">
        <f t="shared" si="9"/>
        <v>30.9605</v>
      </c>
      <c r="AS56" s="147">
        <f t="shared" si="10"/>
        <v>28040.787</v>
      </c>
      <c r="AT56" s="153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/>
      <c r="G57" s="41"/>
      <c r="H57" s="41"/>
      <c r="I57" s="96"/>
      <c r="J57" s="277">
        <f t="shared" si="11"/>
        <v>0</v>
      </c>
      <c r="K57" s="277">
        <f t="shared" si="11"/>
        <v>0</v>
      </c>
      <c r="L57" s="278">
        <f t="shared" si="11"/>
        <v>0</v>
      </c>
      <c r="M57" s="40">
        <v>41</v>
      </c>
      <c r="N57" s="41">
        <v>21.6484</v>
      </c>
      <c r="O57" s="15">
        <v>19106.39</v>
      </c>
      <c r="P57" s="40"/>
      <c r="Q57" s="41"/>
      <c r="R57" s="41"/>
      <c r="S57" s="41"/>
      <c r="T57" s="41"/>
      <c r="U57" s="96"/>
      <c r="V57" s="278">
        <f t="shared" si="6"/>
        <v>0</v>
      </c>
      <c r="W57" s="277">
        <f t="shared" si="6"/>
        <v>0</v>
      </c>
      <c r="X57" s="278">
        <f t="shared" si="6"/>
        <v>0</v>
      </c>
      <c r="Y57" s="41"/>
      <c r="Z57" s="41"/>
      <c r="AA57" s="41"/>
      <c r="AB57" s="4"/>
      <c r="AC57" s="5"/>
      <c r="AD57" s="5"/>
      <c r="AE57" s="6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8"/>
        <v>41</v>
      </c>
      <c r="AR57" s="97">
        <f t="shared" si="9"/>
        <v>21.6484</v>
      </c>
      <c r="AS57" s="149">
        <f t="shared" si="10"/>
        <v>19106.39</v>
      </c>
      <c r="AT57" s="154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/>
      <c r="G58" s="45"/>
      <c r="H58" s="45"/>
      <c r="I58" s="109"/>
      <c r="J58" s="280">
        <f t="shared" si="11"/>
        <v>0</v>
      </c>
      <c r="K58" s="280">
        <f t="shared" si="11"/>
        <v>0</v>
      </c>
      <c r="L58" s="281">
        <f t="shared" si="11"/>
        <v>0</v>
      </c>
      <c r="M58" s="44">
        <v>1085</v>
      </c>
      <c r="N58" s="45">
        <v>39.3416</v>
      </c>
      <c r="O58" s="19">
        <v>22939.479</v>
      </c>
      <c r="P58" s="44">
        <v>42</v>
      </c>
      <c r="Q58" s="45">
        <v>58.916</v>
      </c>
      <c r="R58" s="45">
        <v>18983.948</v>
      </c>
      <c r="S58" s="45">
        <v>80</v>
      </c>
      <c r="T58" s="45">
        <v>1.738</v>
      </c>
      <c r="U58" s="109">
        <v>1298.215</v>
      </c>
      <c r="V58" s="281">
        <f t="shared" si="6"/>
        <v>122</v>
      </c>
      <c r="W58" s="280">
        <f t="shared" si="6"/>
        <v>60.653999999999996</v>
      </c>
      <c r="X58" s="281">
        <f t="shared" si="6"/>
        <v>20282.163</v>
      </c>
      <c r="Y58" s="45">
        <v>148</v>
      </c>
      <c r="Z58" s="45">
        <v>196.003</v>
      </c>
      <c r="AA58" s="45">
        <v>82338.329</v>
      </c>
      <c r="AB58" s="20">
        <v>1152</v>
      </c>
      <c r="AC58" s="23">
        <v>226.0911</v>
      </c>
      <c r="AD58" s="23">
        <v>37351.409</v>
      </c>
      <c r="AE58" s="19"/>
      <c r="AF58" s="23"/>
      <c r="AG58" s="19"/>
      <c r="AH58" s="20">
        <v>1</v>
      </c>
      <c r="AI58" s="23">
        <v>0.0214</v>
      </c>
      <c r="AJ58" s="19">
        <v>14.663</v>
      </c>
      <c r="AK58" s="20">
        <v>155</v>
      </c>
      <c r="AL58" s="23">
        <v>8.5767</v>
      </c>
      <c r="AM58" s="19">
        <v>3784.442</v>
      </c>
      <c r="AN58" s="20">
        <v>84</v>
      </c>
      <c r="AO58" s="23">
        <v>1.7345000000000002</v>
      </c>
      <c r="AP58" s="23">
        <v>2294.175</v>
      </c>
      <c r="AQ58" s="146">
        <f t="shared" si="8"/>
        <v>2747</v>
      </c>
      <c r="AR58" s="146">
        <f t="shared" si="9"/>
        <v>532.4223</v>
      </c>
      <c r="AS58" s="155">
        <f t="shared" si="10"/>
        <v>169004.66</v>
      </c>
      <c r="AT58" s="156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/>
      <c r="G59" s="43"/>
      <c r="H59" s="43"/>
      <c r="I59" s="90"/>
      <c r="J59" s="282">
        <f t="shared" si="11"/>
        <v>0</v>
      </c>
      <c r="K59" s="282">
        <f t="shared" si="11"/>
        <v>0</v>
      </c>
      <c r="L59" s="283">
        <f t="shared" si="11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283">
        <f t="shared" si="6"/>
        <v>0</v>
      </c>
      <c r="W59" s="282">
        <f t="shared" si="6"/>
        <v>0</v>
      </c>
      <c r="X59" s="447">
        <f t="shared" si="6"/>
        <v>0</v>
      </c>
      <c r="Y59" s="42"/>
      <c r="Z59" s="43"/>
      <c r="AA59" s="43"/>
      <c r="AB59" s="1"/>
      <c r="AC59" s="2"/>
      <c r="AD59" s="2"/>
      <c r="AE59" s="3"/>
      <c r="AF59" s="2"/>
      <c r="AG59" s="3"/>
      <c r="AH59" s="1"/>
      <c r="AI59" s="2"/>
      <c r="AJ59" s="3"/>
      <c r="AK59" s="1"/>
      <c r="AL59" s="2"/>
      <c r="AM59" s="3"/>
      <c r="AN59" s="1"/>
      <c r="AO59" s="2"/>
      <c r="AP59" s="2"/>
      <c r="AQ59" s="114">
        <f t="shared" si="8"/>
        <v>0</v>
      </c>
      <c r="AR59" s="114">
        <f aca="true" t="shared" si="12" ref="AR59:AR67">+E59+H59+N59+Q59+T59+Z59+AC59+AF59+AI59+AL59+AO59</f>
        <v>0</v>
      </c>
      <c r="AS59" s="157">
        <f aca="true" t="shared" si="13" ref="AS59:AS67">+F59+I59+O59+R59+U59+AA59+AD59+AG59+AJ59+AM59+AP59</f>
        <v>0</v>
      </c>
      <c r="AT59" s="156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/>
      <c r="G60" s="41"/>
      <c r="H60" s="41"/>
      <c r="I60" s="96"/>
      <c r="J60" s="277">
        <f t="shared" si="11"/>
        <v>0</v>
      </c>
      <c r="K60" s="277">
        <f t="shared" si="11"/>
        <v>0</v>
      </c>
      <c r="L60" s="278">
        <f t="shared" si="11"/>
        <v>0</v>
      </c>
      <c r="M60" s="40">
        <v>24</v>
      </c>
      <c r="N60" s="41">
        <v>0.7253</v>
      </c>
      <c r="O60" s="15">
        <v>671.592</v>
      </c>
      <c r="P60" s="40">
        <v>13</v>
      </c>
      <c r="Q60" s="41">
        <v>68.687</v>
      </c>
      <c r="R60" s="41">
        <v>21178.827</v>
      </c>
      <c r="S60" s="41"/>
      <c r="T60" s="41"/>
      <c r="U60" s="96"/>
      <c r="V60" s="278">
        <f t="shared" si="6"/>
        <v>13</v>
      </c>
      <c r="W60" s="277">
        <f t="shared" si="6"/>
        <v>68.687</v>
      </c>
      <c r="X60" s="448">
        <f t="shared" si="6"/>
        <v>21178.827</v>
      </c>
      <c r="Y60" s="40"/>
      <c r="Z60" s="41"/>
      <c r="AA60" s="41"/>
      <c r="AB60" s="4"/>
      <c r="AC60" s="5"/>
      <c r="AD60" s="5"/>
      <c r="AE60" s="6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aca="true" t="shared" si="14" ref="AQ60:AQ67">+D60+G60+M60+P60+S60+Y60+AB60+AE60+AH60+AK60+AN60</f>
        <v>37</v>
      </c>
      <c r="AR60" s="97">
        <f t="shared" si="12"/>
        <v>69.4123</v>
      </c>
      <c r="AS60" s="149">
        <f t="shared" si="13"/>
        <v>21850.419</v>
      </c>
      <c r="AT60" s="154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15" ref="D61:AP61">+D6+D8+D10+D12+D14+D16+D18+D20+D22+D24+D26+D28+D30+D32+D34+D36+D38+D40+D42+D44+D46+D48+D50+D52+D54+D56+D58</f>
        <v>72</v>
      </c>
      <c r="E61" s="45">
        <f t="shared" si="15"/>
        <v>13.693100000000001</v>
      </c>
      <c r="F61" s="45">
        <f t="shared" si="15"/>
        <v>14500.58295</v>
      </c>
      <c r="G61" s="44">
        <f t="shared" si="15"/>
        <v>97</v>
      </c>
      <c r="H61" s="45">
        <f t="shared" si="15"/>
        <v>30.3666</v>
      </c>
      <c r="I61" s="45">
        <f t="shared" si="15"/>
        <v>19041.751</v>
      </c>
      <c r="J61" s="23">
        <f t="shared" si="15"/>
        <v>169</v>
      </c>
      <c r="K61" s="23">
        <f t="shared" si="15"/>
        <v>44.0597</v>
      </c>
      <c r="L61" s="19">
        <f t="shared" si="15"/>
        <v>33542.33395</v>
      </c>
      <c r="M61" s="44">
        <f t="shared" si="15"/>
        <v>1686</v>
      </c>
      <c r="N61" s="45">
        <f t="shared" si="15"/>
        <v>2058.8484000000003</v>
      </c>
      <c r="O61" s="45">
        <f t="shared" si="15"/>
        <v>465503.6210000001</v>
      </c>
      <c r="P61" s="44">
        <f t="shared" si="15"/>
        <v>1066</v>
      </c>
      <c r="Q61" s="45">
        <f t="shared" si="15"/>
        <v>4744.793000000001</v>
      </c>
      <c r="R61" s="45">
        <f t="shared" si="15"/>
        <v>684543.412</v>
      </c>
      <c r="S61" s="44">
        <f t="shared" si="15"/>
        <v>102</v>
      </c>
      <c r="T61" s="45">
        <f t="shared" si="15"/>
        <v>3.534</v>
      </c>
      <c r="U61" s="45">
        <f t="shared" si="15"/>
        <v>3401.388</v>
      </c>
      <c r="V61" s="19">
        <f t="shared" si="15"/>
        <v>1168</v>
      </c>
      <c r="W61" s="23">
        <f t="shared" si="15"/>
        <v>4748.326999999999</v>
      </c>
      <c r="X61" s="437">
        <f t="shared" si="15"/>
        <v>687944.8</v>
      </c>
      <c r="Y61" s="291">
        <f t="shared" si="15"/>
        <v>764</v>
      </c>
      <c r="Z61" s="45">
        <f t="shared" si="15"/>
        <v>1904.5141</v>
      </c>
      <c r="AA61" s="45">
        <f t="shared" si="15"/>
        <v>312927.549</v>
      </c>
      <c r="AB61" s="44">
        <f t="shared" si="15"/>
        <v>1873</v>
      </c>
      <c r="AC61" s="45">
        <f t="shared" si="15"/>
        <v>317.6012</v>
      </c>
      <c r="AD61" s="45">
        <f t="shared" si="15"/>
        <v>54459.335</v>
      </c>
      <c r="AE61" s="44">
        <f t="shared" si="15"/>
        <v>66</v>
      </c>
      <c r="AF61" s="45">
        <f t="shared" si="15"/>
        <v>5.436999999999999</v>
      </c>
      <c r="AG61" s="45">
        <f t="shared" si="15"/>
        <v>1545.3890000000001</v>
      </c>
      <c r="AH61" s="44">
        <f t="shared" si="15"/>
        <v>302</v>
      </c>
      <c r="AI61" s="45">
        <f t="shared" si="15"/>
        <v>50.4221</v>
      </c>
      <c r="AJ61" s="45">
        <f t="shared" si="15"/>
        <v>31397.63</v>
      </c>
      <c r="AK61" s="44">
        <f t="shared" si="15"/>
        <v>870</v>
      </c>
      <c r="AL61" s="45">
        <f t="shared" si="15"/>
        <v>29.915</v>
      </c>
      <c r="AM61" s="45">
        <f t="shared" si="15"/>
        <v>23580.519000000004</v>
      </c>
      <c r="AN61" s="44">
        <f t="shared" si="15"/>
        <v>515</v>
      </c>
      <c r="AO61" s="45">
        <f t="shared" si="15"/>
        <v>16.1181</v>
      </c>
      <c r="AP61" s="45">
        <f t="shared" si="15"/>
        <v>18292.450999999997</v>
      </c>
      <c r="AQ61" s="146">
        <f t="shared" si="14"/>
        <v>7413</v>
      </c>
      <c r="AR61" s="146">
        <f t="shared" si="12"/>
        <v>9175.2426</v>
      </c>
      <c r="AS61" s="155">
        <f t="shared" si="13"/>
        <v>1629193.6279499999</v>
      </c>
      <c r="AT61" s="156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6" ref="D62:AP62">D59</f>
        <v>0</v>
      </c>
      <c r="E62" s="43">
        <f t="shared" si="16"/>
        <v>0</v>
      </c>
      <c r="F62" s="43">
        <f t="shared" si="16"/>
        <v>0</v>
      </c>
      <c r="G62" s="42">
        <f t="shared" si="16"/>
        <v>0</v>
      </c>
      <c r="H62" s="43">
        <f t="shared" si="16"/>
        <v>0</v>
      </c>
      <c r="I62" s="43">
        <f t="shared" si="16"/>
        <v>0</v>
      </c>
      <c r="J62" s="2">
        <f t="shared" si="16"/>
        <v>0</v>
      </c>
      <c r="K62" s="2">
        <f t="shared" si="16"/>
        <v>0</v>
      </c>
      <c r="L62" s="3">
        <f t="shared" si="16"/>
        <v>0</v>
      </c>
      <c r="M62" s="42">
        <f t="shared" si="16"/>
        <v>0</v>
      </c>
      <c r="N62" s="43">
        <f t="shared" si="16"/>
        <v>0</v>
      </c>
      <c r="O62" s="43">
        <f t="shared" si="16"/>
        <v>0</v>
      </c>
      <c r="P62" s="42">
        <f t="shared" si="16"/>
        <v>0</v>
      </c>
      <c r="Q62" s="43">
        <f t="shared" si="16"/>
        <v>0</v>
      </c>
      <c r="R62" s="43">
        <f t="shared" si="16"/>
        <v>0</v>
      </c>
      <c r="S62" s="42">
        <f t="shared" si="16"/>
        <v>0</v>
      </c>
      <c r="T62" s="43">
        <f t="shared" si="16"/>
        <v>0</v>
      </c>
      <c r="U62" s="43">
        <f t="shared" si="16"/>
        <v>0</v>
      </c>
      <c r="V62" s="3">
        <f t="shared" si="16"/>
        <v>0</v>
      </c>
      <c r="W62" s="2">
        <f t="shared" si="16"/>
        <v>0</v>
      </c>
      <c r="X62" s="48">
        <f t="shared" si="16"/>
        <v>0</v>
      </c>
      <c r="Y62" s="42">
        <f t="shared" si="16"/>
        <v>0</v>
      </c>
      <c r="Z62" s="43">
        <f t="shared" si="16"/>
        <v>0</v>
      </c>
      <c r="AA62" s="43">
        <f t="shared" si="16"/>
        <v>0</v>
      </c>
      <c r="AB62" s="42">
        <f t="shared" si="16"/>
        <v>0</v>
      </c>
      <c r="AC62" s="43">
        <f t="shared" si="16"/>
        <v>0</v>
      </c>
      <c r="AD62" s="43">
        <f t="shared" si="16"/>
        <v>0</v>
      </c>
      <c r="AE62" s="42">
        <f t="shared" si="16"/>
        <v>0</v>
      </c>
      <c r="AF62" s="43">
        <f t="shared" si="16"/>
        <v>0</v>
      </c>
      <c r="AG62" s="43">
        <f t="shared" si="16"/>
        <v>0</v>
      </c>
      <c r="AH62" s="42">
        <f t="shared" si="16"/>
        <v>0</v>
      </c>
      <c r="AI62" s="43">
        <f t="shared" si="16"/>
        <v>0</v>
      </c>
      <c r="AJ62" s="43">
        <f t="shared" si="16"/>
        <v>0</v>
      </c>
      <c r="AK62" s="42">
        <f t="shared" si="16"/>
        <v>0</v>
      </c>
      <c r="AL62" s="43">
        <f t="shared" si="16"/>
        <v>0</v>
      </c>
      <c r="AM62" s="43">
        <f t="shared" si="16"/>
        <v>0</v>
      </c>
      <c r="AN62" s="42">
        <f t="shared" si="16"/>
        <v>0</v>
      </c>
      <c r="AO62" s="43">
        <f t="shared" si="16"/>
        <v>0</v>
      </c>
      <c r="AP62" s="43">
        <f t="shared" si="16"/>
        <v>0</v>
      </c>
      <c r="AQ62" s="92">
        <f t="shared" si="14"/>
        <v>0</v>
      </c>
      <c r="AR62" s="92">
        <f t="shared" si="12"/>
        <v>0</v>
      </c>
      <c r="AS62" s="147">
        <f t="shared" si="13"/>
        <v>0</v>
      </c>
      <c r="AT62" s="156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7" ref="D63:U63">+D7+D9+D11+D13+D15+D17+D19+D21+D23+D25+D27+D29+D31+D33+D35+D37+D39+D41+D43+D45+D47+D49+D51+D53+D55+D57+D60</f>
        <v>17</v>
      </c>
      <c r="E63" s="41">
        <f t="shared" si="17"/>
        <v>479.61080000000004</v>
      </c>
      <c r="F63" s="41">
        <f t="shared" si="17"/>
        <v>264234.18105</v>
      </c>
      <c r="G63" s="40">
        <f t="shared" si="17"/>
        <v>14</v>
      </c>
      <c r="H63" s="41">
        <f t="shared" si="17"/>
        <v>281.1164</v>
      </c>
      <c r="I63" s="41">
        <f t="shared" si="17"/>
        <v>161467.124</v>
      </c>
      <c r="J63" s="5">
        <f t="shared" si="17"/>
        <v>31</v>
      </c>
      <c r="K63" s="5">
        <f t="shared" si="17"/>
        <v>760.7272</v>
      </c>
      <c r="L63" s="6">
        <f t="shared" si="17"/>
        <v>425701.30505</v>
      </c>
      <c r="M63" s="40">
        <f t="shared" si="17"/>
        <v>466</v>
      </c>
      <c r="N63" s="41">
        <f t="shared" si="17"/>
        <v>10112.571</v>
      </c>
      <c r="O63" s="41">
        <f t="shared" si="17"/>
        <v>1992519.7179999999</v>
      </c>
      <c r="P63" s="40">
        <f t="shared" si="17"/>
        <v>84</v>
      </c>
      <c r="Q63" s="41">
        <f t="shared" si="17"/>
        <v>9321.348</v>
      </c>
      <c r="R63" s="41">
        <f t="shared" si="17"/>
        <v>1273752.9510000001</v>
      </c>
      <c r="S63" s="40">
        <f t="shared" si="17"/>
        <v>0</v>
      </c>
      <c r="T63" s="41">
        <f t="shared" si="17"/>
        <v>0</v>
      </c>
      <c r="U63" s="41">
        <f t="shared" si="17"/>
        <v>0</v>
      </c>
      <c r="V63" s="6">
        <f>+V7+V9+V11+V13+V15+V17+V19+V21+V23+V25+V27+V29+V31+V33+V35+V37+V39+V41+V43+V45+V47+V49+V51+V53+V55+V57+V60</f>
        <v>84</v>
      </c>
      <c r="W63" s="5">
        <f>+W7+W9+W11+W13+W15+W17+W19+W21+W23+W25+W27+W29+W31+W33+W35+W37+W39+W41+W43+W45+W47+W49+W51+W53+W55+W57+W60</f>
        <v>9321.348</v>
      </c>
      <c r="X63" s="47">
        <f>+X7+X9+X11+X13+X15+X17+X19+X21+X23+X25+X27+X29+X31+X33+X35+X37+X39+X41+X43+X45+X47+X49+X51+X53+X55+X57+X60</f>
        <v>1273752.9510000001</v>
      </c>
      <c r="Y63" s="40">
        <f>+Y7+Y9+Y11+Y13+Y15+Y17+Y19+Y21+Y23+Y25+Y27+Y29+Y31+Y33+Y35+Y37+Y39+Y41+Y43+Y45+Y47+Y49+Y51+Y53+Y55+Y57+Y60</f>
        <v>3</v>
      </c>
      <c r="Z63" s="41">
        <f>+Z7+Z9+Z11+Z13+Z15+Z17+Z19+Z21+Z23+Z25+Z27+Z29+Z31+Z33+Z35+Z37+Z39+Z41+Z43+Z45+Z47+Z49+Z51+Z53+Z55+Z57+Z60</f>
        <v>649.7940000000001</v>
      </c>
      <c r="AA63" s="41">
        <f aca="true" t="shared" si="18" ref="AA63:AP63">+AA7+AA9+AA11+AA13+AA15+AA17+AA19+AA21+AA23+AA25+AA27+AA29+AA31+AA33+AA35+AA37+AA39+AA41+AA43+AA45+AA47+AA49+AA51+AA53+AA55+AA57+AA60</f>
        <v>106243.883</v>
      </c>
      <c r="AB63" s="40">
        <f t="shared" si="18"/>
        <v>0</v>
      </c>
      <c r="AC63" s="41">
        <f t="shared" si="18"/>
        <v>0</v>
      </c>
      <c r="AD63" s="41">
        <f t="shared" si="18"/>
        <v>0</v>
      </c>
      <c r="AE63" s="40">
        <f t="shared" si="18"/>
        <v>0</v>
      </c>
      <c r="AF63" s="41">
        <f t="shared" si="18"/>
        <v>0</v>
      </c>
      <c r="AG63" s="41">
        <f t="shared" si="18"/>
        <v>0</v>
      </c>
      <c r="AH63" s="40">
        <f t="shared" si="18"/>
        <v>0</v>
      </c>
      <c r="AI63" s="41">
        <f t="shared" si="18"/>
        <v>0</v>
      </c>
      <c r="AJ63" s="41">
        <f t="shared" si="18"/>
        <v>0</v>
      </c>
      <c r="AK63" s="40">
        <f t="shared" si="18"/>
        <v>0</v>
      </c>
      <c r="AL63" s="41">
        <f t="shared" si="18"/>
        <v>0</v>
      </c>
      <c r="AM63" s="41">
        <f t="shared" si="18"/>
        <v>0</v>
      </c>
      <c r="AN63" s="40">
        <f t="shared" si="18"/>
        <v>0</v>
      </c>
      <c r="AO63" s="41">
        <f t="shared" si="18"/>
        <v>0</v>
      </c>
      <c r="AP63" s="41">
        <f t="shared" si="18"/>
        <v>0</v>
      </c>
      <c r="AQ63" s="97">
        <f t="shared" si="14"/>
        <v>584</v>
      </c>
      <c r="AR63" s="97">
        <f t="shared" si="12"/>
        <v>20844.4402</v>
      </c>
      <c r="AS63" s="149">
        <f t="shared" si="13"/>
        <v>3798217.85705</v>
      </c>
      <c r="AT63" s="154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/>
      <c r="G64" s="43">
        <v>347</v>
      </c>
      <c r="H64" s="43">
        <v>684.21165</v>
      </c>
      <c r="I64" s="90">
        <v>358347.411</v>
      </c>
      <c r="J64" s="279">
        <f aca="true" t="shared" si="19" ref="J64:L70">+D64+G64</f>
        <v>347</v>
      </c>
      <c r="K64" s="279">
        <f t="shared" si="19"/>
        <v>684.21165</v>
      </c>
      <c r="L64" s="133">
        <f t="shared" si="19"/>
        <v>358347.411</v>
      </c>
      <c r="M64" s="42">
        <v>798</v>
      </c>
      <c r="N64" s="43">
        <v>160.3232</v>
      </c>
      <c r="O64" s="3">
        <v>169313.017</v>
      </c>
      <c r="P64" s="42">
        <v>2753</v>
      </c>
      <c r="Q64" s="43">
        <v>576.836</v>
      </c>
      <c r="R64" s="43">
        <v>217006.186</v>
      </c>
      <c r="S64" s="43">
        <v>220</v>
      </c>
      <c r="T64" s="43">
        <v>5.595</v>
      </c>
      <c r="U64" s="90">
        <v>5702.614</v>
      </c>
      <c r="V64" s="133">
        <f t="shared" si="6"/>
        <v>2973</v>
      </c>
      <c r="W64" s="279">
        <f t="shared" si="6"/>
        <v>582.431</v>
      </c>
      <c r="X64" s="449">
        <f t="shared" si="6"/>
        <v>222708.8</v>
      </c>
      <c r="Y64" s="42">
        <v>58</v>
      </c>
      <c r="Z64" s="43">
        <v>351.0428</v>
      </c>
      <c r="AA64" s="43">
        <v>37407.499</v>
      </c>
      <c r="AB64" s="1">
        <v>72</v>
      </c>
      <c r="AC64" s="2">
        <v>6.2656</v>
      </c>
      <c r="AD64" s="2">
        <v>4098.825</v>
      </c>
      <c r="AE64" s="3"/>
      <c r="AF64" s="2"/>
      <c r="AG64" s="3"/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14"/>
        <v>4248</v>
      </c>
      <c r="AR64" s="92">
        <f t="shared" si="12"/>
        <v>1784.27425</v>
      </c>
      <c r="AS64" s="147">
        <f t="shared" si="13"/>
        <v>791875.5519999999</v>
      </c>
      <c r="AT64" s="148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486</v>
      </c>
      <c r="E65" s="41">
        <v>63.4888</v>
      </c>
      <c r="F65" s="41">
        <v>74580.715</v>
      </c>
      <c r="G65" s="41">
        <v>62</v>
      </c>
      <c r="H65" s="41">
        <v>202.8925</v>
      </c>
      <c r="I65" s="96">
        <v>85908.644</v>
      </c>
      <c r="J65" s="277">
        <f t="shared" si="19"/>
        <v>548</v>
      </c>
      <c r="K65" s="277">
        <f t="shared" si="19"/>
        <v>266.3813</v>
      </c>
      <c r="L65" s="278">
        <f t="shared" si="19"/>
        <v>160489.359</v>
      </c>
      <c r="M65" s="40">
        <v>34</v>
      </c>
      <c r="N65" s="41">
        <v>7.5143</v>
      </c>
      <c r="O65" s="15">
        <v>1445.609</v>
      </c>
      <c r="P65" s="40">
        <v>41</v>
      </c>
      <c r="Q65" s="41">
        <v>3.619</v>
      </c>
      <c r="R65" s="41">
        <v>1461.562</v>
      </c>
      <c r="S65" s="41"/>
      <c r="T65" s="41"/>
      <c r="U65" s="96"/>
      <c r="V65" s="278">
        <f t="shared" si="6"/>
        <v>41</v>
      </c>
      <c r="W65" s="277">
        <f t="shared" si="6"/>
        <v>3.619</v>
      </c>
      <c r="X65" s="448">
        <f t="shared" si="6"/>
        <v>1461.562</v>
      </c>
      <c r="Y65" s="40"/>
      <c r="Z65" s="41"/>
      <c r="AA65" s="41"/>
      <c r="AB65" s="4"/>
      <c r="AC65" s="5"/>
      <c r="AD65" s="5"/>
      <c r="AE65" s="6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14"/>
        <v>623</v>
      </c>
      <c r="AR65" s="97">
        <f t="shared" si="12"/>
        <v>277.51460000000003</v>
      </c>
      <c r="AS65" s="149">
        <f t="shared" si="13"/>
        <v>163396.53</v>
      </c>
      <c r="AT65" s="150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/>
      <c r="G66" s="43"/>
      <c r="H66" s="43"/>
      <c r="I66" s="90"/>
      <c r="J66" s="279">
        <f t="shared" si="19"/>
        <v>0</v>
      </c>
      <c r="K66" s="279">
        <f t="shared" si="19"/>
        <v>0</v>
      </c>
      <c r="L66" s="133">
        <f t="shared" si="19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133">
        <f t="shared" si="6"/>
        <v>0</v>
      </c>
      <c r="W66" s="279">
        <f t="shared" si="6"/>
        <v>0</v>
      </c>
      <c r="X66" s="449">
        <f t="shared" si="6"/>
        <v>0</v>
      </c>
      <c r="Y66" s="42"/>
      <c r="Z66" s="43"/>
      <c r="AA66" s="43"/>
      <c r="AB66" s="1"/>
      <c r="AC66" s="2"/>
      <c r="AD66" s="2"/>
      <c r="AE66" s="3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14"/>
        <v>0</v>
      </c>
      <c r="AR66" s="92">
        <f t="shared" si="12"/>
        <v>0</v>
      </c>
      <c r="AS66" s="147">
        <f t="shared" si="13"/>
        <v>0</v>
      </c>
      <c r="AT66" s="148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/>
      <c r="G67" s="41"/>
      <c r="H67" s="41"/>
      <c r="I67" s="96"/>
      <c r="J67" s="277">
        <f t="shared" si="19"/>
        <v>0</v>
      </c>
      <c r="K67" s="277">
        <f t="shared" si="19"/>
        <v>0</v>
      </c>
      <c r="L67" s="278">
        <f t="shared" si="19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278">
        <f t="shared" si="6"/>
        <v>0</v>
      </c>
      <c r="W67" s="277">
        <f t="shared" si="6"/>
        <v>0</v>
      </c>
      <c r="X67" s="448">
        <f t="shared" si="6"/>
        <v>0</v>
      </c>
      <c r="Y67" s="40"/>
      <c r="Z67" s="41"/>
      <c r="AA67" s="41"/>
      <c r="AB67" s="4"/>
      <c r="AC67" s="5"/>
      <c r="AD67" s="5"/>
      <c r="AE67" s="6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14"/>
        <v>0</v>
      </c>
      <c r="AR67" s="97">
        <f t="shared" si="12"/>
        <v>0</v>
      </c>
      <c r="AS67" s="149">
        <f t="shared" si="13"/>
        <v>0</v>
      </c>
      <c r="AT67" s="15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v>72</v>
      </c>
      <c r="E68" s="43">
        <v>13.693100000000001</v>
      </c>
      <c r="F68" s="43">
        <v>14500.58295</v>
      </c>
      <c r="G68" s="43">
        <v>444</v>
      </c>
      <c r="H68" s="43">
        <v>714.5782499999999</v>
      </c>
      <c r="I68" s="90">
        <v>377389.162</v>
      </c>
      <c r="J68" s="279">
        <f t="shared" si="19"/>
        <v>516</v>
      </c>
      <c r="K68" s="279">
        <f t="shared" si="19"/>
        <v>728.2713499999999</v>
      </c>
      <c r="L68" s="133">
        <f t="shared" si="19"/>
        <v>391889.74495</v>
      </c>
      <c r="M68" s="42">
        <v>2484</v>
      </c>
      <c r="N68" s="43">
        <v>2219.1716</v>
      </c>
      <c r="O68" s="43">
        <v>634816.638</v>
      </c>
      <c r="P68" s="42">
        <v>3819</v>
      </c>
      <c r="Q68" s="43">
        <v>5321.629000000001</v>
      </c>
      <c r="R68" s="43">
        <v>901549.598</v>
      </c>
      <c r="S68" s="43">
        <v>322</v>
      </c>
      <c r="T68" s="43">
        <v>9.129</v>
      </c>
      <c r="U68" s="90">
        <v>9104.002</v>
      </c>
      <c r="V68" s="133">
        <f t="shared" si="6"/>
        <v>4141</v>
      </c>
      <c r="W68" s="279">
        <f t="shared" si="6"/>
        <v>5330.758000000001</v>
      </c>
      <c r="X68" s="449">
        <f t="shared" si="6"/>
        <v>910653.6</v>
      </c>
      <c r="Y68" s="42">
        <v>822</v>
      </c>
      <c r="Z68" s="43">
        <v>2255.5569</v>
      </c>
      <c r="AA68" s="43">
        <v>350335.048</v>
      </c>
      <c r="AB68" s="1">
        <v>1945</v>
      </c>
      <c r="AC68" s="2">
        <v>323.8668</v>
      </c>
      <c r="AD68" s="2">
        <v>58558.159999999996</v>
      </c>
      <c r="AE68" s="3">
        <v>66</v>
      </c>
      <c r="AF68" s="2">
        <v>5.436999999999999</v>
      </c>
      <c r="AG68" s="3">
        <v>1545.3890000000001</v>
      </c>
      <c r="AH68" s="1">
        <v>302</v>
      </c>
      <c r="AI68" s="2">
        <v>50.4221</v>
      </c>
      <c r="AJ68" s="3">
        <v>31397.63</v>
      </c>
      <c r="AK68" s="1">
        <v>870</v>
      </c>
      <c r="AL68" s="2">
        <v>29.915</v>
      </c>
      <c r="AM68" s="3">
        <v>23580.519000000004</v>
      </c>
      <c r="AN68" s="1">
        <v>515</v>
      </c>
      <c r="AO68" s="2">
        <v>16.1181</v>
      </c>
      <c r="AP68" s="2">
        <v>18292.450999999997</v>
      </c>
      <c r="AQ68" s="92">
        <f>+AQ61+AQ64+AQ66</f>
        <v>11661</v>
      </c>
      <c r="AR68" s="92">
        <f>+AR61+AR64+AR66</f>
        <v>10959.51685</v>
      </c>
      <c r="AS68" s="147">
        <f>+AS61+AS64+AS66</f>
        <v>2421069.17995</v>
      </c>
      <c r="AT68" s="153" t="s">
        <v>10</v>
      </c>
      <c r="AU68" s="342" t="s">
        <v>98</v>
      </c>
      <c r="AV68" s="347"/>
      <c r="AW68" s="71"/>
    </row>
    <row r="69" spans="1:49" ht="18.75">
      <c r="A69" s="348"/>
      <c r="B69" s="349"/>
      <c r="C69" s="95" t="s">
        <v>11</v>
      </c>
      <c r="D69" s="40">
        <v>503</v>
      </c>
      <c r="E69" s="41">
        <v>543.0996</v>
      </c>
      <c r="F69" s="41">
        <v>338814.89605</v>
      </c>
      <c r="G69" s="41">
        <v>76</v>
      </c>
      <c r="H69" s="41">
        <v>484.00890000000004</v>
      </c>
      <c r="I69" s="96">
        <v>247375.768</v>
      </c>
      <c r="J69" s="277">
        <f t="shared" si="19"/>
        <v>579</v>
      </c>
      <c r="K69" s="277">
        <f t="shared" si="19"/>
        <v>1027.1085</v>
      </c>
      <c r="L69" s="278">
        <f t="shared" si="19"/>
        <v>586190.66405</v>
      </c>
      <c r="M69" s="40">
        <v>500</v>
      </c>
      <c r="N69" s="41">
        <v>10120.0853</v>
      </c>
      <c r="O69" s="41">
        <v>1993965.3269999998</v>
      </c>
      <c r="P69" s="40">
        <v>125</v>
      </c>
      <c r="Q69" s="41">
        <v>9324.967</v>
      </c>
      <c r="R69" s="41">
        <v>1275214.513</v>
      </c>
      <c r="S69" s="41">
        <v>0</v>
      </c>
      <c r="T69" s="41">
        <v>0</v>
      </c>
      <c r="U69" s="96">
        <v>0</v>
      </c>
      <c r="V69" s="278">
        <f t="shared" si="6"/>
        <v>125</v>
      </c>
      <c r="W69" s="277">
        <f t="shared" si="6"/>
        <v>9324.967</v>
      </c>
      <c r="X69" s="448">
        <f t="shared" si="6"/>
        <v>1275214.513</v>
      </c>
      <c r="Y69" s="40">
        <v>3</v>
      </c>
      <c r="Z69" s="41">
        <v>649.7940000000001</v>
      </c>
      <c r="AA69" s="41">
        <v>106243.883</v>
      </c>
      <c r="AB69" s="4">
        <v>0</v>
      </c>
      <c r="AC69" s="5">
        <v>0</v>
      </c>
      <c r="AD69" s="5">
        <v>0</v>
      </c>
      <c r="AE69" s="6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>+AQ63+AQ65+AQ67</f>
        <v>1207</v>
      </c>
      <c r="AR69" s="97">
        <f>+AR63+AR65+AR67</f>
        <v>21121.9548</v>
      </c>
      <c r="AS69" s="149">
        <f>+AS63+AS65+AS67</f>
        <v>3961614.38705</v>
      </c>
      <c r="AT69" s="154" t="s">
        <v>11</v>
      </c>
      <c r="AU69" s="344"/>
      <c r="AV69" s="349"/>
      <c r="AW69" s="71"/>
    </row>
    <row r="70" spans="1:49" ht="19.5" thickBot="1">
      <c r="A70" s="350" t="s">
        <v>99</v>
      </c>
      <c r="B70" s="351" t="s">
        <v>56</v>
      </c>
      <c r="C70" s="352"/>
      <c r="D70" s="44"/>
      <c r="E70" s="45"/>
      <c r="F70" s="45"/>
      <c r="G70" s="45"/>
      <c r="H70" s="45"/>
      <c r="I70" s="109"/>
      <c r="J70" s="289">
        <f t="shared" si="19"/>
        <v>0</v>
      </c>
      <c r="K70" s="289">
        <f t="shared" si="19"/>
        <v>0</v>
      </c>
      <c r="L70" s="290">
        <f t="shared" si="19"/>
        <v>0</v>
      </c>
      <c r="M70" s="44"/>
      <c r="N70" s="45"/>
      <c r="O70" s="19"/>
      <c r="P70" s="44"/>
      <c r="Q70" s="45"/>
      <c r="R70" s="45"/>
      <c r="S70" s="45"/>
      <c r="T70" s="45"/>
      <c r="U70" s="109"/>
      <c r="V70" s="290">
        <f t="shared" si="6"/>
        <v>0</v>
      </c>
      <c r="W70" s="289">
        <f t="shared" si="6"/>
        <v>0</v>
      </c>
      <c r="X70" s="450">
        <f t="shared" si="6"/>
        <v>0</v>
      </c>
      <c r="Y70" s="44"/>
      <c r="Z70" s="45"/>
      <c r="AA70" s="45"/>
      <c r="AB70" s="52"/>
      <c r="AC70" s="53"/>
      <c r="AD70" s="53"/>
      <c r="AE70" s="54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/>
      <c r="AR70" s="53">
        <f>+E70+H70+N70+Q70+T70+Z70+AC70+AF70+AI70+AL70+AO70</f>
        <v>0</v>
      </c>
      <c r="AS70" s="54">
        <f>+F70+I70+O70+R70+U70+AA70+AD70+AG70+AJ70+AM70+AP70</f>
        <v>0</v>
      </c>
      <c r="AT70" s="351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9"/>
      <c r="D71" s="119">
        <f aca="true" t="shared" si="20" ref="D71:I71">+D68+D69+D70</f>
        <v>575</v>
      </c>
      <c r="E71" s="119">
        <f t="shared" si="20"/>
        <v>556.7927</v>
      </c>
      <c r="F71" s="119">
        <f t="shared" si="20"/>
        <v>353315.479</v>
      </c>
      <c r="G71" s="119">
        <f t="shared" si="20"/>
        <v>520</v>
      </c>
      <c r="H71" s="119">
        <f t="shared" si="20"/>
        <v>1198.5871499999998</v>
      </c>
      <c r="I71" s="119">
        <f t="shared" si="20"/>
        <v>624764.93</v>
      </c>
      <c r="J71" s="121">
        <f>J68+J69</f>
        <v>1095</v>
      </c>
      <c r="K71" s="121">
        <f>K68+K69</f>
        <v>1755.3798499999998</v>
      </c>
      <c r="L71" s="121">
        <f>L68+L69</f>
        <v>978080.409</v>
      </c>
      <c r="M71" s="119">
        <f aca="true" t="shared" si="21" ref="M71:U71">+M68+M69+M70</f>
        <v>2984</v>
      </c>
      <c r="N71" s="119">
        <f t="shared" si="21"/>
        <v>12339.2569</v>
      </c>
      <c r="O71" s="119">
        <f t="shared" si="21"/>
        <v>2628781.965</v>
      </c>
      <c r="P71" s="119">
        <f t="shared" si="21"/>
        <v>3944</v>
      </c>
      <c r="Q71" s="119">
        <f t="shared" si="21"/>
        <v>14646.596000000001</v>
      </c>
      <c r="R71" s="119">
        <f t="shared" si="21"/>
        <v>2176764.111</v>
      </c>
      <c r="S71" s="119">
        <f t="shared" si="21"/>
        <v>322</v>
      </c>
      <c r="T71" s="119">
        <f t="shared" si="21"/>
        <v>9.129</v>
      </c>
      <c r="U71" s="119">
        <f t="shared" si="21"/>
        <v>9104.002</v>
      </c>
      <c r="V71" s="121">
        <f>V68+V69+V70</f>
        <v>4266</v>
      </c>
      <c r="W71" s="121">
        <f>W68+W69+W70</f>
        <v>14655.725000000002</v>
      </c>
      <c r="X71" s="446">
        <f>X68+X69+X70</f>
        <v>2185868.113</v>
      </c>
      <c r="Y71" s="440">
        <f aca="true" t="shared" si="22" ref="Y71:AP71">+Y68+Y69+Y70</f>
        <v>825</v>
      </c>
      <c r="Z71" s="119">
        <f t="shared" si="22"/>
        <v>2905.3509000000004</v>
      </c>
      <c r="AA71" s="119">
        <f t="shared" si="22"/>
        <v>456578.931</v>
      </c>
      <c r="AB71" s="119">
        <f t="shared" si="22"/>
        <v>1945</v>
      </c>
      <c r="AC71" s="119">
        <f t="shared" si="22"/>
        <v>323.8668</v>
      </c>
      <c r="AD71" s="119">
        <f t="shared" si="22"/>
        <v>58558.159999999996</v>
      </c>
      <c r="AE71" s="119">
        <f t="shared" si="22"/>
        <v>66</v>
      </c>
      <c r="AF71" s="119">
        <f t="shared" si="22"/>
        <v>5.436999999999999</v>
      </c>
      <c r="AG71" s="119">
        <f t="shared" si="22"/>
        <v>1545.3890000000001</v>
      </c>
      <c r="AH71" s="119">
        <f t="shared" si="22"/>
        <v>302</v>
      </c>
      <c r="AI71" s="119">
        <f t="shared" si="22"/>
        <v>50.4221</v>
      </c>
      <c r="AJ71" s="119">
        <f t="shared" si="22"/>
        <v>31397.63</v>
      </c>
      <c r="AK71" s="119">
        <f t="shared" si="22"/>
        <v>870</v>
      </c>
      <c r="AL71" s="119">
        <f t="shared" si="22"/>
        <v>29.915</v>
      </c>
      <c r="AM71" s="119">
        <f t="shared" si="22"/>
        <v>23580.519000000004</v>
      </c>
      <c r="AN71" s="119">
        <f t="shared" si="22"/>
        <v>515</v>
      </c>
      <c r="AO71" s="119">
        <f t="shared" si="22"/>
        <v>16.1181</v>
      </c>
      <c r="AP71" s="119">
        <f t="shared" si="22"/>
        <v>18292.450999999997</v>
      </c>
      <c r="AQ71" s="311">
        <f>AN71+AK71+AH71+AE71+AB71+Y71+S71+P71+M71+G71+D71</f>
        <v>12868</v>
      </c>
      <c r="AR71" s="311">
        <f>AO71+AL71+AI71+AF71+AC71+Z71+T71+Q71+N71+H71+E71</f>
        <v>32081.47165</v>
      </c>
      <c r="AS71" s="121">
        <f>AP71+AM71+AJ71+AG71+AD71+AA71+U71+R71+O71+I71+F71</f>
        <v>6382683.567</v>
      </c>
      <c r="AT71" s="338" t="s">
        <v>100</v>
      </c>
      <c r="AU71" s="338" t="s">
        <v>57</v>
      </c>
      <c r="AV71" s="341" t="s">
        <v>0</v>
      </c>
      <c r="AW71" s="7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69">
    <mergeCell ref="A71:C71"/>
    <mergeCell ref="AT71:AV71"/>
    <mergeCell ref="B8:B9"/>
    <mergeCell ref="AU8:AU9"/>
    <mergeCell ref="B10:B11"/>
    <mergeCell ref="AU10:AU11"/>
    <mergeCell ref="B12:B13"/>
    <mergeCell ref="AU12:AU13"/>
    <mergeCell ref="A68:B69"/>
    <mergeCell ref="AU68:AV69"/>
    <mergeCell ref="A70:C70"/>
    <mergeCell ref="AT70:AV70"/>
    <mergeCell ref="B64:B65"/>
    <mergeCell ref="AU64:AU65"/>
    <mergeCell ref="B66:B67"/>
    <mergeCell ref="AU66:AU67"/>
    <mergeCell ref="AU59:AV59"/>
    <mergeCell ref="A62:B62"/>
    <mergeCell ref="AU62:AV62"/>
    <mergeCell ref="B54:B55"/>
    <mergeCell ref="AU54:AU55"/>
    <mergeCell ref="A56:B57"/>
    <mergeCell ref="AU56:AV57"/>
    <mergeCell ref="A59:B59"/>
    <mergeCell ref="B50:B51"/>
    <mergeCell ref="AU50:AU51"/>
    <mergeCell ref="B52:B53"/>
    <mergeCell ref="AU52:AU53"/>
    <mergeCell ref="B46:B47"/>
    <mergeCell ref="AU46:AU47"/>
    <mergeCell ref="B48:B49"/>
    <mergeCell ref="AU48:AU49"/>
    <mergeCell ref="B42:B43"/>
    <mergeCell ref="AU42:AU43"/>
    <mergeCell ref="B44:B45"/>
    <mergeCell ref="AU44:AU45"/>
    <mergeCell ref="B38:B39"/>
    <mergeCell ref="AU38:AU39"/>
    <mergeCell ref="B40:B41"/>
    <mergeCell ref="AU40:AU41"/>
    <mergeCell ref="AU24:AU25"/>
    <mergeCell ref="B34:B35"/>
    <mergeCell ref="AU34:AU35"/>
    <mergeCell ref="B36:B37"/>
    <mergeCell ref="AU36:AU37"/>
    <mergeCell ref="B30:B31"/>
    <mergeCell ref="AU30:AU31"/>
    <mergeCell ref="B32:B33"/>
    <mergeCell ref="AU32:AU33"/>
    <mergeCell ref="AU16:AU17"/>
    <mergeCell ref="B18:B19"/>
    <mergeCell ref="AU18:AU19"/>
    <mergeCell ref="B26:B27"/>
    <mergeCell ref="AU26:AU27"/>
    <mergeCell ref="B28:B29"/>
    <mergeCell ref="AU28:AU29"/>
    <mergeCell ref="B22:B23"/>
    <mergeCell ref="AU22:AU23"/>
    <mergeCell ref="B24:B25"/>
    <mergeCell ref="A1:X1"/>
    <mergeCell ref="S3:U3"/>
    <mergeCell ref="B6:B7"/>
    <mergeCell ref="AU6:AU7"/>
    <mergeCell ref="AB3:AD3"/>
    <mergeCell ref="B20:B21"/>
    <mergeCell ref="AU20:AU21"/>
    <mergeCell ref="B14:B15"/>
    <mergeCell ref="AU14:AU15"/>
    <mergeCell ref="B16:B17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73"/>
  <sheetViews>
    <sheetView zoomScale="55" zoomScaleNormal="55" zoomScaleSheetLayoutView="55" zoomScalePageLayoutView="0" workbookViewId="0" topLeftCell="A1">
      <pane xSplit="3" ySplit="5" topLeftCell="T45" activePane="bottomRight" state="frozen"/>
      <selection pane="topLeft" activeCell="X8" sqref="X8"/>
      <selection pane="topRight" activeCell="X8" sqref="X8"/>
      <selection pane="bottomLeft" activeCell="X8" sqref="X8"/>
      <selection pane="bottomRight" activeCell="X59" sqref="X59:X67"/>
    </sheetView>
  </sheetViews>
  <sheetFormatPr defaultColWidth="10.625" defaultRowHeight="13.5"/>
  <cols>
    <col min="1" max="1" width="5.75390625" style="56" customWidth="1"/>
    <col min="2" max="2" width="20.625" style="56" customWidth="1"/>
    <col min="3" max="3" width="9.625" style="56" customWidth="1"/>
    <col min="4" max="4" width="12.625" style="55" customWidth="1"/>
    <col min="5" max="6" width="16.625" style="55" customWidth="1"/>
    <col min="7" max="7" width="12.625" style="55" customWidth="1"/>
    <col min="8" max="9" width="16.625" style="55" customWidth="1"/>
    <col min="10" max="10" width="12.625" style="55" customWidth="1"/>
    <col min="11" max="11" width="16.625" style="55" customWidth="1"/>
    <col min="12" max="12" width="17.625" style="55" customWidth="1"/>
    <col min="13" max="13" width="12.625" style="55" customWidth="1"/>
    <col min="14" max="14" width="16.625" style="55" customWidth="1"/>
    <col min="15" max="15" width="17.625" style="55" customWidth="1"/>
    <col min="16" max="16" width="12.625" style="55" customWidth="1"/>
    <col min="17" max="17" width="16.625" style="55" customWidth="1"/>
    <col min="18" max="18" width="18.125" style="55" customWidth="1"/>
    <col min="19" max="19" width="12.625" style="55" customWidth="1"/>
    <col min="20" max="21" width="16.625" style="55" customWidth="1"/>
    <col min="22" max="22" width="12.625" style="55" customWidth="1"/>
    <col min="23" max="23" width="16.625" style="55" customWidth="1"/>
    <col min="24" max="24" width="17.875" style="55" customWidth="1"/>
    <col min="25" max="25" width="12.625" style="55" customWidth="1"/>
    <col min="26" max="26" width="16.625" style="55" customWidth="1"/>
    <col min="27" max="27" width="17.875" style="55" customWidth="1"/>
    <col min="28" max="28" width="12.625" style="55" customWidth="1"/>
    <col min="29" max="30" width="16.625" style="55" customWidth="1"/>
    <col min="31" max="31" width="12.625" style="55" customWidth="1"/>
    <col min="32" max="33" width="16.625" style="55" customWidth="1"/>
    <col min="34" max="34" width="12.625" style="55" customWidth="1"/>
    <col min="35" max="36" width="16.625" style="55" customWidth="1"/>
    <col min="37" max="37" width="12.625" style="55" customWidth="1"/>
    <col min="38" max="39" width="16.625" style="55" customWidth="1"/>
    <col min="40" max="40" width="12.625" style="55" customWidth="1"/>
    <col min="41" max="42" width="16.625" style="55" customWidth="1"/>
    <col min="43" max="43" width="14.625" style="55" customWidth="1"/>
    <col min="44" max="45" width="18.625" style="55" customWidth="1"/>
    <col min="46" max="46" width="9.50390625" style="56" customWidth="1"/>
    <col min="47" max="47" width="22.625" style="56" customWidth="1"/>
    <col min="48" max="48" width="5.875" style="56" customWidth="1"/>
    <col min="49" max="16384" width="10.625" style="57" customWidth="1"/>
  </cols>
  <sheetData>
    <row r="1" spans="1:24" ht="32.25">
      <c r="A1" s="333"/>
      <c r="B1" s="333"/>
      <c r="C1" s="333"/>
      <c r="D1" s="333" t="s">
        <v>0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48" ht="19.5" thickBot="1">
      <c r="A2" s="58"/>
      <c r="B2" s="58" t="s">
        <v>112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 t="s">
        <v>112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8"/>
      <c r="AU2" s="58"/>
      <c r="AV2" s="60"/>
    </row>
    <row r="3" spans="1:49" ht="18.75">
      <c r="A3" s="61"/>
      <c r="D3" s="66" t="s">
        <v>82</v>
      </c>
      <c r="E3" s="67"/>
      <c r="F3" s="67"/>
      <c r="G3" s="66" t="s">
        <v>110</v>
      </c>
      <c r="H3" s="67"/>
      <c r="I3" s="67"/>
      <c r="J3" s="66" t="s">
        <v>85</v>
      </c>
      <c r="K3" s="67"/>
      <c r="L3" s="67"/>
      <c r="M3" s="66" t="s">
        <v>67</v>
      </c>
      <c r="N3" s="67"/>
      <c r="O3" s="67"/>
      <c r="P3" s="66" t="s">
        <v>86</v>
      </c>
      <c r="Q3" s="67"/>
      <c r="R3" s="67"/>
      <c r="S3" s="330" t="s">
        <v>87</v>
      </c>
      <c r="T3" s="331"/>
      <c r="U3" s="355"/>
      <c r="V3" s="66" t="s">
        <v>88</v>
      </c>
      <c r="W3" s="67"/>
      <c r="X3" s="125"/>
      <c r="Y3" s="330" t="s">
        <v>89</v>
      </c>
      <c r="Z3" s="331"/>
      <c r="AA3" s="332"/>
      <c r="AB3" s="330" t="s">
        <v>79</v>
      </c>
      <c r="AC3" s="331"/>
      <c r="AD3" s="332"/>
      <c r="AE3" s="66" t="s">
        <v>90</v>
      </c>
      <c r="AF3" s="67"/>
      <c r="AG3" s="67"/>
      <c r="AH3" s="66" t="s">
        <v>91</v>
      </c>
      <c r="AI3" s="67"/>
      <c r="AJ3" s="67"/>
      <c r="AK3" s="66" t="s">
        <v>92</v>
      </c>
      <c r="AL3" s="67"/>
      <c r="AM3" s="67"/>
      <c r="AN3" s="66" t="s">
        <v>74</v>
      </c>
      <c r="AO3" s="67"/>
      <c r="AP3" s="67"/>
      <c r="AQ3" s="66" t="s">
        <v>1</v>
      </c>
      <c r="AR3" s="67"/>
      <c r="AS3" s="67"/>
      <c r="AT3" s="68"/>
      <c r="AU3" s="69"/>
      <c r="AV3" s="70"/>
      <c r="AW3" s="71"/>
    </row>
    <row r="4" spans="1:49" ht="18.75">
      <c r="A4" s="61"/>
      <c r="D4" s="76" t="s">
        <v>2</v>
      </c>
      <c r="E4" s="76" t="s">
        <v>3</v>
      </c>
      <c r="F4" s="76" t="s">
        <v>4</v>
      </c>
      <c r="G4" s="76" t="s">
        <v>2</v>
      </c>
      <c r="H4" s="76" t="s">
        <v>3</v>
      </c>
      <c r="I4" s="76" t="s">
        <v>4</v>
      </c>
      <c r="J4" s="76" t="s">
        <v>2</v>
      </c>
      <c r="K4" s="76" t="s">
        <v>3</v>
      </c>
      <c r="L4" s="76" t="s">
        <v>4</v>
      </c>
      <c r="M4" s="76" t="s">
        <v>2</v>
      </c>
      <c r="N4" s="76" t="s">
        <v>3</v>
      </c>
      <c r="O4" s="76" t="s">
        <v>4</v>
      </c>
      <c r="P4" s="76" t="s">
        <v>2</v>
      </c>
      <c r="Q4" s="76" t="s">
        <v>3</v>
      </c>
      <c r="R4" s="76" t="s">
        <v>4</v>
      </c>
      <c r="S4" s="76" t="s">
        <v>2</v>
      </c>
      <c r="T4" s="76" t="s">
        <v>3</v>
      </c>
      <c r="U4" s="76" t="s">
        <v>4</v>
      </c>
      <c r="V4" s="76" t="s">
        <v>2</v>
      </c>
      <c r="W4" s="76" t="s">
        <v>3</v>
      </c>
      <c r="X4" s="129" t="s">
        <v>4</v>
      </c>
      <c r="Y4" s="76" t="s">
        <v>2</v>
      </c>
      <c r="Z4" s="76" t="s">
        <v>3</v>
      </c>
      <c r="AA4" s="129" t="s">
        <v>4</v>
      </c>
      <c r="AB4" s="76" t="s">
        <v>2</v>
      </c>
      <c r="AC4" s="76" t="s">
        <v>3</v>
      </c>
      <c r="AD4" s="76" t="s">
        <v>4</v>
      </c>
      <c r="AE4" s="76" t="s">
        <v>2</v>
      </c>
      <c r="AF4" s="76" t="s">
        <v>3</v>
      </c>
      <c r="AG4" s="76" t="s">
        <v>4</v>
      </c>
      <c r="AH4" s="76" t="s">
        <v>2</v>
      </c>
      <c r="AI4" s="76" t="s">
        <v>3</v>
      </c>
      <c r="AJ4" s="76" t="s">
        <v>4</v>
      </c>
      <c r="AK4" s="76" t="s">
        <v>2</v>
      </c>
      <c r="AL4" s="76" t="s">
        <v>3</v>
      </c>
      <c r="AM4" s="76" t="s">
        <v>4</v>
      </c>
      <c r="AN4" s="76" t="s">
        <v>2</v>
      </c>
      <c r="AO4" s="76" t="s">
        <v>3</v>
      </c>
      <c r="AP4" s="76" t="s">
        <v>4</v>
      </c>
      <c r="AQ4" s="76" t="s">
        <v>2</v>
      </c>
      <c r="AR4" s="76" t="s">
        <v>3</v>
      </c>
      <c r="AS4" s="76" t="s">
        <v>4</v>
      </c>
      <c r="AT4" s="77"/>
      <c r="AU4" s="60"/>
      <c r="AV4" s="78"/>
      <c r="AW4" s="71"/>
    </row>
    <row r="5" spans="1:49" ht="18.75">
      <c r="A5" s="79"/>
      <c r="B5" s="80"/>
      <c r="C5" s="80"/>
      <c r="D5" s="85" t="s">
        <v>5</v>
      </c>
      <c r="E5" s="85" t="s">
        <v>6</v>
      </c>
      <c r="F5" s="85" t="s">
        <v>7</v>
      </c>
      <c r="G5" s="85" t="s">
        <v>5</v>
      </c>
      <c r="H5" s="85" t="s">
        <v>6</v>
      </c>
      <c r="I5" s="85" t="s">
        <v>7</v>
      </c>
      <c r="J5" s="85" t="s">
        <v>5</v>
      </c>
      <c r="K5" s="85" t="s">
        <v>6</v>
      </c>
      <c r="L5" s="85" t="s">
        <v>7</v>
      </c>
      <c r="M5" s="85" t="s">
        <v>5</v>
      </c>
      <c r="N5" s="85" t="s">
        <v>6</v>
      </c>
      <c r="O5" s="85" t="s">
        <v>7</v>
      </c>
      <c r="P5" s="85" t="s">
        <v>5</v>
      </c>
      <c r="Q5" s="85" t="s">
        <v>6</v>
      </c>
      <c r="R5" s="85" t="s">
        <v>7</v>
      </c>
      <c r="S5" s="85" t="s">
        <v>5</v>
      </c>
      <c r="T5" s="85" t="s">
        <v>6</v>
      </c>
      <c r="U5" s="85" t="s">
        <v>7</v>
      </c>
      <c r="V5" s="85" t="s">
        <v>5</v>
      </c>
      <c r="W5" s="85" t="s">
        <v>6</v>
      </c>
      <c r="X5" s="132" t="s">
        <v>7</v>
      </c>
      <c r="Y5" s="85" t="s">
        <v>5</v>
      </c>
      <c r="Z5" s="85" t="s">
        <v>6</v>
      </c>
      <c r="AA5" s="132" t="s">
        <v>7</v>
      </c>
      <c r="AB5" s="85" t="s">
        <v>5</v>
      </c>
      <c r="AC5" s="85" t="s">
        <v>6</v>
      </c>
      <c r="AD5" s="85" t="s">
        <v>7</v>
      </c>
      <c r="AE5" s="85" t="s">
        <v>5</v>
      </c>
      <c r="AF5" s="85" t="s">
        <v>6</v>
      </c>
      <c r="AG5" s="85" t="s">
        <v>7</v>
      </c>
      <c r="AH5" s="85" t="s">
        <v>5</v>
      </c>
      <c r="AI5" s="85" t="s">
        <v>6</v>
      </c>
      <c r="AJ5" s="85" t="s">
        <v>7</v>
      </c>
      <c r="AK5" s="85" t="s">
        <v>5</v>
      </c>
      <c r="AL5" s="85" t="s">
        <v>6</v>
      </c>
      <c r="AM5" s="85" t="s">
        <v>7</v>
      </c>
      <c r="AN5" s="85" t="s">
        <v>5</v>
      </c>
      <c r="AO5" s="85" t="s">
        <v>6</v>
      </c>
      <c r="AP5" s="85" t="s">
        <v>7</v>
      </c>
      <c r="AQ5" s="85" t="s">
        <v>5</v>
      </c>
      <c r="AR5" s="85" t="s">
        <v>6</v>
      </c>
      <c r="AS5" s="85" t="s">
        <v>7</v>
      </c>
      <c r="AT5" s="86"/>
      <c r="AU5" s="80"/>
      <c r="AV5" s="87"/>
      <c r="AW5" s="71"/>
    </row>
    <row r="6" spans="1:49" ht="18.75">
      <c r="A6" s="88" t="s">
        <v>8</v>
      </c>
      <c r="B6" s="314" t="s">
        <v>9</v>
      </c>
      <c r="C6" s="89" t="s">
        <v>10</v>
      </c>
      <c r="D6" s="42"/>
      <c r="E6" s="43"/>
      <c r="F6" s="43"/>
      <c r="G6" s="43"/>
      <c r="H6" s="43"/>
      <c r="I6" s="90"/>
      <c r="J6" s="275">
        <f aca="true" t="shared" si="0" ref="J6:L13">+D6+G6</f>
        <v>0</v>
      </c>
      <c r="K6" s="275">
        <f t="shared" si="0"/>
        <v>0</v>
      </c>
      <c r="L6" s="276">
        <f t="shared" si="0"/>
        <v>0</v>
      </c>
      <c r="M6" s="42">
        <v>12</v>
      </c>
      <c r="N6" s="43">
        <v>347.6232</v>
      </c>
      <c r="O6" s="11">
        <v>159449.162</v>
      </c>
      <c r="P6" s="42">
        <v>7</v>
      </c>
      <c r="Q6" s="43">
        <v>963.631</v>
      </c>
      <c r="R6" s="43">
        <v>137068.332</v>
      </c>
      <c r="S6" s="43"/>
      <c r="T6" s="43"/>
      <c r="U6" s="90"/>
      <c r="V6" s="91">
        <f aca="true" t="shared" si="1" ref="V6:X21">+P6+S6</f>
        <v>7</v>
      </c>
      <c r="W6" s="91">
        <f t="shared" si="1"/>
        <v>963.631</v>
      </c>
      <c r="X6" s="91">
        <f t="shared" si="1"/>
        <v>137068.332</v>
      </c>
      <c r="Y6" s="43">
        <v>1</v>
      </c>
      <c r="Z6" s="43">
        <v>177.539</v>
      </c>
      <c r="AA6" s="91">
        <v>31291.634</v>
      </c>
      <c r="AB6" s="1"/>
      <c r="AC6" s="2"/>
      <c r="AD6" s="2"/>
      <c r="AE6" s="2"/>
      <c r="AF6" s="2"/>
      <c r="AG6" s="11"/>
      <c r="AH6" s="1"/>
      <c r="AI6" s="2"/>
      <c r="AJ6" s="11"/>
      <c r="AK6" s="1"/>
      <c r="AL6" s="2"/>
      <c r="AM6" s="11"/>
      <c r="AN6" s="1"/>
      <c r="AO6" s="2"/>
      <c r="AP6" s="2"/>
      <c r="AQ6" s="92">
        <f>+D6+G6+M6+P6+S6+Y6+AB6+AE6+AH6+AK6+AN6</f>
        <v>20</v>
      </c>
      <c r="AR6" s="92">
        <f>+E6+H6+N6+Q6+T6+Z6+AC6+AF6+AI6+AL6+AO6</f>
        <v>1488.7931999999998</v>
      </c>
      <c r="AS6" s="92">
        <f>+F6+I6+O6+R6+U6+AA6+AD6+AG6+AJ6+AM6+AP6</f>
        <v>327809.128</v>
      </c>
      <c r="AT6" s="93" t="s">
        <v>10</v>
      </c>
      <c r="AU6" s="314" t="s">
        <v>9</v>
      </c>
      <c r="AV6" s="94" t="s">
        <v>8</v>
      </c>
      <c r="AW6" s="71"/>
    </row>
    <row r="7" spans="1:49" ht="18.75">
      <c r="A7" s="88"/>
      <c r="B7" s="315"/>
      <c r="C7" s="95" t="s">
        <v>11</v>
      </c>
      <c r="D7" s="40">
        <v>2</v>
      </c>
      <c r="E7" s="41">
        <v>69.626</v>
      </c>
      <c r="F7" s="39">
        <v>49421.998</v>
      </c>
      <c r="G7" s="41"/>
      <c r="H7" s="41"/>
      <c r="I7" s="96"/>
      <c r="J7" s="277">
        <f t="shared" si="0"/>
        <v>2</v>
      </c>
      <c r="K7" s="277">
        <f t="shared" si="0"/>
        <v>69.626</v>
      </c>
      <c r="L7" s="278">
        <f t="shared" si="0"/>
        <v>49421.998</v>
      </c>
      <c r="M7" s="40">
        <v>24</v>
      </c>
      <c r="N7" s="41">
        <v>752.3336</v>
      </c>
      <c r="O7" s="15">
        <v>275366.898</v>
      </c>
      <c r="P7" s="40">
        <v>9</v>
      </c>
      <c r="Q7" s="41">
        <v>923.633</v>
      </c>
      <c r="R7" s="41">
        <v>162802.298</v>
      </c>
      <c r="S7" s="41"/>
      <c r="T7" s="41"/>
      <c r="U7" s="96"/>
      <c r="V7" s="41">
        <f t="shared" si="1"/>
        <v>9</v>
      </c>
      <c r="W7" s="41">
        <f t="shared" si="1"/>
        <v>923.633</v>
      </c>
      <c r="X7" s="41">
        <f t="shared" si="1"/>
        <v>162802.298</v>
      </c>
      <c r="Y7" s="41">
        <v>1</v>
      </c>
      <c r="Z7" s="41">
        <v>521.883</v>
      </c>
      <c r="AA7" s="41">
        <v>75894.151</v>
      </c>
      <c r="AB7" s="4"/>
      <c r="AC7" s="5"/>
      <c r="AD7" s="5"/>
      <c r="AE7" s="5"/>
      <c r="AF7" s="5"/>
      <c r="AG7" s="6"/>
      <c r="AH7" s="4"/>
      <c r="AI7" s="5"/>
      <c r="AJ7" s="6"/>
      <c r="AK7" s="4"/>
      <c r="AL7" s="5"/>
      <c r="AM7" s="6"/>
      <c r="AN7" s="4"/>
      <c r="AO7" s="5"/>
      <c r="AP7" s="5"/>
      <c r="AQ7" s="97">
        <f aca="true" t="shared" si="2" ref="AQ7:AQ70">+D7+G7+M7+P7+S7+Y7+AB7+AE7+AH7+AK7+AN7</f>
        <v>36</v>
      </c>
      <c r="AR7" s="97">
        <f aca="true" t="shared" si="3" ref="AR7:AR70">+E7+H7+N7+Q7+T7+Z7+AC7+AF7+AI7+AL7+AO7</f>
        <v>2267.4755999999998</v>
      </c>
      <c r="AS7" s="97">
        <f aca="true" t="shared" si="4" ref="AS7:AS70">+F7+I7+O7+R7+U7+AA7+AD7+AG7+AJ7+AM7+AP7</f>
        <v>563485.345</v>
      </c>
      <c r="AT7" s="98" t="s">
        <v>11</v>
      </c>
      <c r="AU7" s="315"/>
      <c r="AV7" s="94"/>
      <c r="AW7" s="71"/>
    </row>
    <row r="8" spans="1:49" ht="18.75">
      <c r="A8" s="88" t="s">
        <v>12</v>
      </c>
      <c r="B8" s="314" t="s">
        <v>13</v>
      </c>
      <c r="C8" s="99" t="s">
        <v>10</v>
      </c>
      <c r="D8" s="42"/>
      <c r="E8" s="43"/>
      <c r="F8" s="43">
        <v>0</v>
      </c>
      <c r="G8" s="43"/>
      <c r="H8" s="43"/>
      <c r="I8" s="90"/>
      <c r="J8" s="279">
        <f t="shared" si="0"/>
        <v>0</v>
      </c>
      <c r="K8" s="279">
        <f t="shared" si="0"/>
        <v>0</v>
      </c>
      <c r="L8" s="133">
        <f t="shared" si="0"/>
        <v>0</v>
      </c>
      <c r="M8" s="42"/>
      <c r="N8" s="43"/>
      <c r="O8" s="3"/>
      <c r="P8" s="42"/>
      <c r="Q8" s="43"/>
      <c r="R8" s="43"/>
      <c r="S8" s="43"/>
      <c r="T8" s="43"/>
      <c r="U8" s="90"/>
      <c r="V8" s="43">
        <f t="shared" si="1"/>
        <v>0</v>
      </c>
      <c r="W8" s="43">
        <f t="shared" si="1"/>
        <v>0</v>
      </c>
      <c r="X8" s="43">
        <f t="shared" si="1"/>
        <v>0</v>
      </c>
      <c r="Y8" s="43"/>
      <c r="Z8" s="43"/>
      <c r="AA8" s="43"/>
      <c r="AB8" s="1"/>
      <c r="AC8" s="2"/>
      <c r="AD8" s="2"/>
      <c r="AE8" s="2"/>
      <c r="AF8" s="2"/>
      <c r="AG8" s="3"/>
      <c r="AH8" s="1"/>
      <c r="AI8" s="2"/>
      <c r="AJ8" s="3"/>
      <c r="AK8" s="1"/>
      <c r="AL8" s="2"/>
      <c r="AM8" s="3"/>
      <c r="AN8" s="1"/>
      <c r="AO8" s="2"/>
      <c r="AP8" s="2"/>
      <c r="AQ8" s="92">
        <f t="shared" si="2"/>
        <v>0</v>
      </c>
      <c r="AR8" s="92">
        <f t="shared" si="3"/>
        <v>0</v>
      </c>
      <c r="AS8" s="92">
        <f t="shared" si="4"/>
        <v>0</v>
      </c>
      <c r="AT8" s="93" t="s">
        <v>10</v>
      </c>
      <c r="AU8" s="314" t="s">
        <v>13</v>
      </c>
      <c r="AV8" s="94" t="s">
        <v>12</v>
      </c>
      <c r="AW8" s="71"/>
    </row>
    <row r="9" spans="1:49" ht="18.75">
      <c r="A9" s="88"/>
      <c r="B9" s="315"/>
      <c r="C9" s="95" t="s">
        <v>11</v>
      </c>
      <c r="D9" s="40"/>
      <c r="E9" s="41"/>
      <c r="F9" s="41">
        <v>0</v>
      </c>
      <c r="G9" s="41"/>
      <c r="H9" s="41"/>
      <c r="I9" s="96"/>
      <c r="J9" s="277">
        <f t="shared" si="0"/>
        <v>0</v>
      </c>
      <c r="K9" s="277">
        <f t="shared" si="0"/>
        <v>0</v>
      </c>
      <c r="L9" s="278">
        <f t="shared" si="0"/>
        <v>0</v>
      </c>
      <c r="M9" s="40">
        <v>3</v>
      </c>
      <c r="N9" s="41">
        <v>149.36</v>
      </c>
      <c r="O9" s="15">
        <v>11330.566</v>
      </c>
      <c r="P9" s="40">
        <v>34</v>
      </c>
      <c r="Q9" s="41">
        <v>2572.889</v>
      </c>
      <c r="R9" s="41">
        <v>239840.686</v>
      </c>
      <c r="S9" s="41"/>
      <c r="T9" s="41"/>
      <c r="U9" s="96"/>
      <c r="V9" s="41">
        <f t="shared" si="1"/>
        <v>34</v>
      </c>
      <c r="W9" s="41">
        <f t="shared" si="1"/>
        <v>2572.889</v>
      </c>
      <c r="X9" s="41">
        <f t="shared" si="1"/>
        <v>239840.686</v>
      </c>
      <c r="Y9" s="41"/>
      <c r="Z9" s="41"/>
      <c r="AA9" s="41"/>
      <c r="AB9" s="4"/>
      <c r="AC9" s="5"/>
      <c r="AD9" s="5"/>
      <c r="AE9" s="5"/>
      <c r="AF9" s="5"/>
      <c r="AG9" s="6"/>
      <c r="AH9" s="4"/>
      <c r="AI9" s="5"/>
      <c r="AJ9" s="6"/>
      <c r="AK9" s="4"/>
      <c r="AL9" s="5"/>
      <c r="AM9" s="6"/>
      <c r="AN9" s="4"/>
      <c r="AO9" s="5"/>
      <c r="AP9" s="5"/>
      <c r="AQ9" s="97">
        <f t="shared" si="2"/>
        <v>37</v>
      </c>
      <c r="AR9" s="97">
        <f t="shared" si="3"/>
        <v>2722.2490000000003</v>
      </c>
      <c r="AS9" s="97">
        <f t="shared" si="4"/>
        <v>251171.25199999998</v>
      </c>
      <c r="AT9" s="98" t="s">
        <v>11</v>
      </c>
      <c r="AU9" s="315"/>
      <c r="AV9" s="94"/>
      <c r="AW9" s="71"/>
    </row>
    <row r="10" spans="1:49" ht="18.75">
      <c r="A10" s="88" t="s">
        <v>14</v>
      </c>
      <c r="B10" s="314" t="s">
        <v>15</v>
      </c>
      <c r="C10" s="99" t="s">
        <v>10</v>
      </c>
      <c r="D10" s="42"/>
      <c r="E10" s="43"/>
      <c r="F10" s="43">
        <v>0</v>
      </c>
      <c r="G10" s="43"/>
      <c r="H10" s="43"/>
      <c r="I10" s="90"/>
      <c r="J10" s="279">
        <f t="shared" si="0"/>
        <v>0</v>
      </c>
      <c r="K10" s="279">
        <f t="shared" si="0"/>
        <v>0</v>
      </c>
      <c r="L10" s="133">
        <f t="shared" si="0"/>
        <v>0</v>
      </c>
      <c r="M10" s="42"/>
      <c r="N10" s="43"/>
      <c r="O10" s="3"/>
      <c r="P10" s="42"/>
      <c r="Q10" s="43"/>
      <c r="R10" s="43"/>
      <c r="S10" s="43"/>
      <c r="T10" s="43"/>
      <c r="U10" s="90"/>
      <c r="V10" s="43">
        <f t="shared" si="1"/>
        <v>0</v>
      </c>
      <c r="W10" s="43">
        <f t="shared" si="1"/>
        <v>0</v>
      </c>
      <c r="X10" s="43">
        <f t="shared" si="1"/>
        <v>0</v>
      </c>
      <c r="Y10" s="43"/>
      <c r="Z10" s="43"/>
      <c r="AA10" s="43"/>
      <c r="AB10" s="1"/>
      <c r="AC10" s="2"/>
      <c r="AD10" s="2"/>
      <c r="AE10" s="2"/>
      <c r="AF10" s="2"/>
      <c r="AG10" s="3"/>
      <c r="AH10" s="1"/>
      <c r="AI10" s="2"/>
      <c r="AJ10" s="3"/>
      <c r="AK10" s="1"/>
      <c r="AL10" s="2"/>
      <c r="AM10" s="3"/>
      <c r="AN10" s="1"/>
      <c r="AO10" s="2"/>
      <c r="AP10" s="2"/>
      <c r="AQ10" s="92">
        <f t="shared" si="2"/>
        <v>0</v>
      </c>
      <c r="AR10" s="92">
        <f t="shared" si="3"/>
        <v>0</v>
      </c>
      <c r="AS10" s="92">
        <f t="shared" si="4"/>
        <v>0</v>
      </c>
      <c r="AT10" s="93" t="s">
        <v>10</v>
      </c>
      <c r="AU10" s="314" t="s">
        <v>15</v>
      </c>
      <c r="AV10" s="94" t="s">
        <v>14</v>
      </c>
      <c r="AW10" s="71"/>
    </row>
    <row r="11" spans="1:49" ht="18.75">
      <c r="A11" s="100"/>
      <c r="B11" s="315"/>
      <c r="C11" s="95" t="s">
        <v>11</v>
      </c>
      <c r="D11" s="40"/>
      <c r="E11" s="41"/>
      <c r="F11" s="41">
        <v>0</v>
      </c>
      <c r="G11" s="41"/>
      <c r="H11" s="41"/>
      <c r="I11" s="96"/>
      <c r="J11" s="277">
        <f t="shared" si="0"/>
        <v>0</v>
      </c>
      <c r="K11" s="277">
        <f t="shared" si="0"/>
        <v>0</v>
      </c>
      <c r="L11" s="278">
        <f t="shared" si="0"/>
        <v>0</v>
      </c>
      <c r="M11" s="40"/>
      <c r="N11" s="41"/>
      <c r="O11" s="15"/>
      <c r="P11" s="40"/>
      <c r="Q11" s="41"/>
      <c r="R11" s="41"/>
      <c r="S11" s="41"/>
      <c r="T11" s="41"/>
      <c r="U11" s="96"/>
      <c r="V11" s="41">
        <f t="shared" si="1"/>
        <v>0</v>
      </c>
      <c r="W11" s="41">
        <f t="shared" si="1"/>
        <v>0</v>
      </c>
      <c r="X11" s="41">
        <f t="shared" si="1"/>
        <v>0</v>
      </c>
      <c r="Y11" s="41"/>
      <c r="Z11" s="41"/>
      <c r="AA11" s="41"/>
      <c r="AB11" s="4"/>
      <c r="AC11" s="5"/>
      <c r="AD11" s="5"/>
      <c r="AE11" s="5"/>
      <c r="AF11" s="5"/>
      <c r="AG11" s="6"/>
      <c r="AH11" s="4"/>
      <c r="AI11" s="5"/>
      <c r="AJ11" s="6"/>
      <c r="AK11" s="4"/>
      <c r="AL11" s="5"/>
      <c r="AM11" s="6"/>
      <c r="AN11" s="4"/>
      <c r="AO11" s="5"/>
      <c r="AP11" s="5"/>
      <c r="AQ11" s="97">
        <f t="shared" si="2"/>
        <v>0</v>
      </c>
      <c r="AR11" s="97">
        <f t="shared" si="3"/>
        <v>0</v>
      </c>
      <c r="AS11" s="97">
        <f t="shared" si="4"/>
        <v>0</v>
      </c>
      <c r="AT11" s="101" t="s">
        <v>11</v>
      </c>
      <c r="AU11" s="315"/>
      <c r="AV11" s="102"/>
      <c r="AW11" s="71"/>
    </row>
    <row r="12" spans="1:49" ht="18.75">
      <c r="A12" s="88"/>
      <c r="B12" s="314" t="s">
        <v>16</v>
      </c>
      <c r="C12" s="99" t="s">
        <v>10</v>
      </c>
      <c r="D12" s="42"/>
      <c r="E12" s="43"/>
      <c r="F12" s="43">
        <v>0</v>
      </c>
      <c r="G12" s="43"/>
      <c r="H12" s="43"/>
      <c r="I12" s="90"/>
      <c r="J12" s="279">
        <f t="shared" si="0"/>
        <v>0</v>
      </c>
      <c r="K12" s="279">
        <f t="shared" si="0"/>
        <v>0</v>
      </c>
      <c r="L12" s="133">
        <f t="shared" si="0"/>
        <v>0</v>
      </c>
      <c r="M12" s="42"/>
      <c r="N12" s="43"/>
      <c r="O12" s="3"/>
      <c r="P12" s="42"/>
      <c r="Q12" s="43"/>
      <c r="R12" s="43"/>
      <c r="S12" s="43"/>
      <c r="T12" s="43"/>
      <c r="U12" s="90"/>
      <c r="V12" s="43">
        <f t="shared" si="1"/>
        <v>0</v>
      </c>
      <c r="W12" s="43">
        <f t="shared" si="1"/>
        <v>0</v>
      </c>
      <c r="X12" s="43">
        <f t="shared" si="1"/>
        <v>0</v>
      </c>
      <c r="Y12" s="43"/>
      <c r="Z12" s="43"/>
      <c r="AA12" s="43"/>
      <c r="AB12" s="1"/>
      <c r="AC12" s="2"/>
      <c r="AD12" s="2"/>
      <c r="AE12" s="2"/>
      <c r="AF12" s="2"/>
      <c r="AG12" s="3"/>
      <c r="AH12" s="1"/>
      <c r="AI12" s="2"/>
      <c r="AJ12" s="3"/>
      <c r="AK12" s="1"/>
      <c r="AL12" s="2"/>
      <c r="AM12" s="3"/>
      <c r="AN12" s="1"/>
      <c r="AO12" s="2"/>
      <c r="AP12" s="2"/>
      <c r="AQ12" s="92">
        <f t="shared" si="2"/>
        <v>0</v>
      </c>
      <c r="AR12" s="92">
        <f t="shared" si="3"/>
        <v>0</v>
      </c>
      <c r="AS12" s="92">
        <f t="shared" si="4"/>
        <v>0</v>
      </c>
      <c r="AT12" s="93" t="s">
        <v>10</v>
      </c>
      <c r="AU12" s="314" t="s">
        <v>16</v>
      </c>
      <c r="AV12" s="94"/>
      <c r="AW12" s="71"/>
    </row>
    <row r="13" spans="1:49" ht="18.75">
      <c r="A13" s="88" t="s">
        <v>17</v>
      </c>
      <c r="B13" s="315"/>
      <c r="C13" s="95" t="s">
        <v>11</v>
      </c>
      <c r="D13" s="40"/>
      <c r="E13" s="41"/>
      <c r="F13" s="41">
        <v>0</v>
      </c>
      <c r="G13" s="41"/>
      <c r="H13" s="41"/>
      <c r="I13" s="96"/>
      <c r="J13" s="277">
        <f t="shared" si="0"/>
        <v>0</v>
      </c>
      <c r="K13" s="277">
        <f t="shared" si="0"/>
        <v>0</v>
      </c>
      <c r="L13" s="278">
        <f t="shared" si="0"/>
        <v>0</v>
      </c>
      <c r="M13" s="40"/>
      <c r="N13" s="41"/>
      <c r="O13" s="15"/>
      <c r="P13" s="40"/>
      <c r="Q13" s="41"/>
      <c r="R13" s="41"/>
      <c r="S13" s="41"/>
      <c r="T13" s="41"/>
      <c r="U13" s="96"/>
      <c r="V13" s="41">
        <f t="shared" si="1"/>
        <v>0</v>
      </c>
      <c r="W13" s="41">
        <f t="shared" si="1"/>
        <v>0</v>
      </c>
      <c r="X13" s="41">
        <f t="shared" si="1"/>
        <v>0</v>
      </c>
      <c r="Y13" s="41"/>
      <c r="Z13" s="41"/>
      <c r="AA13" s="41"/>
      <c r="AB13" s="4"/>
      <c r="AC13" s="5"/>
      <c r="AD13" s="5"/>
      <c r="AE13" s="5"/>
      <c r="AF13" s="5"/>
      <c r="AG13" s="6"/>
      <c r="AH13" s="4"/>
      <c r="AI13" s="5"/>
      <c r="AJ13" s="6"/>
      <c r="AK13" s="4"/>
      <c r="AL13" s="5"/>
      <c r="AM13" s="6"/>
      <c r="AN13" s="4"/>
      <c r="AO13" s="5"/>
      <c r="AP13" s="5"/>
      <c r="AQ13" s="97">
        <f t="shared" si="2"/>
        <v>0</v>
      </c>
      <c r="AR13" s="97">
        <f t="shared" si="3"/>
        <v>0</v>
      </c>
      <c r="AS13" s="97">
        <f t="shared" si="4"/>
        <v>0</v>
      </c>
      <c r="AT13" s="98" t="s">
        <v>11</v>
      </c>
      <c r="AU13" s="315"/>
      <c r="AV13" s="94" t="s">
        <v>17</v>
      </c>
      <c r="AW13" s="71"/>
    </row>
    <row r="14" spans="1:49" ht="18.75">
      <c r="A14" s="88"/>
      <c r="B14" s="314" t="s">
        <v>18</v>
      </c>
      <c r="C14" s="99" t="s">
        <v>10</v>
      </c>
      <c r="D14" s="42"/>
      <c r="E14" s="43"/>
      <c r="F14" s="43">
        <v>0</v>
      </c>
      <c r="G14" s="43"/>
      <c r="H14" s="43"/>
      <c r="I14" s="90"/>
      <c r="J14" s="279">
        <f>+D14+G14</f>
        <v>0</v>
      </c>
      <c r="K14" s="279">
        <f>+E14+H14</f>
        <v>0</v>
      </c>
      <c r="L14" s="133">
        <f>+F14+I14</f>
        <v>0</v>
      </c>
      <c r="M14" s="42"/>
      <c r="N14" s="43"/>
      <c r="O14" s="3"/>
      <c r="P14" s="42">
        <v>251</v>
      </c>
      <c r="Q14" s="43">
        <v>2127.078</v>
      </c>
      <c r="R14" s="43">
        <v>371773.169</v>
      </c>
      <c r="S14" s="43"/>
      <c r="T14" s="43"/>
      <c r="U14" s="90"/>
      <c r="V14" s="43">
        <f t="shared" si="1"/>
        <v>251</v>
      </c>
      <c r="W14" s="43">
        <f t="shared" si="1"/>
        <v>2127.078</v>
      </c>
      <c r="X14" s="43">
        <f t="shared" si="1"/>
        <v>371773.169</v>
      </c>
      <c r="Y14" s="43">
        <v>45</v>
      </c>
      <c r="Z14" s="43">
        <v>291.9021</v>
      </c>
      <c r="AA14" s="43">
        <v>35202.352</v>
      </c>
      <c r="AB14" s="1"/>
      <c r="AC14" s="2"/>
      <c r="AD14" s="2"/>
      <c r="AE14" s="2"/>
      <c r="AF14" s="2"/>
      <c r="AG14" s="3"/>
      <c r="AH14" s="1"/>
      <c r="AI14" s="2"/>
      <c r="AJ14" s="3"/>
      <c r="AK14" s="1"/>
      <c r="AL14" s="2"/>
      <c r="AM14" s="3"/>
      <c r="AN14" s="1"/>
      <c r="AO14" s="2"/>
      <c r="AP14" s="2"/>
      <c r="AQ14" s="92">
        <f t="shared" si="2"/>
        <v>296</v>
      </c>
      <c r="AR14" s="92">
        <f t="shared" si="3"/>
        <v>2418.9800999999998</v>
      </c>
      <c r="AS14" s="92">
        <f t="shared" si="4"/>
        <v>406975.521</v>
      </c>
      <c r="AT14" s="93" t="s">
        <v>10</v>
      </c>
      <c r="AU14" s="314" t="s">
        <v>18</v>
      </c>
      <c r="AV14" s="94"/>
      <c r="AW14" s="71"/>
    </row>
    <row r="15" spans="1:49" ht="18.75">
      <c r="A15" s="88" t="s">
        <v>12</v>
      </c>
      <c r="B15" s="315"/>
      <c r="C15" s="95" t="s">
        <v>11</v>
      </c>
      <c r="D15" s="40"/>
      <c r="E15" s="41"/>
      <c r="F15" s="41">
        <v>0</v>
      </c>
      <c r="G15" s="41"/>
      <c r="H15" s="41"/>
      <c r="I15" s="96"/>
      <c r="J15" s="277">
        <f aca="true" t="shared" si="5" ref="J15:L29">+D15+G15</f>
        <v>0</v>
      </c>
      <c r="K15" s="277">
        <f t="shared" si="5"/>
        <v>0</v>
      </c>
      <c r="L15" s="278">
        <f t="shared" si="5"/>
        <v>0</v>
      </c>
      <c r="M15" s="40"/>
      <c r="N15" s="41"/>
      <c r="O15" s="15"/>
      <c r="P15" s="40"/>
      <c r="Q15" s="41"/>
      <c r="R15" s="41"/>
      <c r="S15" s="41"/>
      <c r="T15" s="41"/>
      <c r="U15" s="96"/>
      <c r="V15" s="41">
        <f t="shared" si="1"/>
        <v>0</v>
      </c>
      <c r="W15" s="41">
        <f t="shared" si="1"/>
        <v>0</v>
      </c>
      <c r="X15" s="41">
        <f t="shared" si="1"/>
        <v>0</v>
      </c>
      <c r="Y15" s="41"/>
      <c r="Z15" s="41"/>
      <c r="AA15" s="41"/>
      <c r="AB15" s="4"/>
      <c r="AC15" s="5"/>
      <c r="AD15" s="5"/>
      <c r="AE15" s="5"/>
      <c r="AF15" s="5"/>
      <c r="AG15" s="6"/>
      <c r="AH15" s="4"/>
      <c r="AI15" s="5"/>
      <c r="AJ15" s="6"/>
      <c r="AK15" s="4"/>
      <c r="AL15" s="5"/>
      <c r="AM15" s="6"/>
      <c r="AN15" s="4"/>
      <c r="AO15" s="5"/>
      <c r="AP15" s="5"/>
      <c r="AQ15" s="97">
        <f t="shared" si="2"/>
        <v>0</v>
      </c>
      <c r="AR15" s="97">
        <f t="shared" si="3"/>
        <v>0</v>
      </c>
      <c r="AS15" s="97">
        <f t="shared" si="4"/>
        <v>0</v>
      </c>
      <c r="AT15" s="98" t="s">
        <v>11</v>
      </c>
      <c r="AU15" s="315"/>
      <c r="AV15" s="94" t="s">
        <v>12</v>
      </c>
      <c r="AW15" s="71"/>
    </row>
    <row r="16" spans="1:49" ht="18.75">
      <c r="A16" s="88"/>
      <c r="B16" s="314" t="s">
        <v>19</v>
      </c>
      <c r="C16" s="99" t="s">
        <v>10</v>
      </c>
      <c r="D16" s="42"/>
      <c r="E16" s="43"/>
      <c r="F16" s="43">
        <v>0</v>
      </c>
      <c r="G16" s="43"/>
      <c r="H16" s="43"/>
      <c r="I16" s="90"/>
      <c r="J16" s="279">
        <f t="shared" si="5"/>
        <v>0</v>
      </c>
      <c r="K16" s="279">
        <f t="shared" si="5"/>
        <v>0</v>
      </c>
      <c r="L16" s="133">
        <f t="shared" si="5"/>
        <v>0</v>
      </c>
      <c r="M16" s="42"/>
      <c r="N16" s="43"/>
      <c r="O16" s="3"/>
      <c r="P16" s="42">
        <v>242</v>
      </c>
      <c r="Q16" s="43">
        <v>690.664</v>
      </c>
      <c r="R16" s="43">
        <v>73501.627</v>
      </c>
      <c r="S16" s="43"/>
      <c r="T16" s="43"/>
      <c r="U16" s="90"/>
      <c r="V16" s="43">
        <f t="shared" si="1"/>
        <v>242</v>
      </c>
      <c r="W16" s="43">
        <f t="shared" si="1"/>
        <v>690.664</v>
      </c>
      <c r="X16" s="43">
        <f t="shared" si="1"/>
        <v>73501.627</v>
      </c>
      <c r="Y16" s="43"/>
      <c r="Z16" s="43"/>
      <c r="AA16" s="43"/>
      <c r="AB16" s="1"/>
      <c r="AC16" s="2"/>
      <c r="AD16" s="2"/>
      <c r="AE16" s="2">
        <v>294</v>
      </c>
      <c r="AF16" s="2">
        <v>15.561</v>
      </c>
      <c r="AG16" s="3">
        <v>10568.938</v>
      </c>
      <c r="AH16" s="1">
        <v>51</v>
      </c>
      <c r="AI16" s="2">
        <v>10.9381</v>
      </c>
      <c r="AJ16" s="3">
        <v>8008.568</v>
      </c>
      <c r="AK16" s="1"/>
      <c r="AL16" s="2"/>
      <c r="AM16" s="3"/>
      <c r="AN16" s="1"/>
      <c r="AO16" s="2"/>
      <c r="AP16" s="2"/>
      <c r="AQ16" s="92">
        <f t="shared" si="2"/>
        <v>587</v>
      </c>
      <c r="AR16" s="92">
        <f t="shared" si="3"/>
        <v>717.1631</v>
      </c>
      <c r="AS16" s="92">
        <f t="shared" si="4"/>
        <v>92079.13299999999</v>
      </c>
      <c r="AT16" s="93" t="s">
        <v>10</v>
      </c>
      <c r="AU16" s="314" t="s">
        <v>19</v>
      </c>
      <c r="AV16" s="94"/>
      <c r="AW16" s="71"/>
    </row>
    <row r="17" spans="1:49" ht="18.75">
      <c r="A17" s="88" t="s">
        <v>14</v>
      </c>
      <c r="B17" s="315"/>
      <c r="C17" s="95" t="s">
        <v>11</v>
      </c>
      <c r="D17" s="40"/>
      <c r="E17" s="41"/>
      <c r="F17" s="41">
        <v>0</v>
      </c>
      <c r="G17" s="41"/>
      <c r="H17" s="41"/>
      <c r="I17" s="96"/>
      <c r="J17" s="277">
        <f t="shared" si="5"/>
        <v>0</v>
      </c>
      <c r="K17" s="277">
        <f t="shared" si="5"/>
        <v>0</v>
      </c>
      <c r="L17" s="278">
        <f t="shared" si="5"/>
        <v>0</v>
      </c>
      <c r="M17" s="40"/>
      <c r="N17" s="41"/>
      <c r="O17" s="15"/>
      <c r="P17" s="40"/>
      <c r="Q17" s="41"/>
      <c r="R17" s="41"/>
      <c r="S17" s="41"/>
      <c r="T17" s="41"/>
      <c r="U17" s="96"/>
      <c r="V17" s="41">
        <f t="shared" si="1"/>
        <v>0</v>
      </c>
      <c r="W17" s="41">
        <f t="shared" si="1"/>
        <v>0</v>
      </c>
      <c r="X17" s="41">
        <f t="shared" si="1"/>
        <v>0</v>
      </c>
      <c r="Y17" s="41"/>
      <c r="Z17" s="41"/>
      <c r="AA17" s="41"/>
      <c r="AB17" s="4"/>
      <c r="AC17" s="5"/>
      <c r="AD17" s="5"/>
      <c r="AE17" s="5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5"/>
      <c r="AQ17" s="97">
        <f t="shared" si="2"/>
        <v>0</v>
      </c>
      <c r="AR17" s="97">
        <f t="shared" si="3"/>
        <v>0</v>
      </c>
      <c r="AS17" s="97">
        <f t="shared" si="4"/>
        <v>0</v>
      </c>
      <c r="AT17" s="98" t="s">
        <v>11</v>
      </c>
      <c r="AU17" s="315"/>
      <c r="AV17" s="94" t="s">
        <v>14</v>
      </c>
      <c r="AW17" s="71"/>
    </row>
    <row r="18" spans="1:49" ht="18.75">
      <c r="A18" s="88"/>
      <c r="B18" s="314" t="s">
        <v>20</v>
      </c>
      <c r="C18" s="99" t="s">
        <v>10</v>
      </c>
      <c r="D18" s="42"/>
      <c r="E18" s="43"/>
      <c r="F18" s="43">
        <v>0</v>
      </c>
      <c r="G18" s="43">
        <v>13</v>
      </c>
      <c r="H18" s="43">
        <v>1.775</v>
      </c>
      <c r="I18" s="90">
        <v>778.385</v>
      </c>
      <c r="J18" s="279">
        <f t="shared" si="5"/>
        <v>13</v>
      </c>
      <c r="K18" s="279">
        <f t="shared" si="5"/>
        <v>1.775</v>
      </c>
      <c r="L18" s="133">
        <f t="shared" si="5"/>
        <v>778.385</v>
      </c>
      <c r="M18" s="42"/>
      <c r="N18" s="43"/>
      <c r="O18" s="3"/>
      <c r="P18" s="42">
        <v>194</v>
      </c>
      <c r="Q18" s="43">
        <v>133.647</v>
      </c>
      <c r="R18" s="43">
        <v>26617.838</v>
      </c>
      <c r="S18" s="43">
        <v>42</v>
      </c>
      <c r="T18" s="43">
        <v>2.873</v>
      </c>
      <c r="U18" s="90">
        <v>2601.506</v>
      </c>
      <c r="V18" s="43">
        <f t="shared" si="1"/>
        <v>236</v>
      </c>
      <c r="W18" s="43">
        <f t="shared" si="1"/>
        <v>136.51999999999998</v>
      </c>
      <c r="X18" s="43">
        <f t="shared" si="1"/>
        <v>29219.344</v>
      </c>
      <c r="Y18" s="43"/>
      <c r="Z18" s="43"/>
      <c r="AA18" s="43"/>
      <c r="AB18" s="1"/>
      <c r="AC18" s="2"/>
      <c r="AD18" s="2"/>
      <c r="AE18" s="2"/>
      <c r="AF18" s="2"/>
      <c r="AG18" s="3"/>
      <c r="AH18" s="1">
        <v>5</v>
      </c>
      <c r="AI18" s="2">
        <v>0.1408</v>
      </c>
      <c r="AJ18" s="3">
        <v>253.007</v>
      </c>
      <c r="AK18" s="1"/>
      <c r="AL18" s="2"/>
      <c r="AM18" s="3"/>
      <c r="AN18" s="1"/>
      <c r="AO18" s="2"/>
      <c r="AP18" s="2"/>
      <c r="AQ18" s="92">
        <f t="shared" si="2"/>
        <v>254</v>
      </c>
      <c r="AR18" s="92">
        <f t="shared" si="3"/>
        <v>138.4358</v>
      </c>
      <c r="AS18" s="92">
        <f t="shared" si="4"/>
        <v>30250.736</v>
      </c>
      <c r="AT18" s="93" t="s">
        <v>10</v>
      </c>
      <c r="AU18" s="314" t="s">
        <v>20</v>
      </c>
      <c r="AV18" s="94"/>
      <c r="AW18" s="71"/>
    </row>
    <row r="19" spans="1:49" ht="18.75">
      <c r="A19" s="100"/>
      <c r="B19" s="315"/>
      <c r="C19" s="95" t="s">
        <v>11</v>
      </c>
      <c r="D19" s="40"/>
      <c r="E19" s="41"/>
      <c r="F19" s="41">
        <v>0</v>
      </c>
      <c r="G19" s="41"/>
      <c r="H19" s="41"/>
      <c r="I19" s="96"/>
      <c r="J19" s="277">
        <f t="shared" si="5"/>
        <v>0</v>
      </c>
      <c r="K19" s="277">
        <f t="shared" si="5"/>
        <v>0</v>
      </c>
      <c r="L19" s="278">
        <f t="shared" si="5"/>
        <v>0</v>
      </c>
      <c r="M19" s="40"/>
      <c r="N19" s="41"/>
      <c r="O19" s="15"/>
      <c r="P19" s="40"/>
      <c r="Q19" s="41"/>
      <c r="R19" s="41"/>
      <c r="S19" s="41"/>
      <c r="T19" s="41"/>
      <c r="U19" s="96"/>
      <c r="V19" s="41">
        <f t="shared" si="1"/>
        <v>0</v>
      </c>
      <c r="W19" s="41">
        <f t="shared" si="1"/>
        <v>0</v>
      </c>
      <c r="X19" s="41">
        <f t="shared" si="1"/>
        <v>0</v>
      </c>
      <c r="Y19" s="41"/>
      <c r="Z19" s="41"/>
      <c r="AA19" s="41"/>
      <c r="AB19" s="4"/>
      <c r="AC19" s="5"/>
      <c r="AD19" s="5"/>
      <c r="AE19" s="5"/>
      <c r="AF19" s="5"/>
      <c r="AG19" s="6"/>
      <c r="AH19" s="4"/>
      <c r="AI19" s="5"/>
      <c r="AJ19" s="6"/>
      <c r="AK19" s="4"/>
      <c r="AL19" s="5"/>
      <c r="AM19" s="6"/>
      <c r="AN19" s="4"/>
      <c r="AO19" s="5"/>
      <c r="AP19" s="5"/>
      <c r="AQ19" s="97">
        <f t="shared" si="2"/>
        <v>0</v>
      </c>
      <c r="AR19" s="97">
        <f t="shared" si="3"/>
        <v>0</v>
      </c>
      <c r="AS19" s="97">
        <f t="shared" si="4"/>
        <v>0</v>
      </c>
      <c r="AT19" s="101" t="s">
        <v>11</v>
      </c>
      <c r="AU19" s="315"/>
      <c r="AV19" s="102"/>
      <c r="AW19" s="71"/>
    </row>
    <row r="20" spans="1:49" ht="18.75">
      <c r="A20" s="88" t="s">
        <v>21</v>
      </c>
      <c r="B20" s="314" t="s">
        <v>22</v>
      </c>
      <c r="C20" s="99" t="s">
        <v>10</v>
      </c>
      <c r="D20" s="42"/>
      <c r="E20" s="43"/>
      <c r="F20" s="43">
        <v>0</v>
      </c>
      <c r="G20" s="43"/>
      <c r="H20" s="43"/>
      <c r="I20" s="90"/>
      <c r="J20" s="279">
        <f t="shared" si="5"/>
        <v>0</v>
      </c>
      <c r="K20" s="279">
        <f t="shared" si="5"/>
        <v>0</v>
      </c>
      <c r="L20" s="133">
        <f t="shared" si="5"/>
        <v>0</v>
      </c>
      <c r="M20" s="42">
        <v>2</v>
      </c>
      <c r="N20" s="43">
        <v>163.114</v>
      </c>
      <c r="O20" s="3">
        <v>37198.552</v>
      </c>
      <c r="P20" s="42"/>
      <c r="Q20" s="43"/>
      <c r="R20" s="43"/>
      <c r="S20" s="43"/>
      <c r="T20" s="43"/>
      <c r="U20" s="90"/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v>13</v>
      </c>
      <c r="Z20" s="43">
        <v>927.666</v>
      </c>
      <c r="AA20" s="43">
        <v>217008.36</v>
      </c>
      <c r="AB20" s="1"/>
      <c r="AC20" s="2"/>
      <c r="AD20" s="2"/>
      <c r="AE20" s="2"/>
      <c r="AF20" s="2"/>
      <c r="AG20" s="3"/>
      <c r="AH20" s="1"/>
      <c r="AI20" s="2"/>
      <c r="AJ20" s="3"/>
      <c r="AK20" s="1"/>
      <c r="AL20" s="2"/>
      <c r="AM20" s="3"/>
      <c r="AN20" s="1"/>
      <c r="AO20" s="2"/>
      <c r="AP20" s="2"/>
      <c r="AQ20" s="92">
        <f t="shared" si="2"/>
        <v>15</v>
      </c>
      <c r="AR20" s="92">
        <f t="shared" si="3"/>
        <v>1090.78</v>
      </c>
      <c r="AS20" s="92">
        <f t="shared" si="4"/>
        <v>254206.91199999998</v>
      </c>
      <c r="AT20" s="93" t="s">
        <v>10</v>
      </c>
      <c r="AU20" s="314" t="s">
        <v>22</v>
      </c>
      <c r="AV20" s="94" t="s">
        <v>21</v>
      </c>
      <c r="AW20" s="71"/>
    </row>
    <row r="21" spans="1:49" ht="18.75">
      <c r="A21" s="88" t="s">
        <v>12</v>
      </c>
      <c r="B21" s="315"/>
      <c r="C21" s="95" t="s">
        <v>11</v>
      </c>
      <c r="D21" s="40"/>
      <c r="E21" s="41"/>
      <c r="F21" s="41">
        <v>0</v>
      </c>
      <c r="G21" s="41"/>
      <c r="H21" s="41"/>
      <c r="I21" s="96"/>
      <c r="J21" s="277">
        <f t="shared" si="5"/>
        <v>0</v>
      </c>
      <c r="K21" s="277">
        <f t="shared" si="5"/>
        <v>0</v>
      </c>
      <c r="L21" s="278">
        <f t="shared" si="5"/>
        <v>0</v>
      </c>
      <c r="M21" s="40">
        <v>23</v>
      </c>
      <c r="N21" s="41">
        <v>1644.462</v>
      </c>
      <c r="O21" s="15">
        <v>361392.509</v>
      </c>
      <c r="P21" s="40"/>
      <c r="Q21" s="41"/>
      <c r="R21" s="41"/>
      <c r="S21" s="41"/>
      <c r="T21" s="41"/>
      <c r="U21" s="96"/>
      <c r="V21" s="41">
        <f t="shared" si="1"/>
        <v>0</v>
      </c>
      <c r="W21" s="41">
        <f t="shared" si="1"/>
        <v>0</v>
      </c>
      <c r="X21" s="41">
        <f t="shared" si="1"/>
        <v>0</v>
      </c>
      <c r="Y21" s="41">
        <v>11</v>
      </c>
      <c r="Z21" s="41">
        <v>793.876</v>
      </c>
      <c r="AA21" s="41">
        <v>170557.622</v>
      </c>
      <c r="AB21" s="4"/>
      <c r="AC21" s="5"/>
      <c r="AD21" s="5"/>
      <c r="AE21" s="5"/>
      <c r="AF21" s="5"/>
      <c r="AG21" s="6"/>
      <c r="AH21" s="4"/>
      <c r="AI21" s="5"/>
      <c r="AJ21" s="6"/>
      <c r="AK21" s="4"/>
      <c r="AL21" s="5"/>
      <c r="AM21" s="6"/>
      <c r="AN21" s="4"/>
      <c r="AO21" s="5"/>
      <c r="AP21" s="5"/>
      <c r="AQ21" s="97">
        <f t="shared" si="2"/>
        <v>34</v>
      </c>
      <c r="AR21" s="97">
        <f t="shared" si="3"/>
        <v>2438.3379999999997</v>
      </c>
      <c r="AS21" s="97">
        <f t="shared" si="4"/>
        <v>531950.131</v>
      </c>
      <c r="AT21" s="98" t="s">
        <v>11</v>
      </c>
      <c r="AU21" s="315"/>
      <c r="AV21" s="94" t="s">
        <v>12</v>
      </c>
      <c r="AW21" s="71"/>
    </row>
    <row r="22" spans="1:49" ht="18.75">
      <c r="A22" s="88" t="s">
        <v>14</v>
      </c>
      <c r="B22" s="314" t="s">
        <v>23</v>
      </c>
      <c r="C22" s="99" t="s">
        <v>10</v>
      </c>
      <c r="D22" s="42"/>
      <c r="E22" s="43"/>
      <c r="F22" s="43">
        <v>0</v>
      </c>
      <c r="G22" s="43"/>
      <c r="H22" s="43"/>
      <c r="I22" s="90"/>
      <c r="J22" s="279">
        <f t="shared" si="5"/>
        <v>0</v>
      </c>
      <c r="K22" s="279">
        <f t="shared" si="5"/>
        <v>0</v>
      </c>
      <c r="L22" s="133">
        <f t="shared" si="5"/>
        <v>0</v>
      </c>
      <c r="M22" s="42"/>
      <c r="N22" s="43"/>
      <c r="O22" s="3"/>
      <c r="P22" s="42"/>
      <c r="Q22" s="43"/>
      <c r="R22" s="43"/>
      <c r="S22" s="43"/>
      <c r="T22" s="43"/>
      <c r="U22" s="90"/>
      <c r="V22" s="43">
        <f aca="true" t="shared" si="6" ref="V22:X70">+P22+S22</f>
        <v>0</v>
      </c>
      <c r="W22" s="43">
        <f t="shared" si="6"/>
        <v>0</v>
      </c>
      <c r="X22" s="43">
        <f t="shared" si="6"/>
        <v>0</v>
      </c>
      <c r="Y22" s="43"/>
      <c r="Z22" s="43"/>
      <c r="AA22" s="43"/>
      <c r="AB22" s="1"/>
      <c r="AC22" s="2"/>
      <c r="AD22" s="2"/>
      <c r="AE22" s="2"/>
      <c r="AF22" s="2"/>
      <c r="AG22" s="3"/>
      <c r="AH22" s="1"/>
      <c r="AI22" s="2"/>
      <c r="AJ22" s="3"/>
      <c r="AK22" s="1"/>
      <c r="AL22" s="2"/>
      <c r="AM22" s="3"/>
      <c r="AN22" s="1"/>
      <c r="AO22" s="2"/>
      <c r="AP22" s="2"/>
      <c r="AQ22" s="92">
        <f t="shared" si="2"/>
        <v>0</v>
      </c>
      <c r="AR22" s="92">
        <f t="shared" si="3"/>
        <v>0</v>
      </c>
      <c r="AS22" s="92">
        <f t="shared" si="4"/>
        <v>0</v>
      </c>
      <c r="AT22" s="93" t="s">
        <v>10</v>
      </c>
      <c r="AU22" s="314" t="s">
        <v>23</v>
      </c>
      <c r="AV22" s="94" t="s">
        <v>14</v>
      </c>
      <c r="AW22" s="71"/>
    </row>
    <row r="23" spans="1:49" ht="18.75">
      <c r="A23" s="100"/>
      <c r="B23" s="315"/>
      <c r="C23" s="95" t="s">
        <v>11</v>
      </c>
      <c r="D23" s="40"/>
      <c r="E23" s="41"/>
      <c r="F23" s="41">
        <v>0</v>
      </c>
      <c r="G23" s="41"/>
      <c r="H23" s="41"/>
      <c r="I23" s="96"/>
      <c r="J23" s="277">
        <f t="shared" si="5"/>
        <v>0</v>
      </c>
      <c r="K23" s="277">
        <f t="shared" si="5"/>
        <v>0</v>
      </c>
      <c r="L23" s="278">
        <f t="shared" si="5"/>
        <v>0</v>
      </c>
      <c r="M23" s="40"/>
      <c r="N23" s="41"/>
      <c r="O23" s="15"/>
      <c r="P23" s="40"/>
      <c r="Q23" s="41"/>
      <c r="R23" s="41"/>
      <c r="S23" s="41"/>
      <c r="T23" s="41"/>
      <c r="U23" s="96"/>
      <c r="V23" s="41">
        <f t="shared" si="6"/>
        <v>0</v>
      </c>
      <c r="W23" s="41">
        <f t="shared" si="6"/>
        <v>0</v>
      </c>
      <c r="X23" s="41">
        <f t="shared" si="6"/>
        <v>0</v>
      </c>
      <c r="Y23" s="41"/>
      <c r="Z23" s="41"/>
      <c r="AA23" s="41"/>
      <c r="AB23" s="4"/>
      <c r="AC23" s="5"/>
      <c r="AD23" s="5"/>
      <c r="AE23" s="5"/>
      <c r="AF23" s="5"/>
      <c r="AG23" s="6"/>
      <c r="AH23" s="4"/>
      <c r="AI23" s="5"/>
      <c r="AJ23" s="6"/>
      <c r="AK23" s="4"/>
      <c r="AL23" s="5"/>
      <c r="AM23" s="6"/>
      <c r="AN23" s="4"/>
      <c r="AO23" s="5"/>
      <c r="AP23" s="5"/>
      <c r="AQ23" s="97">
        <f t="shared" si="2"/>
        <v>0</v>
      </c>
      <c r="AR23" s="97">
        <f t="shared" si="3"/>
        <v>0</v>
      </c>
      <c r="AS23" s="97">
        <f t="shared" si="4"/>
        <v>0</v>
      </c>
      <c r="AT23" s="101" t="s">
        <v>11</v>
      </c>
      <c r="AU23" s="315"/>
      <c r="AV23" s="102"/>
      <c r="AW23" s="71"/>
    </row>
    <row r="24" spans="1:49" ht="18.75">
      <c r="A24" s="88"/>
      <c r="B24" s="314" t="s">
        <v>24</v>
      </c>
      <c r="C24" s="99" t="s">
        <v>10</v>
      </c>
      <c r="D24" s="42"/>
      <c r="E24" s="43"/>
      <c r="F24" s="43">
        <v>0</v>
      </c>
      <c r="G24" s="43"/>
      <c r="H24" s="43"/>
      <c r="I24" s="90"/>
      <c r="J24" s="279">
        <f t="shared" si="5"/>
        <v>0</v>
      </c>
      <c r="K24" s="279">
        <f t="shared" si="5"/>
        <v>0</v>
      </c>
      <c r="L24" s="133">
        <f t="shared" si="5"/>
        <v>0</v>
      </c>
      <c r="M24" s="42">
        <v>33</v>
      </c>
      <c r="N24" s="43">
        <v>122.8756</v>
      </c>
      <c r="O24" s="3">
        <v>43069.898</v>
      </c>
      <c r="P24" s="42"/>
      <c r="Q24" s="43"/>
      <c r="R24" s="43"/>
      <c r="S24" s="43"/>
      <c r="T24" s="43"/>
      <c r="U24" s="90"/>
      <c r="V24" s="43">
        <f t="shared" si="6"/>
        <v>0</v>
      </c>
      <c r="W24" s="43">
        <f t="shared" si="6"/>
        <v>0</v>
      </c>
      <c r="X24" s="43">
        <f t="shared" si="6"/>
        <v>0</v>
      </c>
      <c r="Y24" s="43"/>
      <c r="Z24" s="43"/>
      <c r="AA24" s="43"/>
      <c r="AB24" s="1"/>
      <c r="AC24" s="2"/>
      <c r="AD24" s="2"/>
      <c r="AE24" s="2"/>
      <c r="AF24" s="2"/>
      <c r="AG24" s="3"/>
      <c r="AH24" s="1"/>
      <c r="AI24" s="2"/>
      <c r="AJ24" s="3"/>
      <c r="AK24" s="1"/>
      <c r="AL24" s="2"/>
      <c r="AM24" s="3"/>
      <c r="AN24" s="1">
        <v>16</v>
      </c>
      <c r="AO24" s="2">
        <v>0.4911</v>
      </c>
      <c r="AP24" s="2">
        <v>312.586</v>
      </c>
      <c r="AQ24" s="92">
        <f t="shared" si="2"/>
        <v>49</v>
      </c>
      <c r="AR24" s="92">
        <f t="shared" si="3"/>
        <v>123.36670000000001</v>
      </c>
      <c r="AS24" s="92">
        <f t="shared" si="4"/>
        <v>43382.484000000004</v>
      </c>
      <c r="AT24" s="93" t="s">
        <v>10</v>
      </c>
      <c r="AU24" s="314" t="s">
        <v>24</v>
      </c>
      <c r="AV24" s="94"/>
      <c r="AW24" s="71"/>
    </row>
    <row r="25" spans="1:49" ht="18.75">
      <c r="A25" s="88" t="s">
        <v>25</v>
      </c>
      <c r="B25" s="315"/>
      <c r="C25" s="95" t="s">
        <v>11</v>
      </c>
      <c r="D25" s="40"/>
      <c r="E25" s="41"/>
      <c r="F25" s="41">
        <v>0</v>
      </c>
      <c r="G25" s="41"/>
      <c r="H25" s="41"/>
      <c r="I25" s="96"/>
      <c r="J25" s="277">
        <f t="shared" si="5"/>
        <v>0</v>
      </c>
      <c r="K25" s="277">
        <f t="shared" si="5"/>
        <v>0</v>
      </c>
      <c r="L25" s="278">
        <f t="shared" si="5"/>
        <v>0</v>
      </c>
      <c r="M25" s="40">
        <v>47</v>
      </c>
      <c r="N25" s="41">
        <v>496.7689</v>
      </c>
      <c r="O25" s="15">
        <v>159177.49</v>
      </c>
      <c r="P25" s="40"/>
      <c r="Q25" s="41"/>
      <c r="R25" s="41"/>
      <c r="S25" s="41"/>
      <c r="T25" s="41"/>
      <c r="U25" s="96"/>
      <c r="V25" s="41">
        <f t="shared" si="6"/>
        <v>0</v>
      </c>
      <c r="W25" s="41">
        <f t="shared" si="6"/>
        <v>0</v>
      </c>
      <c r="X25" s="41">
        <f t="shared" si="6"/>
        <v>0</v>
      </c>
      <c r="Y25" s="41"/>
      <c r="Z25" s="41"/>
      <c r="AA25" s="41"/>
      <c r="AB25" s="4"/>
      <c r="AC25" s="5"/>
      <c r="AD25" s="5"/>
      <c r="AE25" s="5"/>
      <c r="AF25" s="5"/>
      <c r="AG25" s="6"/>
      <c r="AH25" s="4"/>
      <c r="AI25" s="5"/>
      <c r="AJ25" s="6"/>
      <c r="AK25" s="4"/>
      <c r="AL25" s="5"/>
      <c r="AM25" s="6"/>
      <c r="AN25" s="4"/>
      <c r="AO25" s="5"/>
      <c r="AP25" s="5"/>
      <c r="AQ25" s="97">
        <f t="shared" si="2"/>
        <v>47</v>
      </c>
      <c r="AR25" s="97">
        <f t="shared" si="3"/>
        <v>496.7689</v>
      </c>
      <c r="AS25" s="97">
        <f t="shared" si="4"/>
        <v>159177.49</v>
      </c>
      <c r="AT25" s="98" t="s">
        <v>11</v>
      </c>
      <c r="AU25" s="315"/>
      <c r="AV25" s="94" t="s">
        <v>25</v>
      </c>
      <c r="AW25" s="71"/>
    </row>
    <row r="26" spans="1:49" ht="18.75">
      <c r="A26" s="88"/>
      <c r="B26" s="314" t="s">
        <v>26</v>
      </c>
      <c r="C26" s="99" t="s">
        <v>10</v>
      </c>
      <c r="D26" s="42"/>
      <c r="E26" s="43"/>
      <c r="F26" s="43">
        <v>0</v>
      </c>
      <c r="G26" s="43"/>
      <c r="H26" s="43"/>
      <c r="I26" s="90"/>
      <c r="J26" s="279">
        <f t="shared" si="5"/>
        <v>0</v>
      </c>
      <c r="K26" s="279">
        <f t="shared" si="5"/>
        <v>0</v>
      </c>
      <c r="L26" s="133">
        <f t="shared" si="5"/>
        <v>0</v>
      </c>
      <c r="M26" s="42"/>
      <c r="N26" s="43"/>
      <c r="O26" s="3"/>
      <c r="P26" s="42"/>
      <c r="Q26" s="43"/>
      <c r="R26" s="43"/>
      <c r="S26" s="43"/>
      <c r="T26" s="43"/>
      <c r="U26" s="90"/>
      <c r="V26" s="43">
        <f t="shared" si="6"/>
        <v>0</v>
      </c>
      <c r="W26" s="43">
        <f t="shared" si="6"/>
        <v>0</v>
      </c>
      <c r="X26" s="43">
        <f t="shared" si="6"/>
        <v>0</v>
      </c>
      <c r="Y26" s="43"/>
      <c r="Z26" s="43"/>
      <c r="AA26" s="43"/>
      <c r="AB26" s="1"/>
      <c r="AC26" s="2"/>
      <c r="AD26" s="2"/>
      <c r="AE26" s="2"/>
      <c r="AF26" s="2"/>
      <c r="AG26" s="3"/>
      <c r="AH26" s="1"/>
      <c r="AI26" s="2"/>
      <c r="AJ26" s="3"/>
      <c r="AK26" s="1"/>
      <c r="AL26" s="2"/>
      <c r="AM26" s="3"/>
      <c r="AN26" s="1"/>
      <c r="AO26" s="2"/>
      <c r="AP26" s="2"/>
      <c r="AQ26" s="92">
        <f t="shared" si="2"/>
        <v>0</v>
      </c>
      <c r="AR26" s="92">
        <f t="shared" si="3"/>
        <v>0</v>
      </c>
      <c r="AS26" s="92">
        <f t="shared" si="4"/>
        <v>0</v>
      </c>
      <c r="AT26" s="93" t="s">
        <v>10</v>
      </c>
      <c r="AU26" s="314" t="s">
        <v>26</v>
      </c>
      <c r="AV26" s="94"/>
      <c r="AW26" s="71"/>
    </row>
    <row r="27" spans="1:49" ht="18.75">
      <c r="A27" s="88" t="s">
        <v>12</v>
      </c>
      <c r="B27" s="315"/>
      <c r="C27" s="95" t="s">
        <v>11</v>
      </c>
      <c r="D27" s="40"/>
      <c r="E27" s="41"/>
      <c r="F27" s="41">
        <v>0</v>
      </c>
      <c r="G27" s="41"/>
      <c r="H27" s="41"/>
      <c r="I27" s="96"/>
      <c r="J27" s="277">
        <f t="shared" si="5"/>
        <v>0</v>
      </c>
      <c r="K27" s="277">
        <f t="shared" si="5"/>
        <v>0</v>
      </c>
      <c r="L27" s="278">
        <f t="shared" si="5"/>
        <v>0</v>
      </c>
      <c r="M27" s="40"/>
      <c r="N27" s="41"/>
      <c r="O27" s="15"/>
      <c r="P27" s="40"/>
      <c r="Q27" s="41"/>
      <c r="R27" s="41"/>
      <c r="S27" s="41"/>
      <c r="T27" s="41"/>
      <c r="U27" s="96"/>
      <c r="V27" s="41">
        <f t="shared" si="6"/>
        <v>0</v>
      </c>
      <c r="W27" s="41">
        <f t="shared" si="6"/>
        <v>0</v>
      </c>
      <c r="X27" s="41">
        <f t="shared" si="6"/>
        <v>0</v>
      </c>
      <c r="Y27" s="41"/>
      <c r="Z27" s="41"/>
      <c r="AA27" s="41"/>
      <c r="AB27" s="4"/>
      <c r="AC27" s="5"/>
      <c r="AD27" s="5"/>
      <c r="AE27" s="5"/>
      <c r="AF27" s="5"/>
      <c r="AG27" s="6"/>
      <c r="AH27" s="4"/>
      <c r="AI27" s="5"/>
      <c r="AJ27" s="6"/>
      <c r="AK27" s="4"/>
      <c r="AL27" s="5"/>
      <c r="AM27" s="6"/>
      <c r="AN27" s="4"/>
      <c r="AO27" s="5"/>
      <c r="AP27" s="5"/>
      <c r="AQ27" s="97">
        <f t="shared" si="2"/>
        <v>0</v>
      </c>
      <c r="AR27" s="97">
        <f t="shared" si="3"/>
        <v>0</v>
      </c>
      <c r="AS27" s="97">
        <f t="shared" si="4"/>
        <v>0</v>
      </c>
      <c r="AT27" s="98" t="s">
        <v>11</v>
      </c>
      <c r="AU27" s="315"/>
      <c r="AV27" s="94" t="s">
        <v>12</v>
      </c>
      <c r="AW27" s="71"/>
    </row>
    <row r="28" spans="1:49" ht="18.75">
      <c r="A28" s="88"/>
      <c r="B28" s="314" t="s">
        <v>27</v>
      </c>
      <c r="C28" s="99" t="s">
        <v>10</v>
      </c>
      <c r="D28" s="42"/>
      <c r="E28" s="43"/>
      <c r="F28" s="43">
        <v>0</v>
      </c>
      <c r="G28" s="43"/>
      <c r="H28" s="43"/>
      <c r="I28" s="90"/>
      <c r="J28" s="279">
        <f t="shared" si="5"/>
        <v>0</v>
      </c>
      <c r="K28" s="279">
        <f t="shared" si="5"/>
        <v>0</v>
      </c>
      <c r="L28" s="133">
        <f t="shared" si="5"/>
        <v>0</v>
      </c>
      <c r="M28" s="42"/>
      <c r="N28" s="43"/>
      <c r="O28" s="3"/>
      <c r="P28" s="42"/>
      <c r="Q28" s="43"/>
      <c r="R28" s="43"/>
      <c r="S28" s="43"/>
      <c r="T28" s="43"/>
      <c r="U28" s="90"/>
      <c r="V28" s="43">
        <f t="shared" si="6"/>
        <v>0</v>
      </c>
      <c r="W28" s="43">
        <f t="shared" si="6"/>
        <v>0</v>
      </c>
      <c r="X28" s="43">
        <f t="shared" si="6"/>
        <v>0</v>
      </c>
      <c r="Y28" s="43"/>
      <c r="Z28" s="43"/>
      <c r="AA28" s="43"/>
      <c r="AB28" s="1"/>
      <c r="AC28" s="2"/>
      <c r="AD28" s="2"/>
      <c r="AE28" s="2"/>
      <c r="AF28" s="2"/>
      <c r="AG28" s="3"/>
      <c r="AH28" s="1"/>
      <c r="AI28" s="2"/>
      <c r="AJ28" s="3"/>
      <c r="AK28" s="1"/>
      <c r="AL28" s="2"/>
      <c r="AM28" s="3"/>
      <c r="AN28" s="1"/>
      <c r="AO28" s="2"/>
      <c r="AP28" s="2"/>
      <c r="AQ28" s="92">
        <f t="shared" si="2"/>
        <v>0</v>
      </c>
      <c r="AR28" s="92">
        <f t="shared" si="3"/>
        <v>0</v>
      </c>
      <c r="AS28" s="92">
        <f t="shared" si="4"/>
        <v>0</v>
      </c>
      <c r="AT28" s="93" t="s">
        <v>10</v>
      </c>
      <c r="AU28" s="314" t="s">
        <v>27</v>
      </c>
      <c r="AV28" s="94"/>
      <c r="AW28" s="71"/>
    </row>
    <row r="29" spans="1:49" ht="18.75">
      <c r="A29" s="88" t="s">
        <v>14</v>
      </c>
      <c r="B29" s="315"/>
      <c r="C29" s="95" t="s">
        <v>11</v>
      </c>
      <c r="D29" s="40"/>
      <c r="E29" s="41"/>
      <c r="F29" s="41">
        <v>0</v>
      </c>
      <c r="G29" s="41"/>
      <c r="H29" s="41"/>
      <c r="I29" s="96"/>
      <c r="J29" s="277">
        <f t="shared" si="5"/>
        <v>0</v>
      </c>
      <c r="K29" s="277">
        <f t="shared" si="5"/>
        <v>0</v>
      </c>
      <c r="L29" s="278">
        <f t="shared" si="5"/>
        <v>0</v>
      </c>
      <c r="M29" s="40"/>
      <c r="N29" s="41"/>
      <c r="O29" s="15"/>
      <c r="P29" s="40"/>
      <c r="Q29" s="41"/>
      <c r="R29" s="41"/>
      <c r="S29" s="41"/>
      <c r="T29" s="41"/>
      <c r="U29" s="96"/>
      <c r="V29" s="41">
        <f t="shared" si="6"/>
        <v>0</v>
      </c>
      <c r="W29" s="41">
        <f t="shared" si="6"/>
        <v>0</v>
      </c>
      <c r="X29" s="41">
        <f t="shared" si="6"/>
        <v>0</v>
      </c>
      <c r="Y29" s="41"/>
      <c r="Z29" s="41"/>
      <c r="AA29" s="41"/>
      <c r="AB29" s="4"/>
      <c r="AC29" s="5"/>
      <c r="AD29" s="5"/>
      <c r="AE29" s="5"/>
      <c r="AF29" s="5"/>
      <c r="AG29" s="6"/>
      <c r="AH29" s="4"/>
      <c r="AI29" s="5"/>
      <c r="AJ29" s="6"/>
      <c r="AK29" s="4"/>
      <c r="AL29" s="5"/>
      <c r="AM29" s="6"/>
      <c r="AN29" s="4"/>
      <c r="AO29" s="5"/>
      <c r="AP29" s="5"/>
      <c r="AQ29" s="97">
        <f t="shared" si="2"/>
        <v>0</v>
      </c>
      <c r="AR29" s="97">
        <f t="shared" si="3"/>
        <v>0</v>
      </c>
      <c r="AS29" s="97">
        <f t="shared" si="4"/>
        <v>0</v>
      </c>
      <c r="AT29" s="98" t="s">
        <v>11</v>
      </c>
      <c r="AU29" s="315"/>
      <c r="AV29" s="94" t="s">
        <v>14</v>
      </c>
      <c r="AW29" s="71"/>
    </row>
    <row r="30" spans="1:49" ht="18.75">
      <c r="A30" s="88"/>
      <c r="B30" s="314" t="s">
        <v>28</v>
      </c>
      <c r="C30" s="99" t="s">
        <v>10</v>
      </c>
      <c r="D30" s="42">
        <v>18</v>
      </c>
      <c r="E30" s="43">
        <v>0.7011</v>
      </c>
      <c r="F30" s="43">
        <v>1303.622</v>
      </c>
      <c r="G30" s="43">
        <v>55</v>
      </c>
      <c r="H30" s="43">
        <v>4.2357</v>
      </c>
      <c r="I30" s="90">
        <v>4007.745</v>
      </c>
      <c r="J30" s="279">
        <f>+D30+G30</f>
        <v>73</v>
      </c>
      <c r="K30" s="279">
        <f>+E30+H30</f>
        <v>4.9368</v>
      </c>
      <c r="L30" s="133">
        <f>+F30+I30</f>
        <v>5311.367</v>
      </c>
      <c r="M30" s="42"/>
      <c r="N30" s="43"/>
      <c r="O30" s="3"/>
      <c r="P30" s="42"/>
      <c r="Q30" s="43"/>
      <c r="R30" s="43"/>
      <c r="S30" s="43"/>
      <c r="T30" s="43"/>
      <c r="U30" s="90"/>
      <c r="V30" s="43">
        <f t="shared" si="6"/>
        <v>0</v>
      </c>
      <c r="W30" s="43">
        <f t="shared" si="6"/>
        <v>0</v>
      </c>
      <c r="X30" s="43">
        <f t="shared" si="6"/>
        <v>0</v>
      </c>
      <c r="Y30" s="43">
        <v>6</v>
      </c>
      <c r="Z30" s="43">
        <v>0.6151</v>
      </c>
      <c r="AA30" s="43">
        <v>207.805</v>
      </c>
      <c r="AB30" s="1">
        <v>537</v>
      </c>
      <c r="AC30" s="2">
        <v>43.7275</v>
      </c>
      <c r="AD30" s="2">
        <v>13637.235</v>
      </c>
      <c r="AE30" s="2">
        <v>2</v>
      </c>
      <c r="AF30" s="2">
        <v>0.107</v>
      </c>
      <c r="AG30" s="3">
        <v>38.483</v>
      </c>
      <c r="AH30" s="1">
        <v>79</v>
      </c>
      <c r="AI30" s="2">
        <v>2.7373</v>
      </c>
      <c r="AJ30" s="3">
        <v>3781.016</v>
      </c>
      <c r="AK30" s="1">
        <v>464</v>
      </c>
      <c r="AL30" s="2">
        <v>8.4496</v>
      </c>
      <c r="AM30" s="3">
        <v>11489.881</v>
      </c>
      <c r="AN30" s="1">
        <v>229</v>
      </c>
      <c r="AO30" s="2">
        <v>9.3749</v>
      </c>
      <c r="AP30" s="2">
        <v>11060.414</v>
      </c>
      <c r="AQ30" s="92">
        <f t="shared" si="2"/>
        <v>1390</v>
      </c>
      <c r="AR30" s="92">
        <f t="shared" si="3"/>
        <v>69.94819999999999</v>
      </c>
      <c r="AS30" s="92">
        <f t="shared" si="4"/>
        <v>45526.201</v>
      </c>
      <c r="AT30" s="93" t="s">
        <v>10</v>
      </c>
      <c r="AU30" s="314" t="s">
        <v>28</v>
      </c>
      <c r="AV30" s="103"/>
      <c r="AW30" s="71"/>
    </row>
    <row r="31" spans="1:49" ht="18.75">
      <c r="A31" s="100"/>
      <c r="B31" s="315"/>
      <c r="C31" s="95" t="s">
        <v>11</v>
      </c>
      <c r="D31" s="40"/>
      <c r="E31" s="41"/>
      <c r="F31" s="41">
        <v>0</v>
      </c>
      <c r="G31" s="41"/>
      <c r="H31" s="41"/>
      <c r="I31" s="96"/>
      <c r="J31" s="277">
        <f aca="true" t="shared" si="7" ref="J31:L46">+D31+G31</f>
        <v>0</v>
      </c>
      <c r="K31" s="277">
        <f t="shared" si="7"/>
        <v>0</v>
      </c>
      <c r="L31" s="278">
        <f t="shared" si="7"/>
        <v>0</v>
      </c>
      <c r="M31" s="40"/>
      <c r="N31" s="41"/>
      <c r="O31" s="15"/>
      <c r="P31" s="40"/>
      <c r="Q31" s="41"/>
      <c r="R31" s="41"/>
      <c r="S31" s="41"/>
      <c r="T31" s="41"/>
      <c r="U31" s="96"/>
      <c r="V31" s="41">
        <f t="shared" si="6"/>
        <v>0</v>
      </c>
      <c r="W31" s="41">
        <f t="shared" si="6"/>
        <v>0</v>
      </c>
      <c r="X31" s="41">
        <f t="shared" si="6"/>
        <v>0</v>
      </c>
      <c r="Y31" s="41"/>
      <c r="Z31" s="41"/>
      <c r="AA31" s="41"/>
      <c r="AB31" s="4"/>
      <c r="AC31" s="5"/>
      <c r="AD31" s="5"/>
      <c r="AE31" s="5"/>
      <c r="AF31" s="5"/>
      <c r="AG31" s="6"/>
      <c r="AH31" s="4"/>
      <c r="AI31" s="5"/>
      <c r="AJ31" s="6"/>
      <c r="AK31" s="4"/>
      <c r="AL31" s="5"/>
      <c r="AM31" s="6"/>
      <c r="AN31" s="4"/>
      <c r="AO31" s="5"/>
      <c r="AP31" s="5"/>
      <c r="AQ31" s="97">
        <f t="shared" si="2"/>
        <v>0</v>
      </c>
      <c r="AR31" s="97">
        <f t="shared" si="3"/>
        <v>0</v>
      </c>
      <c r="AS31" s="97">
        <f t="shared" si="4"/>
        <v>0</v>
      </c>
      <c r="AT31" s="101" t="s">
        <v>11</v>
      </c>
      <c r="AU31" s="315"/>
      <c r="AV31" s="102"/>
      <c r="AW31" s="71"/>
    </row>
    <row r="32" spans="1:49" ht="18.75">
      <c r="A32" s="88" t="s">
        <v>29</v>
      </c>
      <c r="B32" s="314" t="s">
        <v>30</v>
      </c>
      <c r="C32" s="99" t="s">
        <v>10</v>
      </c>
      <c r="D32" s="42"/>
      <c r="E32" s="43"/>
      <c r="F32" s="43">
        <v>0</v>
      </c>
      <c r="G32" s="43"/>
      <c r="H32" s="43"/>
      <c r="I32" s="90"/>
      <c r="J32" s="279">
        <f t="shared" si="7"/>
        <v>0</v>
      </c>
      <c r="K32" s="279">
        <f t="shared" si="7"/>
        <v>0</v>
      </c>
      <c r="L32" s="133">
        <f t="shared" si="7"/>
        <v>0</v>
      </c>
      <c r="M32" s="42">
        <v>148</v>
      </c>
      <c r="N32" s="43">
        <v>200.4982</v>
      </c>
      <c r="O32" s="3">
        <v>16936.08</v>
      </c>
      <c r="P32" s="42">
        <v>227</v>
      </c>
      <c r="Q32" s="43">
        <v>1274.587</v>
      </c>
      <c r="R32" s="43">
        <v>105908.148</v>
      </c>
      <c r="S32" s="43"/>
      <c r="T32" s="43"/>
      <c r="U32" s="90"/>
      <c r="V32" s="43">
        <f t="shared" si="6"/>
        <v>227</v>
      </c>
      <c r="W32" s="43">
        <f t="shared" si="6"/>
        <v>1274.587</v>
      </c>
      <c r="X32" s="43">
        <f t="shared" si="6"/>
        <v>105908.148</v>
      </c>
      <c r="Y32" s="43">
        <v>225</v>
      </c>
      <c r="Z32" s="43">
        <v>424.3695</v>
      </c>
      <c r="AA32" s="43">
        <v>42479.579</v>
      </c>
      <c r="AB32" s="1"/>
      <c r="AC32" s="2"/>
      <c r="AD32" s="2"/>
      <c r="AE32" s="2"/>
      <c r="AF32" s="2"/>
      <c r="AG32" s="3"/>
      <c r="AH32" s="1"/>
      <c r="AI32" s="2"/>
      <c r="AJ32" s="3"/>
      <c r="AK32" s="1">
        <v>5</v>
      </c>
      <c r="AL32" s="2">
        <v>4.225</v>
      </c>
      <c r="AM32" s="3">
        <v>155.268</v>
      </c>
      <c r="AN32" s="1"/>
      <c r="AO32" s="2"/>
      <c r="AP32" s="2"/>
      <c r="AQ32" s="92">
        <f t="shared" si="2"/>
        <v>605</v>
      </c>
      <c r="AR32" s="92">
        <f t="shared" si="3"/>
        <v>1903.6797</v>
      </c>
      <c r="AS32" s="92">
        <f t="shared" si="4"/>
        <v>165479.075</v>
      </c>
      <c r="AT32" s="93" t="s">
        <v>10</v>
      </c>
      <c r="AU32" s="314" t="s">
        <v>30</v>
      </c>
      <c r="AV32" s="94" t="s">
        <v>29</v>
      </c>
      <c r="AW32" s="71"/>
    </row>
    <row r="33" spans="1:49" ht="18.75">
      <c r="A33" s="88" t="s">
        <v>31</v>
      </c>
      <c r="B33" s="315"/>
      <c r="C33" s="95" t="s">
        <v>11</v>
      </c>
      <c r="D33" s="40"/>
      <c r="E33" s="41"/>
      <c r="F33" s="41">
        <v>0</v>
      </c>
      <c r="G33" s="41"/>
      <c r="H33" s="41"/>
      <c r="I33" s="96"/>
      <c r="J33" s="277">
        <f t="shared" si="7"/>
        <v>0</v>
      </c>
      <c r="K33" s="277">
        <f t="shared" si="7"/>
        <v>0</v>
      </c>
      <c r="L33" s="278">
        <f t="shared" si="7"/>
        <v>0</v>
      </c>
      <c r="M33" s="40"/>
      <c r="N33" s="41"/>
      <c r="O33" s="15"/>
      <c r="P33" s="40"/>
      <c r="Q33" s="41"/>
      <c r="R33" s="41"/>
      <c r="S33" s="41"/>
      <c r="T33" s="41"/>
      <c r="U33" s="96"/>
      <c r="V33" s="41">
        <f t="shared" si="6"/>
        <v>0</v>
      </c>
      <c r="W33" s="41">
        <f t="shared" si="6"/>
        <v>0</v>
      </c>
      <c r="X33" s="41">
        <f t="shared" si="6"/>
        <v>0</v>
      </c>
      <c r="Y33" s="41"/>
      <c r="Z33" s="41"/>
      <c r="AA33" s="41"/>
      <c r="AB33" s="4"/>
      <c r="AC33" s="5"/>
      <c r="AD33" s="5"/>
      <c r="AE33" s="5"/>
      <c r="AF33" s="5"/>
      <c r="AG33" s="6"/>
      <c r="AH33" s="4"/>
      <c r="AI33" s="5"/>
      <c r="AJ33" s="6"/>
      <c r="AK33" s="4"/>
      <c r="AL33" s="5"/>
      <c r="AM33" s="6"/>
      <c r="AN33" s="4"/>
      <c r="AO33" s="5"/>
      <c r="AP33" s="5"/>
      <c r="AQ33" s="97">
        <f t="shared" si="2"/>
        <v>0</v>
      </c>
      <c r="AR33" s="97">
        <f t="shared" si="3"/>
        <v>0</v>
      </c>
      <c r="AS33" s="97">
        <f t="shared" si="4"/>
        <v>0</v>
      </c>
      <c r="AT33" s="98" t="s">
        <v>11</v>
      </c>
      <c r="AU33" s="315"/>
      <c r="AV33" s="94" t="s">
        <v>31</v>
      </c>
      <c r="AW33" s="71"/>
    </row>
    <row r="34" spans="1:49" ht="18.75">
      <c r="A34" s="88" t="s">
        <v>12</v>
      </c>
      <c r="B34" s="314" t="s">
        <v>32</v>
      </c>
      <c r="C34" s="99" t="s">
        <v>10</v>
      </c>
      <c r="D34" s="42"/>
      <c r="E34" s="43"/>
      <c r="F34" s="43">
        <v>0</v>
      </c>
      <c r="G34" s="43"/>
      <c r="H34" s="43"/>
      <c r="I34" s="90"/>
      <c r="J34" s="279">
        <f t="shared" si="7"/>
        <v>0</v>
      </c>
      <c r="K34" s="279">
        <f t="shared" si="7"/>
        <v>0</v>
      </c>
      <c r="L34" s="133">
        <f t="shared" si="7"/>
        <v>0</v>
      </c>
      <c r="M34" s="42">
        <v>28</v>
      </c>
      <c r="N34" s="43">
        <v>7.9862</v>
      </c>
      <c r="O34" s="3">
        <v>691.033</v>
      </c>
      <c r="P34" s="42"/>
      <c r="Q34" s="43"/>
      <c r="R34" s="43"/>
      <c r="S34" s="43"/>
      <c r="T34" s="43"/>
      <c r="U34" s="90"/>
      <c r="V34" s="43">
        <f t="shared" si="6"/>
        <v>0</v>
      </c>
      <c r="W34" s="43">
        <f t="shared" si="6"/>
        <v>0</v>
      </c>
      <c r="X34" s="43">
        <f t="shared" si="6"/>
        <v>0</v>
      </c>
      <c r="Y34" s="43"/>
      <c r="Z34" s="43"/>
      <c r="AA34" s="43"/>
      <c r="AB34" s="1">
        <v>198</v>
      </c>
      <c r="AC34" s="2">
        <v>52.5422</v>
      </c>
      <c r="AD34" s="2">
        <v>8759.426</v>
      </c>
      <c r="AE34" s="2"/>
      <c r="AF34" s="2"/>
      <c r="AG34" s="3"/>
      <c r="AH34" s="1">
        <v>27</v>
      </c>
      <c r="AI34" s="2">
        <v>1.5752</v>
      </c>
      <c r="AJ34" s="3">
        <v>1243.901</v>
      </c>
      <c r="AK34" s="1">
        <v>12</v>
      </c>
      <c r="AL34" s="2">
        <v>0.265</v>
      </c>
      <c r="AM34" s="3">
        <v>197.608</v>
      </c>
      <c r="AN34" s="1">
        <v>23</v>
      </c>
      <c r="AO34" s="2">
        <v>0.398</v>
      </c>
      <c r="AP34" s="2">
        <v>334.989</v>
      </c>
      <c r="AQ34" s="92">
        <f t="shared" si="2"/>
        <v>288</v>
      </c>
      <c r="AR34" s="92">
        <f t="shared" si="3"/>
        <v>62.76660000000001</v>
      </c>
      <c r="AS34" s="92">
        <f t="shared" si="4"/>
        <v>11226.956999999999</v>
      </c>
      <c r="AT34" s="93" t="s">
        <v>10</v>
      </c>
      <c r="AU34" s="314" t="s">
        <v>32</v>
      </c>
      <c r="AV34" s="94" t="s">
        <v>12</v>
      </c>
      <c r="AW34" s="71"/>
    </row>
    <row r="35" spans="1:49" ht="18.75">
      <c r="A35" s="100" t="s">
        <v>14</v>
      </c>
      <c r="B35" s="315"/>
      <c r="C35" s="95" t="s">
        <v>11</v>
      </c>
      <c r="D35" s="40"/>
      <c r="E35" s="41"/>
      <c r="F35" s="41">
        <v>0</v>
      </c>
      <c r="G35" s="41"/>
      <c r="H35" s="41"/>
      <c r="I35" s="96"/>
      <c r="J35" s="277">
        <f t="shared" si="7"/>
        <v>0</v>
      </c>
      <c r="K35" s="277">
        <f t="shared" si="7"/>
        <v>0</v>
      </c>
      <c r="L35" s="278">
        <f t="shared" si="7"/>
        <v>0</v>
      </c>
      <c r="M35" s="40"/>
      <c r="N35" s="41"/>
      <c r="O35" s="15"/>
      <c r="P35" s="40"/>
      <c r="Q35" s="41"/>
      <c r="R35" s="41"/>
      <c r="S35" s="41"/>
      <c r="T35" s="41"/>
      <c r="U35" s="96"/>
      <c r="V35" s="41">
        <f t="shared" si="6"/>
        <v>0</v>
      </c>
      <c r="W35" s="41">
        <f t="shared" si="6"/>
        <v>0</v>
      </c>
      <c r="X35" s="41">
        <f t="shared" si="6"/>
        <v>0</v>
      </c>
      <c r="Y35" s="41"/>
      <c r="Z35" s="41"/>
      <c r="AA35" s="41"/>
      <c r="AB35" s="4"/>
      <c r="AC35" s="5"/>
      <c r="AD35" s="5"/>
      <c r="AE35" s="5"/>
      <c r="AF35" s="5"/>
      <c r="AG35" s="6"/>
      <c r="AH35" s="4"/>
      <c r="AI35" s="5"/>
      <c r="AJ35" s="6"/>
      <c r="AK35" s="4"/>
      <c r="AL35" s="5"/>
      <c r="AM35" s="6"/>
      <c r="AN35" s="4"/>
      <c r="AO35" s="5"/>
      <c r="AP35" s="5"/>
      <c r="AQ35" s="97">
        <f t="shared" si="2"/>
        <v>0</v>
      </c>
      <c r="AR35" s="97">
        <f t="shared" si="3"/>
        <v>0</v>
      </c>
      <c r="AS35" s="97">
        <f t="shared" si="4"/>
        <v>0</v>
      </c>
      <c r="AT35" s="101" t="s">
        <v>11</v>
      </c>
      <c r="AU35" s="315"/>
      <c r="AV35" s="102" t="s">
        <v>14</v>
      </c>
      <c r="AW35" s="71"/>
    </row>
    <row r="36" spans="1:49" ht="18.75">
      <c r="A36" s="88" t="s">
        <v>33</v>
      </c>
      <c r="B36" s="314" t="s">
        <v>34</v>
      </c>
      <c r="C36" s="99" t="s">
        <v>10</v>
      </c>
      <c r="D36" s="42"/>
      <c r="E36" s="43"/>
      <c r="F36" s="43">
        <v>0</v>
      </c>
      <c r="G36" s="43"/>
      <c r="H36" s="43"/>
      <c r="I36" s="90"/>
      <c r="J36" s="279">
        <f t="shared" si="7"/>
        <v>0</v>
      </c>
      <c r="K36" s="279">
        <f t="shared" si="7"/>
        <v>0</v>
      </c>
      <c r="L36" s="133">
        <f t="shared" si="7"/>
        <v>0</v>
      </c>
      <c r="M36" s="42"/>
      <c r="N36" s="43"/>
      <c r="O36" s="3"/>
      <c r="P36" s="42"/>
      <c r="Q36" s="43"/>
      <c r="R36" s="43"/>
      <c r="S36" s="43"/>
      <c r="T36" s="43"/>
      <c r="U36" s="90"/>
      <c r="V36" s="43">
        <f t="shared" si="6"/>
        <v>0</v>
      </c>
      <c r="W36" s="43">
        <f t="shared" si="6"/>
        <v>0</v>
      </c>
      <c r="X36" s="43">
        <f t="shared" si="6"/>
        <v>0</v>
      </c>
      <c r="Y36" s="43"/>
      <c r="Z36" s="43"/>
      <c r="AA36" s="43"/>
      <c r="AB36" s="1"/>
      <c r="AC36" s="2"/>
      <c r="AD36" s="2"/>
      <c r="AE36" s="2"/>
      <c r="AF36" s="2"/>
      <c r="AG36" s="3"/>
      <c r="AH36" s="1"/>
      <c r="AI36" s="2"/>
      <c r="AJ36" s="3"/>
      <c r="AK36" s="1"/>
      <c r="AL36" s="2"/>
      <c r="AM36" s="3"/>
      <c r="AN36" s="1"/>
      <c r="AO36" s="2"/>
      <c r="AP36" s="2"/>
      <c r="AQ36" s="92">
        <f t="shared" si="2"/>
        <v>0</v>
      </c>
      <c r="AR36" s="92">
        <f t="shared" si="3"/>
        <v>0</v>
      </c>
      <c r="AS36" s="92">
        <f t="shared" si="4"/>
        <v>0</v>
      </c>
      <c r="AT36" s="93" t="s">
        <v>10</v>
      </c>
      <c r="AU36" s="314" t="s">
        <v>34</v>
      </c>
      <c r="AV36" s="94" t="s">
        <v>33</v>
      </c>
      <c r="AW36" s="71"/>
    </row>
    <row r="37" spans="1:49" ht="18.75">
      <c r="A37" s="88" t="s">
        <v>12</v>
      </c>
      <c r="B37" s="315"/>
      <c r="C37" s="95" t="s">
        <v>11</v>
      </c>
      <c r="D37" s="40"/>
      <c r="E37" s="41"/>
      <c r="F37" s="41">
        <v>0</v>
      </c>
      <c r="G37" s="41"/>
      <c r="H37" s="41"/>
      <c r="I37" s="96"/>
      <c r="J37" s="277">
        <f t="shared" si="7"/>
        <v>0</v>
      </c>
      <c r="K37" s="277">
        <f t="shared" si="7"/>
        <v>0</v>
      </c>
      <c r="L37" s="278">
        <f t="shared" si="7"/>
        <v>0</v>
      </c>
      <c r="M37" s="40"/>
      <c r="N37" s="41"/>
      <c r="O37" s="15"/>
      <c r="P37" s="40"/>
      <c r="Q37" s="41"/>
      <c r="R37" s="41"/>
      <c r="S37" s="41"/>
      <c r="T37" s="41"/>
      <c r="U37" s="96"/>
      <c r="V37" s="41">
        <f t="shared" si="6"/>
        <v>0</v>
      </c>
      <c r="W37" s="41">
        <f t="shared" si="6"/>
        <v>0</v>
      </c>
      <c r="X37" s="41">
        <f t="shared" si="6"/>
        <v>0</v>
      </c>
      <c r="Y37" s="41"/>
      <c r="Z37" s="41"/>
      <c r="AA37" s="41"/>
      <c r="AB37" s="4"/>
      <c r="AC37" s="5"/>
      <c r="AD37" s="5"/>
      <c r="AE37" s="5"/>
      <c r="AF37" s="5"/>
      <c r="AG37" s="6"/>
      <c r="AH37" s="4"/>
      <c r="AI37" s="5"/>
      <c r="AJ37" s="6"/>
      <c r="AK37" s="4"/>
      <c r="AL37" s="5"/>
      <c r="AM37" s="6"/>
      <c r="AN37" s="4"/>
      <c r="AO37" s="5"/>
      <c r="AP37" s="5"/>
      <c r="AQ37" s="97">
        <f t="shared" si="2"/>
        <v>0</v>
      </c>
      <c r="AR37" s="97">
        <f t="shared" si="3"/>
        <v>0</v>
      </c>
      <c r="AS37" s="97">
        <f t="shared" si="4"/>
        <v>0</v>
      </c>
      <c r="AT37" s="98" t="s">
        <v>11</v>
      </c>
      <c r="AU37" s="315"/>
      <c r="AV37" s="94" t="s">
        <v>12</v>
      </c>
      <c r="AW37" s="71"/>
    </row>
    <row r="38" spans="1:49" ht="18.75">
      <c r="A38" s="88" t="s">
        <v>14</v>
      </c>
      <c r="B38" s="314" t="s">
        <v>35</v>
      </c>
      <c r="C38" s="99" t="s">
        <v>10</v>
      </c>
      <c r="D38" s="42">
        <v>10</v>
      </c>
      <c r="E38" s="43">
        <v>1.2018</v>
      </c>
      <c r="F38" s="43">
        <v>581.357</v>
      </c>
      <c r="G38" s="43"/>
      <c r="H38" s="43"/>
      <c r="I38" s="90"/>
      <c r="J38" s="279">
        <f t="shared" si="7"/>
        <v>10</v>
      </c>
      <c r="K38" s="279">
        <f t="shared" si="7"/>
        <v>1.2018</v>
      </c>
      <c r="L38" s="133">
        <f t="shared" si="7"/>
        <v>581.357</v>
      </c>
      <c r="M38" s="42"/>
      <c r="N38" s="43"/>
      <c r="O38" s="3"/>
      <c r="P38" s="42"/>
      <c r="Q38" s="43"/>
      <c r="R38" s="43"/>
      <c r="S38" s="43"/>
      <c r="T38" s="43"/>
      <c r="U38" s="90"/>
      <c r="V38" s="43">
        <f t="shared" si="6"/>
        <v>0</v>
      </c>
      <c r="W38" s="43">
        <f t="shared" si="6"/>
        <v>0</v>
      </c>
      <c r="X38" s="43">
        <f t="shared" si="6"/>
        <v>0</v>
      </c>
      <c r="Y38" s="43"/>
      <c r="Z38" s="43"/>
      <c r="AA38" s="43"/>
      <c r="AB38" s="1">
        <v>63</v>
      </c>
      <c r="AC38" s="2">
        <v>1.5459</v>
      </c>
      <c r="AD38" s="2">
        <v>587.367</v>
      </c>
      <c r="AE38" s="2"/>
      <c r="AF38" s="2"/>
      <c r="AG38" s="3"/>
      <c r="AH38" s="1"/>
      <c r="AI38" s="2"/>
      <c r="AJ38" s="3"/>
      <c r="AK38" s="1"/>
      <c r="AL38" s="2"/>
      <c r="AM38" s="3"/>
      <c r="AN38" s="1"/>
      <c r="AO38" s="2"/>
      <c r="AP38" s="2"/>
      <c r="AQ38" s="92">
        <f t="shared" si="2"/>
        <v>73</v>
      </c>
      <c r="AR38" s="92">
        <f t="shared" si="3"/>
        <v>2.7477</v>
      </c>
      <c r="AS38" s="92">
        <f t="shared" si="4"/>
        <v>1168.724</v>
      </c>
      <c r="AT38" s="93" t="s">
        <v>10</v>
      </c>
      <c r="AU38" s="314" t="s">
        <v>35</v>
      </c>
      <c r="AV38" s="94" t="s">
        <v>14</v>
      </c>
      <c r="AW38" s="71"/>
    </row>
    <row r="39" spans="1:49" ht="18.75">
      <c r="A39" s="100" t="s">
        <v>36</v>
      </c>
      <c r="B39" s="315"/>
      <c r="C39" s="95" t="s">
        <v>11</v>
      </c>
      <c r="D39" s="40"/>
      <c r="E39" s="41"/>
      <c r="F39" s="41">
        <v>0</v>
      </c>
      <c r="G39" s="41"/>
      <c r="H39" s="41"/>
      <c r="I39" s="96"/>
      <c r="J39" s="277">
        <f t="shared" si="7"/>
        <v>0</v>
      </c>
      <c r="K39" s="277">
        <f t="shared" si="7"/>
        <v>0</v>
      </c>
      <c r="L39" s="278">
        <f t="shared" si="7"/>
        <v>0</v>
      </c>
      <c r="M39" s="40"/>
      <c r="N39" s="41"/>
      <c r="O39" s="15"/>
      <c r="P39" s="40"/>
      <c r="Q39" s="41"/>
      <c r="R39" s="41"/>
      <c r="S39" s="41"/>
      <c r="T39" s="41"/>
      <c r="U39" s="96"/>
      <c r="V39" s="41">
        <f t="shared" si="6"/>
        <v>0</v>
      </c>
      <c r="W39" s="41">
        <f t="shared" si="6"/>
        <v>0</v>
      </c>
      <c r="X39" s="41">
        <f t="shared" si="6"/>
        <v>0</v>
      </c>
      <c r="Y39" s="41"/>
      <c r="Z39" s="41"/>
      <c r="AA39" s="41"/>
      <c r="AB39" s="4"/>
      <c r="AC39" s="5"/>
      <c r="AD39" s="5"/>
      <c r="AE39" s="5"/>
      <c r="AF39" s="5"/>
      <c r="AG39" s="6"/>
      <c r="AH39" s="4"/>
      <c r="AI39" s="5"/>
      <c r="AJ39" s="6"/>
      <c r="AK39" s="4"/>
      <c r="AL39" s="5"/>
      <c r="AM39" s="6"/>
      <c r="AN39" s="4"/>
      <c r="AO39" s="5"/>
      <c r="AP39" s="5"/>
      <c r="AQ39" s="97">
        <f t="shared" si="2"/>
        <v>0</v>
      </c>
      <c r="AR39" s="97">
        <f t="shared" si="3"/>
        <v>0</v>
      </c>
      <c r="AS39" s="97">
        <f t="shared" si="4"/>
        <v>0</v>
      </c>
      <c r="AT39" s="101" t="s">
        <v>11</v>
      </c>
      <c r="AU39" s="315"/>
      <c r="AV39" s="102" t="s">
        <v>36</v>
      </c>
      <c r="AW39" s="71"/>
    </row>
    <row r="40" spans="1:49" ht="18.75">
      <c r="A40" s="88"/>
      <c r="B40" s="314" t="s">
        <v>37</v>
      </c>
      <c r="C40" s="99" t="s">
        <v>10</v>
      </c>
      <c r="D40" s="42"/>
      <c r="E40" s="43"/>
      <c r="F40" s="43">
        <v>0</v>
      </c>
      <c r="G40" s="43"/>
      <c r="H40" s="43"/>
      <c r="I40" s="90"/>
      <c r="J40" s="279">
        <f t="shared" si="7"/>
        <v>0</v>
      </c>
      <c r="K40" s="279">
        <f t="shared" si="7"/>
        <v>0</v>
      </c>
      <c r="L40" s="133">
        <f t="shared" si="7"/>
        <v>0</v>
      </c>
      <c r="M40" s="42">
        <v>1</v>
      </c>
      <c r="N40" s="43">
        <v>14.2635</v>
      </c>
      <c r="O40" s="3">
        <v>963.395</v>
      </c>
      <c r="P40" s="42"/>
      <c r="Q40" s="43"/>
      <c r="R40" s="43"/>
      <c r="S40" s="43"/>
      <c r="T40" s="43"/>
      <c r="U40" s="90"/>
      <c r="V40" s="43">
        <f t="shared" si="6"/>
        <v>0</v>
      </c>
      <c r="W40" s="43">
        <f t="shared" si="6"/>
        <v>0</v>
      </c>
      <c r="X40" s="43">
        <f t="shared" si="6"/>
        <v>0</v>
      </c>
      <c r="Y40" s="43"/>
      <c r="Z40" s="43"/>
      <c r="AA40" s="43"/>
      <c r="AB40" s="1"/>
      <c r="AC40" s="2"/>
      <c r="AD40" s="2"/>
      <c r="AE40" s="2"/>
      <c r="AF40" s="2"/>
      <c r="AG40" s="3"/>
      <c r="AH40" s="1"/>
      <c r="AI40" s="2"/>
      <c r="AJ40" s="3"/>
      <c r="AK40" s="1"/>
      <c r="AL40" s="2"/>
      <c r="AM40" s="3"/>
      <c r="AN40" s="1"/>
      <c r="AO40" s="2"/>
      <c r="AP40" s="2"/>
      <c r="AQ40" s="92">
        <f t="shared" si="2"/>
        <v>1</v>
      </c>
      <c r="AR40" s="92">
        <f t="shared" si="3"/>
        <v>14.2635</v>
      </c>
      <c r="AS40" s="92">
        <f t="shared" si="4"/>
        <v>963.395</v>
      </c>
      <c r="AT40" s="93" t="s">
        <v>10</v>
      </c>
      <c r="AU40" s="314" t="s">
        <v>37</v>
      </c>
      <c r="AV40" s="94"/>
      <c r="AW40" s="71"/>
    </row>
    <row r="41" spans="1:49" ht="18.75">
      <c r="A41" s="88" t="s">
        <v>38</v>
      </c>
      <c r="B41" s="315"/>
      <c r="C41" s="95" t="s">
        <v>11</v>
      </c>
      <c r="D41" s="40"/>
      <c r="E41" s="41"/>
      <c r="F41" s="41">
        <v>0</v>
      </c>
      <c r="G41" s="41"/>
      <c r="H41" s="41"/>
      <c r="I41" s="96"/>
      <c r="J41" s="277">
        <f t="shared" si="7"/>
        <v>0</v>
      </c>
      <c r="K41" s="277">
        <f t="shared" si="7"/>
        <v>0</v>
      </c>
      <c r="L41" s="278">
        <f t="shared" si="7"/>
        <v>0</v>
      </c>
      <c r="M41" s="40">
        <v>2</v>
      </c>
      <c r="N41" s="41">
        <v>21.2446</v>
      </c>
      <c r="O41" s="15">
        <v>1373.126</v>
      </c>
      <c r="P41" s="40"/>
      <c r="Q41" s="41"/>
      <c r="R41" s="41"/>
      <c r="S41" s="41"/>
      <c r="T41" s="41"/>
      <c r="U41" s="96"/>
      <c r="V41" s="41">
        <f t="shared" si="6"/>
        <v>0</v>
      </c>
      <c r="W41" s="41">
        <f t="shared" si="6"/>
        <v>0</v>
      </c>
      <c r="X41" s="41">
        <f t="shared" si="6"/>
        <v>0</v>
      </c>
      <c r="Y41" s="41"/>
      <c r="Z41" s="41"/>
      <c r="AA41" s="41"/>
      <c r="AB41" s="4"/>
      <c r="AC41" s="5"/>
      <c r="AD41" s="5"/>
      <c r="AE41" s="5"/>
      <c r="AF41" s="5"/>
      <c r="AG41" s="6"/>
      <c r="AH41" s="4"/>
      <c r="AI41" s="5"/>
      <c r="AJ41" s="6"/>
      <c r="AK41" s="4"/>
      <c r="AL41" s="5"/>
      <c r="AM41" s="6"/>
      <c r="AN41" s="4"/>
      <c r="AO41" s="5"/>
      <c r="AP41" s="5"/>
      <c r="AQ41" s="97">
        <f t="shared" si="2"/>
        <v>2</v>
      </c>
      <c r="AR41" s="97">
        <f t="shared" si="3"/>
        <v>21.2446</v>
      </c>
      <c r="AS41" s="97">
        <f t="shared" si="4"/>
        <v>1373.126</v>
      </c>
      <c r="AT41" s="98" t="s">
        <v>11</v>
      </c>
      <c r="AU41" s="315"/>
      <c r="AV41" s="94" t="s">
        <v>38</v>
      </c>
      <c r="AW41" s="71"/>
    </row>
    <row r="42" spans="1:49" ht="18.75">
      <c r="A42" s="88"/>
      <c r="B42" s="314" t="s">
        <v>39</v>
      </c>
      <c r="C42" s="99" t="s">
        <v>10</v>
      </c>
      <c r="D42" s="42">
        <v>1</v>
      </c>
      <c r="E42" s="43">
        <v>3.6208</v>
      </c>
      <c r="F42" s="43">
        <v>6143.77</v>
      </c>
      <c r="G42" s="43">
        <v>3</v>
      </c>
      <c r="H42" s="43">
        <v>14.3608</v>
      </c>
      <c r="I42" s="90">
        <v>18537.467</v>
      </c>
      <c r="J42" s="279">
        <f t="shared" si="7"/>
        <v>4</v>
      </c>
      <c r="K42" s="279">
        <f t="shared" si="7"/>
        <v>17.9816</v>
      </c>
      <c r="L42" s="133">
        <f t="shared" si="7"/>
        <v>24681.237</v>
      </c>
      <c r="M42" s="42">
        <v>9</v>
      </c>
      <c r="N42" s="43">
        <v>565.3028</v>
      </c>
      <c r="O42" s="3">
        <v>181114.874</v>
      </c>
      <c r="P42" s="42"/>
      <c r="Q42" s="43"/>
      <c r="R42" s="43"/>
      <c r="S42" s="43"/>
      <c r="T42" s="43"/>
      <c r="U42" s="90"/>
      <c r="V42" s="43">
        <f t="shared" si="6"/>
        <v>0</v>
      </c>
      <c r="W42" s="43">
        <f t="shared" si="6"/>
        <v>0</v>
      </c>
      <c r="X42" s="43">
        <f t="shared" si="6"/>
        <v>0</v>
      </c>
      <c r="Y42" s="43"/>
      <c r="Z42" s="43"/>
      <c r="AA42" s="43"/>
      <c r="AB42" s="1"/>
      <c r="AC42" s="2"/>
      <c r="AD42" s="2"/>
      <c r="AE42" s="2"/>
      <c r="AF42" s="2"/>
      <c r="AG42" s="3"/>
      <c r="AH42" s="1"/>
      <c r="AI42" s="2"/>
      <c r="AJ42" s="3"/>
      <c r="AK42" s="1"/>
      <c r="AL42" s="2"/>
      <c r="AM42" s="3"/>
      <c r="AN42" s="1"/>
      <c r="AO42" s="2"/>
      <c r="AP42" s="2"/>
      <c r="AQ42" s="92">
        <f t="shared" si="2"/>
        <v>13</v>
      </c>
      <c r="AR42" s="92">
        <f t="shared" si="3"/>
        <v>583.2844</v>
      </c>
      <c r="AS42" s="92">
        <f t="shared" si="4"/>
        <v>205796.111</v>
      </c>
      <c r="AT42" s="93" t="s">
        <v>10</v>
      </c>
      <c r="AU42" s="314" t="s">
        <v>39</v>
      </c>
      <c r="AV42" s="94"/>
      <c r="AW42" s="71"/>
    </row>
    <row r="43" spans="1:49" ht="18.75">
      <c r="A43" s="88" t="s">
        <v>40</v>
      </c>
      <c r="B43" s="315"/>
      <c r="C43" s="95" t="s">
        <v>11</v>
      </c>
      <c r="D43" s="40">
        <v>42</v>
      </c>
      <c r="E43" s="41">
        <v>242.458</v>
      </c>
      <c r="F43" s="41">
        <v>325166.442</v>
      </c>
      <c r="G43" s="41">
        <v>31</v>
      </c>
      <c r="H43" s="41">
        <v>191.7824</v>
      </c>
      <c r="I43" s="96">
        <v>217247.259</v>
      </c>
      <c r="J43" s="277">
        <f t="shared" si="7"/>
        <v>73</v>
      </c>
      <c r="K43" s="277">
        <f t="shared" si="7"/>
        <v>434.2404</v>
      </c>
      <c r="L43" s="278">
        <f t="shared" si="7"/>
        <v>542413.701</v>
      </c>
      <c r="M43" s="40">
        <v>25</v>
      </c>
      <c r="N43" s="41">
        <v>76.9529</v>
      </c>
      <c r="O43" s="15">
        <v>70090.882</v>
      </c>
      <c r="P43" s="40"/>
      <c r="Q43" s="41"/>
      <c r="R43" s="41"/>
      <c r="S43" s="41"/>
      <c r="T43" s="41"/>
      <c r="U43" s="96"/>
      <c r="V43" s="41">
        <f t="shared" si="6"/>
        <v>0</v>
      </c>
      <c r="W43" s="41">
        <f t="shared" si="6"/>
        <v>0</v>
      </c>
      <c r="X43" s="41">
        <f t="shared" si="6"/>
        <v>0</v>
      </c>
      <c r="Y43" s="41"/>
      <c r="Z43" s="41"/>
      <c r="AA43" s="41"/>
      <c r="AB43" s="4"/>
      <c r="AC43" s="5"/>
      <c r="AD43" s="5"/>
      <c r="AE43" s="5"/>
      <c r="AF43" s="5"/>
      <c r="AG43" s="6"/>
      <c r="AH43" s="4"/>
      <c r="AI43" s="5"/>
      <c r="AJ43" s="6"/>
      <c r="AK43" s="4"/>
      <c r="AL43" s="5"/>
      <c r="AM43" s="6"/>
      <c r="AN43" s="4"/>
      <c r="AO43" s="5"/>
      <c r="AP43" s="5"/>
      <c r="AQ43" s="97">
        <f t="shared" si="2"/>
        <v>98</v>
      </c>
      <c r="AR43" s="97">
        <f t="shared" si="3"/>
        <v>511.1933</v>
      </c>
      <c r="AS43" s="97">
        <f t="shared" si="4"/>
        <v>612504.583</v>
      </c>
      <c r="AT43" s="93" t="s">
        <v>11</v>
      </c>
      <c r="AU43" s="315"/>
      <c r="AV43" s="94" t="s">
        <v>40</v>
      </c>
      <c r="AW43" s="71"/>
    </row>
    <row r="44" spans="1:49" ht="18.75">
      <c r="A44" s="88"/>
      <c r="B44" s="314" t="s">
        <v>41</v>
      </c>
      <c r="C44" s="99" t="s">
        <v>10</v>
      </c>
      <c r="D44" s="42"/>
      <c r="E44" s="43"/>
      <c r="F44" s="43">
        <v>0</v>
      </c>
      <c r="G44" s="43"/>
      <c r="H44" s="43"/>
      <c r="I44" s="90"/>
      <c r="J44" s="279">
        <f t="shared" si="7"/>
        <v>0</v>
      </c>
      <c r="K44" s="279">
        <f t="shared" si="7"/>
        <v>0</v>
      </c>
      <c r="L44" s="133">
        <f t="shared" si="7"/>
        <v>0</v>
      </c>
      <c r="M44" s="42">
        <v>12</v>
      </c>
      <c r="N44" s="43">
        <v>0.4906</v>
      </c>
      <c r="O44" s="3">
        <v>243.289</v>
      </c>
      <c r="P44" s="42"/>
      <c r="Q44" s="43"/>
      <c r="R44" s="43"/>
      <c r="S44" s="43"/>
      <c r="T44" s="43"/>
      <c r="U44" s="90"/>
      <c r="V44" s="43">
        <f t="shared" si="6"/>
        <v>0</v>
      </c>
      <c r="W44" s="43">
        <f t="shared" si="6"/>
        <v>0</v>
      </c>
      <c r="X44" s="43">
        <f t="shared" si="6"/>
        <v>0</v>
      </c>
      <c r="Y44" s="43"/>
      <c r="Z44" s="43"/>
      <c r="AA44" s="43"/>
      <c r="AB44" s="1"/>
      <c r="AC44" s="2"/>
      <c r="AD44" s="2"/>
      <c r="AE44" s="2"/>
      <c r="AF44" s="2"/>
      <c r="AG44" s="3"/>
      <c r="AH44" s="1"/>
      <c r="AI44" s="2"/>
      <c r="AJ44" s="3"/>
      <c r="AK44" s="1"/>
      <c r="AL44" s="2"/>
      <c r="AM44" s="3"/>
      <c r="AN44" s="1"/>
      <c r="AO44" s="2"/>
      <c r="AP44" s="2"/>
      <c r="AQ44" s="92">
        <f t="shared" si="2"/>
        <v>12</v>
      </c>
      <c r="AR44" s="92">
        <f t="shared" si="3"/>
        <v>0.4906</v>
      </c>
      <c r="AS44" s="92">
        <f t="shared" si="4"/>
        <v>243.289</v>
      </c>
      <c r="AT44" s="104" t="s">
        <v>10</v>
      </c>
      <c r="AU44" s="314" t="s">
        <v>41</v>
      </c>
      <c r="AV44" s="94"/>
      <c r="AW44" s="71"/>
    </row>
    <row r="45" spans="1:49" ht="18.75">
      <c r="A45" s="88" t="s">
        <v>14</v>
      </c>
      <c r="B45" s="315"/>
      <c r="C45" s="95" t="s">
        <v>11</v>
      </c>
      <c r="D45" s="40"/>
      <c r="E45" s="41"/>
      <c r="F45" s="41">
        <v>0</v>
      </c>
      <c r="G45" s="41"/>
      <c r="H45" s="41"/>
      <c r="I45" s="96"/>
      <c r="J45" s="277">
        <f t="shared" si="7"/>
        <v>0</v>
      </c>
      <c r="K45" s="277">
        <f t="shared" si="7"/>
        <v>0</v>
      </c>
      <c r="L45" s="278">
        <f t="shared" si="7"/>
        <v>0</v>
      </c>
      <c r="M45" s="40"/>
      <c r="N45" s="41"/>
      <c r="O45" s="15"/>
      <c r="P45" s="40"/>
      <c r="Q45" s="41"/>
      <c r="R45" s="41"/>
      <c r="S45" s="41"/>
      <c r="T45" s="41"/>
      <c r="U45" s="96"/>
      <c r="V45" s="41">
        <f t="shared" si="6"/>
        <v>0</v>
      </c>
      <c r="W45" s="41">
        <f t="shared" si="6"/>
        <v>0</v>
      </c>
      <c r="X45" s="41">
        <f t="shared" si="6"/>
        <v>0</v>
      </c>
      <c r="Y45" s="41"/>
      <c r="Z45" s="41"/>
      <c r="AA45" s="41"/>
      <c r="AB45" s="4"/>
      <c r="AC45" s="5"/>
      <c r="AD45" s="5"/>
      <c r="AE45" s="5"/>
      <c r="AF45" s="5"/>
      <c r="AG45" s="6"/>
      <c r="AH45" s="4"/>
      <c r="AI45" s="5"/>
      <c r="AJ45" s="6"/>
      <c r="AK45" s="4"/>
      <c r="AL45" s="5"/>
      <c r="AM45" s="6"/>
      <c r="AN45" s="4"/>
      <c r="AO45" s="5"/>
      <c r="AP45" s="5"/>
      <c r="AQ45" s="97">
        <f t="shared" si="2"/>
        <v>0</v>
      </c>
      <c r="AR45" s="97">
        <f t="shared" si="3"/>
        <v>0</v>
      </c>
      <c r="AS45" s="97">
        <f t="shared" si="4"/>
        <v>0</v>
      </c>
      <c r="AT45" s="98" t="s">
        <v>11</v>
      </c>
      <c r="AU45" s="315"/>
      <c r="AV45" s="105" t="s">
        <v>14</v>
      </c>
      <c r="AW45" s="71"/>
    </row>
    <row r="46" spans="1:49" ht="18.75">
      <c r="A46" s="88"/>
      <c r="B46" s="314" t="s">
        <v>42</v>
      </c>
      <c r="C46" s="99" t="s">
        <v>10</v>
      </c>
      <c r="D46" s="42"/>
      <c r="E46" s="43"/>
      <c r="F46" s="43">
        <v>0</v>
      </c>
      <c r="G46" s="43"/>
      <c r="H46" s="43"/>
      <c r="I46" s="90"/>
      <c r="J46" s="279">
        <f t="shared" si="7"/>
        <v>0</v>
      </c>
      <c r="K46" s="279">
        <f t="shared" si="7"/>
        <v>0</v>
      </c>
      <c r="L46" s="133">
        <f t="shared" si="7"/>
        <v>0</v>
      </c>
      <c r="M46" s="42"/>
      <c r="N46" s="43"/>
      <c r="O46" s="3"/>
      <c r="P46" s="42"/>
      <c r="Q46" s="43"/>
      <c r="R46" s="43"/>
      <c r="S46" s="43"/>
      <c r="T46" s="43"/>
      <c r="U46" s="90"/>
      <c r="V46" s="43">
        <f t="shared" si="6"/>
        <v>0</v>
      </c>
      <c r="W46" s="43">
        <f t="shared" si="6"/>
        <v>0</v>
      </c>
      <c r="X46" s="43">
        <f t="shared" si="6"/>
        <v>0</v>
      </c>
      <c r="Y46" s="43"/>
      <c r="Z46" s="43"/>
      <c r="AA46" s="43"/>
      <c r="AB46" s="1"/>
      <c r="AC46" s="2"/>
      <c r="AD46" s="2"/>
      <c r="AE46" s="2"/>
      <c r="AF46" s="2"/>
      <c r="AG46" s="3"/>
      <c r="AH46" s="1"/>
      <c r="AI46" s="2"/>
      <c r="AJ46" s="3"/>
      <c r="AK46" s="1">
        <v>28</v>
      </c>
      <c r="AL46" s="2">
        <v>0.5029</v>
      </c>
      <c r="AM46" s="3">
        <v>511.254</v>
      </c>
      <c r="AN46" s="1">
        <v>14</v>
      </c>
      <c r="AO46" s="2">
        <v>0.4185</v>
      </c>
      <c r="AP46" s="2">
        <v>774.1</v>
      </c>
      <c r="AQ46" s="92">
        <f t="shared" si="2"/>
        <v>42</v>
      </c>
      <c r="AR46" s="92">
        <f t="shared" si="3"/>
        <v>0.9214</v>
      </c>
      <c r="AS46" s="92">
        <f t="shared" si="4"/>
        <v>1285.354</v>
      </c>
      <c r="AT46" s="93" t="s">
        <v>10</v>
      </c>
      <c r="AU46" s="314" t="s">
        <v>42</v>
      </c>
      <c r="AV46" s="105"/>
      <c r="AW46" s="71"/>
    </row>
    <row r="47" spans="1:49" ht="18.75">
      <c r="A47" s="100"/>
      <c r="B47" s="315"/>
      <c r="C47" s="95" t="s">
        <v>11</v>
      </c>
      <c r="D47" s="40"/>
      <c r="E47" s="41"/>
      <c r="F47" s="41">
        <v>0</v>
      </c>
      <c r="G47" s="41"/>
      <c r="H47" s="41"/>
      <c r="I47" s="96"/>
      <c r="J47" s="277">
        <f aca="true" t="shared" si="8" ref="J47:L60">+D47+G47</f>
        <v>0</v>
      </c>
      <c r="K47" s="277">
        <f t="shared" si="8"/>
        <v>0</v>
      </c>
      <c r="L47" s="278">
        <f t="shared" si="8"/>
        <v>0</v>
      </c>
      <c r="M47" s="40"/>
      <c r="N47" s="41"/>
      <c r="O47" s="15"/>
      <c r="P47" s="40"/>
      <c r="Q47" s="41"/>
      <c r="R47" s="41"/>
      <c r="S47" s="41"/>
      <c r="T47" s="41"/>
      <c r="U47" s="96"/>
      <c r="V47" s="41">
        <f t="shared" si="6"/>
        <v>0</v>
      </c>
      <c r="W47" s="41">
        <f t="shared" si="6"/>
        <v>0</v>
      </c>
      <c r="X47" s="41">
        <f t="shared" si="6"/>
        <v>0</v>
      </c>
      <c r="Y47" s="41"/>
      <c r="Z47" s="41"/>
      <c r="AA47" s="41"/>
      <c r="AB47" s="4"/>
      <c r="AC47" s="5"/>
      <c r="AD47" s="5"/>
      <c r="AE47" s="5"/>
      <c r="AF47" s="5"/>
      <c r="AG47" s="6"/>
      <c r="AH47" s="4"/>
      <c r="AI47" s="5"/>
      <c r="AJ47" s="6"/>
      <c r="AK47" s="4"/>
      <c r="AL47" s="5"/>
      <c r="AM47" s="6"/>
      <c r="AN47" s="4"/>
      <c r="AO47" s="5"/>
      <c r="AP47" s="5"/>
      <c r="AQ47" s="97">
        <f t="shared" si="2"/>
        <v>0</v>
      </c>
      <c r="AR47" s="97">
        <f t="shared" si="3"/>
        <v>0</v>
      </c>
      <c r="AS47" s="97">
        <f t="shared" si="4"/>
        <v>0</v>
      </c>
      <c r="AT47" s="101" t="s">
        <v>11</v>
      </c>
      <c r="AU47" s="315"/>
      <c r="AV47" s="106"/>
      <c r="AW47" s="71"/>
    </row>
    <row r="48" spans="1:49" ht="18.75">
      <c r="A48" s="88"/>
      <c r="B48" s="314" t="s">
        <v>43</v>
      </c>
      <c r="C48" s="99" t="s">
        <v>10</v>
      </c>
      <c r="D48" s="42"/>
      <c r="E48" s="43"/>
      <c r="F48" s="43">
        <v>0</v>
      </c>
      <c r="G48" s="43"/>
      <c r="H48" s="43"/>
      <c r="I48" s="90"/>
      <c r="J48" s="279">
        <f t="shared" si="8"/>
        <v>0</v>
      </c>
      <c r="K48" s="279">
        <f t="shared" si="8"/>
        <v>0</v>
      </c>
      <c r="L48" s="133">
        <f t="shared" si="8"/>
        <v>0</v>
      </c>
      <c r="M48" s="42">
        <v>214</v>
      </c>
      <c r="N48" s="43">
        <v>64.5037</v>
      </c>
      <c r="O48" s="3">
        <v>21165.692</v>
      </c>
      <c r="P48" s="42">
        <v>422</v>
      </c>
      <c r="Q48" s="43">
        <v>247.832</v>
      </c>
      <c r="R48" s="43">
        <v>93347.563</v>
      </c>
      <c r="S48" s="43"/>
      <c r="T48" s="43"/>
      <c r="U48" s="90"/>
      <c r="V48" s="43">
        <f t="shared" si="6"/>
        <v>422</v>
      </c>
      <c r="W48" s="43">
        <f t="shared" si="6"/>
        <v>247.832</v>
      </c>
      <c r="X48" s="43">
        <f t="shared" si="6"/>
        <v>93347.563</v>
      </c>
      <c r="Y48" s="43">
        <v>257</v>
      </c>
      <c r="Z48" s="43">
        <v>125.903</v>
      </c>
      <c r="AA48" s="43">
        <v>46240.594</v>
      </c>
      <c r="AB48" s="1">
        <v>31</v>
      </c>
      <c r="AC48" s="2">
        <v>2.356</v>
      </c>
      <c r="AD48" s="2">
        <v>852.95</v>
      </c>
      <c r="AE48" s="2"/>
      <c r="AF48" s="2"/>
      <c r="AG48" s="3"/>
      <c r="AH48" s="1"/>
      <c r="AI48" s="2"/>
      <c r="AJ48" s="3"/>
      <c r="AK48" s="1"/>
      <c r="AL48" s="2"/>
      <c r="AM48" s="3"/>
      <c r="AN48" s="1"/>
      <c r="AO48" s="2"/>
      <c r="AP48" s="2"/>
      <c r="AQ48" s="92">
        <f t="shared" si="2"/>
        <v>924</v>
      </c>
      <c r="AR48" s="92">
        <f t="shared" si="3"/>
        <v>440.5947</v>
      </c>
      <c r="AS48" s="92">
        <f t="shared" si="4"/>
        <v>161606.799</v>
      </c>
      <c r="AT48" s="93" t="s">
        <v>10</v>
      </c>
      <c r="AU48" s="314" t="s">
        <v>43</v>
      </c>
      <c r="AV48" s="105"/>
      <c r="AW48" s="71"/>
    </row>
    <row r="49" spans="1:49" ht="18.75">
      <c r="A49" s="88" t="s">
        <v>44</v>
      </c>
      <c r="B49" s="315"/>
      <c r="C49" s="95" t="s">
        <v>11</v>
      </c>
      <c r="D49" s="40"/>
      <c r="E49" s="41"/>
      <c r="F49" s="41">
        <v>0</v>
      </c>
      <c r="G49" s="41"/>
      <c r="H49" s="41"/>
      <c r="I49" s="96"/>
      <c r="J49" s="277">
        <f t="shared" si="8"/>
        <v>0</v>
      </c>
      <c r="K49" s="277">
        <f t="shared" si="8"/>
        <v>0</v>
      </c>
      <c r="L49" s="278">
        <f t="shared" si="8"/>
        <v>0</v>
      </c>
      <c r="M49" s="40"/>
      <c r="N49" s="41"/>
      <c r="O49" s="15"/>
      <c r="P49" s="40">
        <v>2</v>
      </c>
      <c r="Q49" s="41">
        <v>0.2</v>
      </c>
      <c r="R49" s="41">
        <v>66.15</v>
      </c>
      <c r="S49" s="41"/>
      <c r="T49" s="41"/>
      <c r="U49" s="96"/>
      <c r="V49" s="41">
        <f t="shared" si="6"/>
        <v>2</v>
      </c>
      <c r="W49" s="41">
        <f t="shared" si="6"/>
        <v>0.2</v>
      </c>
      <c r="X49" s="41">
        <f t="shared" si="6"/>
        <v>66.15</v>
      </c>
      <c r="Y49" s="41">
        <v>1</v>
      </c>
      <c r="Z49" s="41">
        <v>0.74</v>
      </c>
      <c r="AA49" s="41">
        <v>272.895</v>
      </c>
      <c r="AB49" s="4"/>
      <c r="AC49" s="5"/>
      <c r="AD49" s="5"/>
      <c r="AE49" s="5"/>
      <c r="AF49" s="5"/>
      <c r="AG49" s="6"/>
      <c r="AH49" s="4"/>
      <c r="AI49" s="5"/>
      <c r="AJ49" s="6"/>
      <c r="AK49" s="4"/>
      <c r="AL49" s="5"/>
      <c r="AM49" s="6"/>
      <c r="AN49" s="4"/>
      <c r="AO49" s="5"/>
      <c r="AP49" s="5"/>
      <c r="AQ49" s="97">
        <f t="shared" si="2"/>
        <v>3</v>
      </c>
      <c r="AR49" s="97">
        <f t="shared" si="3"/>
        <v>0.94</v>
      </c>
      <c r="AS49" s="97">
        <f t="shared" si="4"/>
        <v>339.04499999999996</v>
      </c>
      <c r="AT49" s="98" t="s">
        <v>11</v>
      </c>
      <c r="AU49" s="315"/>
      <c r="AV49" s="105" t="s">
        <v>44</v>
      </c>
      <c r="AW49" s="71"/>
    </row>
    <row r="50" spans="1:49" ht="18.75">
      <c r="A50" s="88"/>
      <c r="B50" s="314" t="s">
        <v>45</v>
      </c>
      <c r="C50" s="99" t="s">
        <v>10</v>
      </c>
      <c r="D50" s="42"/>
      <c r="E50" s="43"/>
      <c r="F50" s="43">
        <v>0</v>
      </c>
      <c r="G50" s="43"/>
      <c r="H50" s="43"/>
      <c r="I50" s="90"/>
      <c r="J50" s="279">
        <f t="shared" si="8"/>
        <v>0</v>
      </c>
      <c r="K50" s="279">
        <f t="shared" si="8"/>
        <v>0</v>
      </c>
      <c r="L50" s="133">
        <f t="shared" si="8"/>
        <v>0</v>
      </c>
      <c r="M50" s="42">
        <v>2</v>
      </c>
      <c r="N50" s="43">
        <v>313.1701</v>
      </c>
      <c r="O50" s="3">
        <v>76566.382</v>
      </c>
      <c r="P50" s="42"/>
      <c r="Q50" s="43"/>
      <c r="R50" s="43"/>
      <c r="S50" s="43"/>
      <c r="T50" s="43"/>
      <c r="U50" s="90"/>
      <c r="V50" s="43">
        <f t="shared" si="6"/>
        <v>0</v>
      </c>
      <c r="W50" s="43">
        <f t="shared" si="6"/>
        <v>0</v>
      </c>
      <c r="X50" s="43">
        <f t="shared" si="6"/>
        <v>0</v>
      </c>
      <c r="Y50" s="43"/>
      <c r="Z50" s="43"/>
      <c r="AA50" s="43"/>
      <c r="AB50" s="1"/>
      <c r="AC50" s="2"/>
      <c r="AD50" s="2"/>
      <c r="AE50" s="2"/>
      <c r="AF50" s="2"/>
      <c r="AG50" s="3"/>
      <c r="AH50" s="1"/>
      <c r="AI50" s="2"/>
      <c r="AJ50" s="3"/>
      <c r="AK50" s="1"/>
      <c r="AL50" s="2"/>
      <c r="AM50" s="3"/>
      <c r="AN50" s="1"/>
      <c r="AO50" s="2"/>
      <c r="AP50" s="2"/>
      <c r="AQ50" s="92">
        <f t="shared" si="2"/>
        <v>2</v>
      </c>
      <c r="AR50" s="92">
        <f t="shared" si="3"/>
        <v>313.1701</v>
      </c>
      <c r="AS50" s="92">
        <f t="shared" si="4"/>
        <v>76566.382</v>
      </c>
      <c r="AT50" s="93" t="s">
        <v>10</v>
      </c>
      <c r="AU50" s="314" t="s">
        <v>45</v>
      </c>
      <c r="AV50" s="103"/>
      <c r="AW50" s="71"/>
    </row>
    <row r="51" spans="1:49" ht="18.75">
      <c r="A51" s="88"/>
      <c r="B51" s="315"/>
      <c r="C51" s="95" t="s">
        <v>11</v>
      </c>
      <c r="D51" s="40"/>
      <c r="E51" s="41"/>
      <c r="F51" s="41">
        <v>0</v>
      </c>
      <c r="G51" s="41"/>
      <c r="H51" s="41"/>
      <c r="I51" s="96"/>
      <c r="J51" s="277">
        <f t="shared" si="8"/>
        <v>0</v>
      </c>
      <c r="K51" s="277">
        <f t="shared" si="8"/>
        <v>0</v>
      </c>
      <c r="L51" s="278">
        <f t="shared" si="8"/>
        <v>0</v>
      </c>
      <c r="M51" s="40"/>
      <c r="N51" s="41"/>
      <c r="O51" s="15"/>
      <c r="P51" s="40"/>
      <c r="Q51" s="41"/>
      <c r="R51" s="41"/>
      <c r="S51" s="41"/>
      <c r="T51" s="41"/>
      <c r="U51" s="96"/>
      <c r="V51" s="41">
        <f t="shared" si="6"/>
        <v>0</v>
      </c>
      <c r="W51" s="41">
        <f t="shared" si="6"/>
        <v>0</v>
      </c>
      <c r="X51" s="41">
        <f t="shared" si="6"/>
        <v>0</v>
      </c>
      <c r="Y51" s="41"/>
      <c r="Z51" s="41"/>
      <c r="AA51" s="41"/>
      <c r="AB51" s="4"/>
      <c r="AC51" s="5"/>
      <c r="AD51" s="5"/>
      <c r="AE51" s="5"/>
      <c r="AF51" s="5"/>
      <c r="AG51" s="6"/>
      <c r="AH51" s="4"/>
      <c r="AI51" s="5"/>
      <c r="AJ51" s="6"/>
      <c r="AK51" s="4"/>
      <c r="AL51" s="5"/>
      <c r="AM51" s="6"/>
      <c r="AN51" s="4"/>
      <c r="AO51" s="5"/>
      <c r="AP51" s="5"/>
      <c r="AQ51" s="97">
        <f t="shared" si="2"/>
        <v>0</v>
      </c>
      <c r="AR51" s="97">
        <f t="shared" si="3"/>
        <v>0</v>
      </c>
      <c r="AS51" s="97">
        <f t="shared" si="4"/>
        <v>0</v>
      </c>
      <c r="AT51" s="98" t="s">
        <v>11</v>
      </c>
      <c r="AU51" s="315"/>
      <c r="AV51" s="105"/>
      <c r="AW51" s="71"/>
    </row>
    <row r="52" spans="1:49" ht="18.75">
      <c r="A52" s="88"/>
      <c r="B52" s="314" t="s">
        <v>46</v>
      </c>
      <c r="C52" s="99" t="s">
        <v>10</v>
      </c>
      <c r="D52" s="42"/>
      <c r="E52" s="43"/>
      <c r="F52" s="43">
        <v>0</v>
      </c>
      <c r="G52" s="43"/>
      <c r="H52" s="43"/>
      <c r="I52" s="90"/>
      <c r="J52" s="279">
        <f t="shared" si="8"/>
        <v>0</v>
      </c>
      <c r="K52" s="279">
        <f t="shared" si="8"/>
        <v>0</v>
      </c>
      <c r="L52" s="133">
        <f t="shared" si="8"/>
        <v>0</v>
      </c>
      <c r="M52" s="42"/>
      <c r="N52" s="43"/>
      <c r="O52" s="3"/>
      <c r="P52" s="42"/>
      <c r="Q52" s="43"/>
      <c r="R52" s="43"/>
      <c r="S52" s="43"/>
      <c r="T52" s="43"/>
      <c r="U52" s="90"/>
      <c r="V52" s="43">
        <f t="shared" si="6"/>
        <v>0</v>
      </c>
      <c r="W52" s="43">
        <f t="shared" si="6"/>
        <v>0</v>
      </c>
      <c r="X52" s="43">
        <f t="shared" si="6"/>
        <v>0</v>
      </c>
      <c r="Y52" s="43"/>
      <c r="Z52" s="43"/>
      <c r="AA52" s="43"/>
      <c r="AB52" s="1"/>
      <c r="AC52" s="2"/>
      <c r="AD52" s="2"/>
      <c r="AE52" s="2"/>
      <c r="AF52" s="2"/>
      <c r="AG52" s="3"/>
      <c r="AH52" s="1"/>
      <c r="AI52" s="2"/>
      <c r="AJ52" s="3"/>
      <c r="AK52" s="1"/>
      <c r="AL52" s="2"/>
      <c r="AM52" s="3"/>
      <c r="AN52" s="1"/>
      <c r="AO52" s="2"/>
      <c r="AP52" s="2"/>
      <c r="AQ52" s="92">
        <f t="shared" si="2"/>
        <v>0</v>
      </c>
      <c r="AR52" s="92">
        <f t="shared" si="3"/>
        <v>0</v>
      </c>
      <c r="AS52" s="92">
        <f t="shared" si="4"/>
        <v>0</v>
      </c>
      <c r="AT52" s="93" t="s">
        <v>10</v>
      </c>
      <c r="AU52" s="314" t="s">
        <v>46</v>
      </c>
      <c r="AV52" s="105"/>
      <c r="AW52" s="71"/>
    </row>
    <row r="53" spans="1:49" ht="18.75">
      <c r="A53" s="88" t="s">
        <v>14</v>
      </c>
      <c r="B53" s="315"/>
      <c r="C53" s="95" t="s">
        <v>11</v>
      </c>
      <c r="D53" s="40"/>
      <c r="E53" s="41"/>
      <c r="F53" s="41">
        <v>0</v>
      </c>
      <c r="G53" s="41"/>
      <c r="H53" s="41"/>
      <c r="I53" s="96"/>
      <c r="J53" s="277">
        <f t="shared" si="8"/>
        <v>0</v>
      </c>
      <c r="K53" s="277">
        <f t="shared" si="8"/>
        <v>0</v>
      </c>
      <c r="L53" s="278">
        <f t="shared" si="8"/>
        <v>0</v>
      </c>
      <c r="M53" s="40">
        <v>263</v>
      </c>
      <c r="N53" s="41">
        <v>5427.852</v>
      </c>
      <c r="O53" s="15">
        <v>1338134.836</v>
      </c>
      <c r="P53" s="40"/>
      <c r="Q53" s="41"/>
      <c r="R53" s="41"/>
      <c r="S53" s="41"/>
      <c r="T53" s="41"/>
      <c r="U53" s="96"/>
      <c r="V53" s="41">
        <f t="shared" si="6"/>
        <v>0</v>
      </c>
      <c r="W53" s="41">
        <f t="shared" si="6"/>
        <v>0</v>
      </c>
      <c r="X53" s="41">
        <f t="shared" si="6"/>
        <v>0</v>
      </c>
      <c r="Y53" s="41"/>
      <c r="Z53" s="41"/>
      <c r="AA53" s="41"/>
      <c r="AB53" s="4"/>
      <c r="AC53" s="5"/>
      <c r="AD53" s="5"/>
      <c r="AE53" s="5"/>
      <c r="AF53" s="5"/>
      <c r="AG53" s="6"/>
      <c r="AH53" s="4"/>
      <c r="AI53" s="5"/>
      <c r="AJ53" s="6"/>
      <c r="AK53" s="4"/>
      <c r="AL53" s="5"/>
      <c r="AM53" s="6"/>
      <c r="AN53" s="4"/>
      <c r="AO53" s="5"/>
      <c r="AP53" s="5"/>
      <c r="AQ53" s="97">
        <f t="shared" si="2"/>
        <v>263</v>
      </c>
      <c r="AR53" s="97">
        <f t="shared" si="3"/>
        <v>5427.852</v>
      </c>
      <c r="AS53" s="97">
        <f t="shared" si="4"/>
        <v>1338134.836</v>
      </c>
      <c r="AT53" s="98" t="s">
        <v>11</v>
      </c>
      <c r="AU53" s="315"/>
      <c r="AV53" s="105" t="s">
        <v>14</v>
      </c>
      <c r="AW53" s="71"/>
    </row>
    <row r="54" spans="1:49" ht="18.75">
      <c r="A54" s="88"/>
      <c r="B54" s="314" t="s">
        <v>47</v>
      </c>
      <c r="C54" s="99" t="s">
        <v>10</v>
      </c>
      <c r="D54" s="42"/>
      <c r="E54" s="43"/>
      <c r="F54" s="43">
        <v>0</v>
      </c>
      <c r="G54" s="43"/>
      <c r="H54" s="43"/>
      <c r="I54" s="90"/>
      <c r="J54" s="279">
        <f t="shared" si="8"/>
        <v>0</v>
      </c>
      <c r="K54" s="279">
        <f t="shared" si="8"/>
        <v>0</v>
      </c>
      <c r="L54" s="133">
        <f t="shared" si="8"/>
        <v>0</v>
      </c>
      <c r="M54" s="42"/>
      <c r="N54" s="43"/>
      <c r="O54" s="3"/>
      <c r="P54" s="42"/>
      <c r="Q54" s="43"/>
      <c r="R54" s="43"/>
      <c r="S54" s="43"/>
      <c r="T54" s="43"/>
      <c r="U54" s="90"/>
      <c r="V54" s="43">
        <f t="shared" si="6"/>
        <v>0</v>
      </c>
      <c r="W54" s="43">
        <f t="shared" si="6"/>
        <v>0</v>
      </c>
      <c r="X54" s="43">
        <f t="shared" si="6"/>
        <v>0</v>
      </c>
      <c r="Y54" s="43"/>
      <c r="Z54" s="43"/>
      <c r="AA54" s="43"/>
      <c r="AB54" s="1"/>
      <c r="AC54" s="2"/>
      <c r="AD54" s="2"/>
      <c r="AE54" s="2"/>
      <c r="AF54" s="2"/>
      <c r="AG54" s="3"/>
      <c r="AH54" s="1"/>
      <c r="AI54" s="2"/>
      <c r="AJ54" s="3"/>
      <c r="AK54" s="1">
        <v>6</v>
      </c>
      <c r="AL54" s="2">
        <v>0.0944</v>
      </c>
      <c r="AM54" s="3">
        <v>49.997</v>
      </c>
      <c r="AN54" s="1">
        <v>119</v>
      </c>
      <c r="AO54" s="2">
        <v>2.5113</v>
      </c>
      <c r="AP54" s="2">
        <v>2385.755</v>
      </c>
      <c r="AQ54" s="92">
        <f t="shared" si="2"/>
        <v>125</v>
      </c>
      <c r="AR54" s="92">
        <f t="shared" si="3"/>
        <v>2.6056999999999997</v>
      </c>
      <c r="AS54" s="92">
        <f t="shared" si="4"/>
        <v>2435.752</v>
      </c>
      <c r="AT54" s="93" t="s">
        <v>10</v>
      </c>
      <c r="AU54" s="314" t="s">
        <v>47</v>
      </c>
      <c r="AV54" s="94"/>
      <c r="AW54" s="71"/>
    </row>
    <row r="55" spans="1:49" ht="18.75">
      <c r="A55" s="100"/>
      <c r="B55" s="315"/>
      <c r="C55" s="95" t="s">
        <v>11</v>
      </c>
      <c r="D55" s="40"/>
      <c r="E55" s="41"/>
      <c r="F55" s="41">
        <v>0</v>
      </c>
      <c r="G55" s="41"/>
      <c r="H55" s="41"/>
      <c r="I55" s="96"/>
      <c r="J55" s="277">
        <f t="shared" si="8"/>
        <v>0</v>
      </c>
      <c r="K55" s="277">
        <f t="shared" si="8"/>
        <v>0</v>
      </c>
      <c r="L55" s="278">
        <f t="shared" si="8"/>
        <v>0</v>
      </c>
      <c r="M55" s="40"/>
      <c r="N55" s="41"/>
      <c r="O55" s="15"/>
      <c r="P55" s="40"/>
      <c r="Q55" s="41"/>
      <c r="R55" s="41"/>
      <c r="S55" s="41"/>
      <c r="T55" s="41"/>
      <c r="U55" s="96"/>
      <c r="V55" s="41">
        <f t="shared" si="6"/>
        <v>0</v>
      </c>
      <c r="W55" s="41">
        <f t="shared" si="6"/>
        <v>0</v>
      </c>
      <c r="X55" s="41">
        <f t="shared" si="6"/>
        <v>0</v>
      </c>
      <c r="Y55" s="41"/>
      <c r="Z55" s="41"/>
      <c r="AA55" s="41"/>
      <c r="AB55" s="4"/>
      <c r="AC55" s="5"/>
      <c r="AD55" s="5"/>
      <c r="AE55" s="5"/>
      <c r="AF55" s="5"/>
      <c r="AG55" s="6"/>
      <c r="AH55" s="4"/>
      <c r="AI55" s="5"/>
      <c r="AJ55" s="6"/>
      <c r="AK55" s="4"/>
      <c r="AL55" s="5"/>
      <c r="AM55" s="6"/>
      <c r="AN55" s="4"/>
      <c r="AO55" s="5"/>
      <c r="AP55" s="5"/>
      <c r="AQ55" s="97">
        <f t="shared" si="2"/>
        <v>0</v>
      </c>
      <c r="AR55" s="97">
        <f t="shared" si="3"/>
        <v>0</v>
      </c>
      <c r="AS55" s="97">
        <f t="shared" si="4"/>
        <v>0</v>
      </c>
      <c r="AT55" s="101" t="s">
        <v>11</v>
      </c>
      <c r="AU55" s="315"/>
      <c r="AV55" s="102"/>
      <c r="AW55" s="71"/>
    </row>
    <row r="56" spans="1:49" ht="18.75">
      <c r="A56" s="316" t="s">
        <v>93</v>
      </c>
      <c r="B56" s="317" t="s">
        <v>48</v>
      </c>
      <c r="C56" s="99" t="s">
        <v>10</v>
      </c>
      <c r="D56" s="42"/>
      <c r="E56" s="43"/>
      <c r="F56" s="43">
        <v>0</v>
      </c>
      <c r="G56" s="43"/>
      <c r="H56" s="43"/>
      <c r="I56" s="90"/>
      <c r="J56" s="279">
        <f t="shared" si="8"/>
        <v>0</v>
      </c>
      <c r="K56" s="279">
        <f t="shared" si="8"/>
        <v>0</v>
      </c>
      <c r="L56" s="133">
        <f t="shared" si="8"/>
        <v>0</v>
      </c>
      <c r="M56" s="42">
        <v>22</v>
      </c>
      <c r="N56" s="43">
        <v>5.5526</v>
      </c>
      <c r="O56" s="3">
        <v>4176.805</v>
      </c>
      <c r="P56" s="42"/>
      <c r="Q56" s="43"/>
      <c r="R56" s="43"/>
      <c r="S56" s="43"/>
      <c r="T56" s="43"/>
      <c r="U56" s="90"/>
      <c r="V56" s="43">
        <f t="shared" si="6"/>
        <v>0</v>
      </c>
      <c r="W56" s="43">
        <f t="shared" si="6"/>
        <v>0</v>
      </c>
      <c r="X56" s="43">
        <f t="shared" si="6"/>
        <v>0</v>
      </c>
      <c r="Y56" s="43"/>
      <c r="Z56" s="43"/>
      <c r="AA56" s="43"/>
      <c r="AB56" s="1"/>
      <c r="AC56" s="2"/>
      <c r="AD56" s="2"/>
      <c r="AE56" s="2"/>
      <c r="AF56" s="2"/>
      <c r="AG56" s="3"/>
      <c r="AH56" s="1"/>
      <c r="AI56" s="2"/>
      <c r="AJ56" s="3"/>
      <c r="AK56" s="1"/>
      <c r="AL56" s="2"/>
      <c r="AM56" s="3"/>
      <c r="AN56" s="1"/>
      <c r="AO56" s="2"/>
      <c r="AP56" s="2"/>
      <c r="AQ56" s="92">
        <f t="shared" si="2"/>
        <v>22</v>
      </c>
      <c r="AR56" s="92">
        <f t="shared" si="3"/>
        <v>5.5526</v>
      </c>
      <c r="AS56" s="92">
        <f t="shared" si="4"/>
        <v>4176.805</v>
      </c>
      <c r="AT56" s="107" t="s">
        <v>10</v>
      </c>
      <c r="AU56" s="320" t="s">
        <v>94</v>
      </c>
      <c r="AV56" s="321" t="s">
        <v>0</v>
      </c>
      <c r="AW56" s="71"/>
    </row>
    <row r="57" spans="1:49" ht="18.75">
      <c r="A57" s="318"/>
      <c r="B57" s="319"/>
      <c r="C57" s="95" t="s">
        <v>11</v>
      </c>
      <c r="D57" s="40"/>
      <c r="E57" s="41"/>
      <c r="F57" s="41">
        <v>0</v>
      </c>
      <c r="G57" s="41"/>
      <c r="H57" s="41"/>
      <c r="I57" s="96"/>
      <c r="J57" s="277">
        <f t="shared" si="8"/>
        <v>0</v>
      </c>
      <c r="K57" s="277">
        <f t="shared" si="8"/>
        <v>0</v>
      </c>
      <c r="L57" s="278">
        <f t="shared" si="8"/>
        <v>0</v>
      </c>
      <c r="M57" s="40">
        <v>3</v>
      </c>
      <c r="N57" s="41">
        <v>0.377</v>
      </c>
      <c r="O57" s="15">
        <v>315.856</v>
      </c>
      <c r="P57" s="40"/>
      <c r="Q57" s="41"/>
      <c r="R57" s="41"/>
      <c r="S57" s="41"/>
      <c r="T57" s="41"/>
      <c r="U57" s="96"/>
      <c r="V57" s="41">
        <f t="shared" si="6"/>
        <v>0</v>
      </c>
      <c r="W57" s="41">
        <f t="shared" si="6"/>
        <v>0</v>
      </c>
      <c r="X57" s="41">
        <f t="shared" si="6"/>
        <v>0</v>
      </c>
      <c r="Y57" s="41"/>
      <c r="Z57" s="41"/>
      <c r="AA57" s="41"/>
      <c r="AB57" s="4"/>
      <c r="AC57" s="5"/>
      <c r="AD57" s="5"/>
      <c r="AE57" s="5"/>
      <c r="AF57" s="5"/>
      <c r="AG57" s="6"/>
      <c r="AH57" s="4"/>
      <c r="AI57" s="5"/>
      <c r="AJ57" s="6"/>
      <c r="AK57" s="4"/>
      <c r="AL57" s="5"/>
      <c r="AM57" s="6"/>
      <c r="AN57" s="4"/>
      <c r="AO57" s="5"/>
      <c r="AP57" s="5"/>
      <c r="AQ57" s="97">
        <f t="shared" si="2"/>
        <v>3</v>
      </c>
      <c r="AR57" s="97">
        <f t="shared" si="3"/>
        <v>0.377</v>
      </c>
      <c r="AS57" s="97">
        <f t="shared" si="4"/>
        <v>315.856</v>
      </c>
      <c r="AT57" s="95" t="s">
        <v>11</v>
      </c>
      <c r="AU57" s="322"/>
      <c r="AV57" s="323"/>
      <c r="AW57" s="71"/>
    </row>
    <row r="58" spans="1:49" ht="18.75">
      <c r="A58" s="61" t="s">
        <v>0</v>
      </c>
      <c r="C58" s="108" t="s">
        <v>10</v>
      </c>
      <c r="D58" s="44"/>
      <c r="E58" s="45"/>
      <c r="F58" s="45">
        <v>0</v>
      </c>
      <c r="G58" s="45"/>
      <c r="H58" s="45"/>
      <c r="I58" s="109"/>
      <c r="J58" s="280">
        <f t="shared" si="8"/>
        <v>0</v>
      </c>
      <c r="K58" s="280">
        <f t="shared" si="8"/>
        <v>0</v>
      </c>
      <c r="L58" s="281">
        <f t="shared" si="8"/>
        <v>0</v>
      </c>
      <c r="M58" s="44">
        <v>608</v>
      </c>
      <c r="N58" s="45">
        <v>14.9452</v>
      </c>
      <c r="O58" s="19">
        <v>10494.589</v>
      </c>
      <c r="P58" s="44">
        <v>31</v>
      </c>
      <c r="Q58" s="45">
        <v>55.398</v>
      </c>
      <c r="R58" s="45">
        <v>14103.071</v>
      </c>
      <c r="S58" s="45">
        <v>68</v>
      </c>
      <c r="T58" s="45">
        <v>1.107</v>
      </c>
      <c r="U58" s="109">
        <v>839.55</v>
      </c>
      <c r="V58" s="45">
        <f t="shared" si="6"/>
        <v>99</v>
      </c>
      <c r="W58" s="45">
        <f t="shared" si="6"/>
        <v>56.505</v>
      </c>
      <c r="X58" s="45">
        <f t="shared" si="6"/>
        <v>14942.621</v>
      </c>
      <c r="Y58" s="45">
        <v>106</v>
      </c>
      <c r="Z58" s="45">
        <v>2.0816</v>
      </c>
      <c r="AA58" s="45">
        <v>1515.793</v>
      </c>
      <c r="AB58" s="20">
        <v>397</v>
      </c>
      <c r="AC58" s="23">
        <v>10.2207</v>
      </c>
      <c r="AD58" s="23">
        <v>5054.329</v>
      </c>
      <c r="AE58" s="23"/>
      <c r="AF58" s="23"/>
      <c r="AG58" s="19"/>
      <c r="AH58" s="20"/>
      <c r="AI58" s="23"/>
      <c r="AJ58" s="19"/>
      <c r="AK58" s="20">
        <v>128</v>
      </c>
      <c r="AL58" s="23">
        <v>5.1791</v>
      </c>
      <c r="AM58" s="19">
        <v>2538.813</v>
      </c>
      <c r="AN58" s="20">
        <v>8</v>
      </c>
      <c r="AO58" s="23">
        <v>0.5642</v>
      </c>
      <c r="AP58" s="23">
        <v>405.91</v>
      </c>
      <c r="AQ58" s="146">
        <f t="shared" si="2"/>
        <v>1346</v>
      </c>
      <c r="AR58" s="146">
        <f t="shared" si="3"/>
        <v>89.4958</v>
      </c>
      <c r="AS58" s="146">
        <f t="shared" si="4"/>
        <v>34952.05500000001</v>
      </c>
      <c r="AT58" s="108" t="s">
        <v>10</v>
      </c>
      <c r="AU58" s="111"/>
      <c r="AV58" s="94" t="s">
        <v>0</v>
      </c>
      <c r="AW58" s="71"/>
    </row>
    <row r="59" spans="1:49" ht="18.75">
      <c r="A59" s="324" t="s">
        <v>49</v>
      </c>
      <c r="B59" s="325"/>
      <c r="C59" s="99" t="s">
        <v>50</v>
      </c>
      <c r="D59" s="42"/>
      <c r="E59" s="43"/>
      <c r="F59" s="43">
        <v>0</v>
      </c>
      <c r="G59" s="43"/>
      <c r="H59" s="43"/>
      <c r="I59" s="90"/>
      <c r="J59" s="282">
        <f t="shared" si="8"/>
        <v>0</v>
      </c>
      <c r="K59" s="282">
        <f t="shared" si="8"/>
        <v>0</v>
      </c>
      <c r="L59" s="283">
        <f t="shared" si="8"/>
        <v>0</v>
      </c>
      <c r="M59" s="42"/>
      <c r="N59" s="43"/>
      <c r="O59" s="3"/>
      <c r="P59" s="42"/>
      <c r="Q59" s="43"/>
      <c r="R59" s="43"/>
      <c r="S59" s="43"/>
      <c r="T59" s="43"/>
      <c r="U59" s="90"/>
      <c r="V59" s="43">
        <f t="shared" si="6"/>
        <v>0</v>
      </c>
      <c r="W59" s="43">
        <f t="shared" si="6"/>
        <v>0</v>
      </c>
      <c r="X59" s="451">
        <f t="shared" si="6"/>
        <v>0</v>
      </c>
      <c r="Y59" s="42"/>
      <c r="Z59" s="43"/>
      <c r="AA59" s="43"/>
      <c r="AB59" s="1"/>
      <c r="AC59" s="2"/>
      <c r="AD59" s="2"/>
      <c r="AE59" s="2"/>
      <c r="AF59" s="2"/>
      <c r="AG59" s="3"/>
      <c r="AH59" s="1"/>
      <c r="AI59" s="2"/>
      <c r="AJ59" s="3"/>
      <c r="AK59" s="1"/>
      <c r="AL59" s="2"/>
      <c r="AM59" s="3"/>
      <c r="AN59" s="1"/>
      <c r="AO59" s="2"/>
      <c r="AP59" s="2"/>
      <c r="AQ59" s="114">
        <f t="shared" si="2"/>
        <v>0</v>
      </c>
      <c r="AR59" s="114">
        <f t="shared" si="3"/>
        <v>0</v>
      </c>
      <c r="AS59" s="114">
        <f t="shared" si="4"/>
        <v>0</v>
      </c>
      <c r="AT59" s="108" t="s">
        <v>50</v>
      </c>
      <c r="AU59" s="326" t="s">
        <v>49</v>
      </c>
      <c r="AV59" s="327"/>
      <c r="AW59" s="71"/>
    </row>
    <row r="60" spans="1:49" ht="18.75">
      <c r="A60" s="79"/>
      <c r="B60" s="80"/>
      <c r="C60" s="95" t="s">
        <v>11</v>
      </c>
      <c r="D60" s="40"/>
      <c r="E60" s="41"/>
      <c r="F60" s="41">
        <v>0</v>
      </c>
      <c r="G60" s="41"/>
      <c r="H60" s="41"/>
      <c r="I60" s="96"/>
      <c r="J60" s="277">
        <f t="shared" si="8"/>
        <v>0</v>
      </c>
      <c r="K60" s="277">
        <f t="shared" si="8"/>
        <v>0</v>
      </c>
      <c r="L60" s="278">
        <f t="shared" si="8"/>
        <v>0</v>
      </c>
      <c r="M60" s="40">
        <v>57</v>
      </c>
      <c r="N60" s="41">
        <v>1.2841</v>
      </c>
      <c r="O60" s="15">
        <v>982.895</v>
      </c>
      <c r="P60" s="40">
        <v>11</v>
      </c>
      <c r="Q60" s="41">
        <v>57.611</v>
      </c>
      <c r="R60" s="41">
        <v>17981.766</v>
      </c>
      <c r="S60" s="41"/>
      <c r="T60" s="41"/>
      <c r="U60" s="96"/>
      <c r="V60" s="41">
        <f t="shared" si="6"/>
        <v>11</v>
      </c>
      <c r="W60" s="41">
        <f t="shared" si="6"/>
        <v>57.611</v>
      </c>
      <c r="X60" s="452">
        <f t="shared" si="6"/>
        <v>17981.766</v>
      </c>
      <c r="Y60" s="40"/>
      <c r="Z60" s="41"/>
      <c r="AA60" s="41"/>
      <c r="AB60" s="4"/>
      <c r="AC60" s="5"/>
      <c r="AD60" s="5"/>
      <c r="AE60" s="5"/>
      <c r="AF60" s="5"/>
      <c r="AG60" s="6"/>
      <c r="AH60" s="4"/>
      <c r="AI60" s="5"/>
      <c r="AJ60" s="6"/>
      <c r="AK60" s="4"/>
      <c r="AL60" s="5"/>
      <c r="AM60" s="6"/>
      <c r="AN60" s="4"/>
      <c r="AO60" s="5"/>
      <c r="AP60" s="5"/>
      <c r="AQ60" s="97">
        <f t="shared" si="2"/>
        <v>68</v>
      </c>
      <c r="AR60" s="97">
        <f t="shared" si="3"/>
        <v>58.8951</v>
      </c>
      <c r="AS60" s="97">
        <f t="shared" si="4"/>
        <v>18964.661</v>
      </c>
      <c r="AT60" s="95" t="s">
        <v>11</v>
      </c>
      <c r="AU60" s="80"/>
      <c r="AV60" s="102"/>
      <c r="AW60" s="71"/>
    </row>
    <row r="61" spans="1:49" ht="18.75">
      <c r="A61" s="61" t="s">
        <v>0</v>
      </c>
      <c r="C61" s="108" t="s">
        <v>10</v>
      </c>
      <c r="D61" s="44">
        <f aca="true" t="shared" si="9" ref="D61:AP61">+D6+D8+D10+D12+D14+D16+D18+D20+D22+D24+D26+D28+D30+D32+D34+D36+D38+D40+D42+D44+D46+D48+D50+D52+D54+D56+D58</f>
        <v>29</v>
      </c>
      <c r="E61" s="45">
        <f t="shared" si="9"/>
        <v>5.5237</v>
      </c>
      <c r="F61" s="45">
        <f t="shared" si="9"/>
        <v>8028.749000000001</v>
      </c>
      <c r="G61" s="44">
        <f t="shared" si="9"/>
        <v>71</v>
      </c>
      <c r="H61" s="45">
        <f t="shared" si="9"/>
        <v>20.371499999999997</v>
      </c>
      <c r="I61" s="45">
        <f t="shared" si="9"/>
        <v>23323.597</v>
      </c>
      <c r="J61" s="23">
        <f t="shared" si="9"/>
        <v>100</v>
      </c>
      <c r="K61" s="23">
        <f t="shared" si="9"/>
        <v>25.895200000000003</v>
      </c>
      <c r="L61" s="19">
        <f t="shared" si="9"/>
        <v>31352.346</v>
      </c>
      <c r="M61" s="44">
        <f t="shared" si="9"/>
        <v>1091</v>
      </c>
      <c r="N61" s="45">
        <f t="shared" si="9"/>
        <v>1820.3257000000003</v>
      </c>
      <c r="O61" s="45">
        <f t="shared" si="9"/>
        <v>552069.7510000002</v>
      </c>
      <c r="P61" s="44">
        <f t="shared" si="9"/>
        <v>1374</v>
      </c>
      <c r="Q61" s="45">
        <f t="shared" si="9"/>
        <v>5492.837</v>
      </c>
      <c r="R61" s="45">
        <f t="shared" si="9"/>
        <v>822319.748</v>
      </c>
      <c r="S61" s="44">
        <f t="shared" si="9"/>
        <v>110</v>
      </c>
      <c r="T61" s="45">
        <f t="shared" si="9"/>
        <v>3.9800000000000004</v>
      </c>
      <c r="U61" s="45">
        <f t="shared" si="9"/>
        <v>3441.0559999999996</v>
      </c>
      <c r="V61" s="19">
        <f t="shared" si="9"/>
        <v>1484</v>
      </c>
      <c r="W61" s="23">
        <f t="shared" si="9"/>
        <v>5496.817</v>
      </c>
      <c r="X61" s="437">
        <f t="shared" si="9"/>
        <v>825760.8040000001</v>
      </c>
      <c r="Y61" s="291">
        <f t="shared" si="9"/>
        <v>653</v>
      </c>
      <c r="Z61" s="45">
        <f t="shared" si="9"/>
        <v>1950.0763000000002</v>
      </c>
      <c r="AA61" s="45">
        <f t="shared" si="9"/>
        <v>373946.11699999997</v>
      </c>
      <c r="AB61" s="44">
        <f t="shared" si="9"/>
        <v>1226</v>
      </c>
      <c r="AC61" s="45">
        <f t="shared" si="9"/>
        <v>110.3923</v>
      </c>
      <c r="AD61" s="45">
        <f t="shared" si="9"/>
        <v>28891.307</v>
      </c>
      <c r="AE61" s="44">
        <f t="shared" si="9"/>
        <v>296</v>
      </c>
      <c r="AF61" s="45">
        <f t="shared" si="9"/>
        <v>15.668</v>
      </c>
      <c r="AG61" s="45">
        <f t="shared" si="9"/>
        <v>10607.421</v>
      </c>
      <c r="AH61" s="44">
        <f t="shared" si="9"/>
        <v>162</v>
      </c>
      <c r="AI61" s="45">
        <f t="shared" si="9"/>
        <v>15.3914</v>
      </c>
      <c r="AJ61" s="45">
        <f t="shared" si="9"/>
        <v>13286.492</v>
      </c>
      <c r="AK61" s="44">
        <f t="shared" si="9"/>
        <v>643</v>
      </c>
      <c r="AL61" s="45">
        <f t="shared" si="9"/>
        <v>18.716</v>
      </c>
      <c r="AM61" s="45">
        <f t="shared" si="9"/>
        <v>14942.821</v>
      </c>
      <c r="AN61" s="44">
        <f t="shared" si="9"/>
        <v>409</v>
      </c>
      <c r="AO61" s="45">
        <f t="shared" si="9"/>
        <v>13.758</v>
      </c>
      <c r="AP61" s="45">
        <f t="shared" si="9"/>
        <v>15273.754</v>
      </c>
      <c r="AQ61" s="146">
        <f t="shared" si="2"/>
        <v>6064</v>
      </c>
      <c r="AR61" s="146">
        <f t="shared" si="3"/>
        <v>9467.0399</v>
      </c>
      <c r="AS61" s="146">
        <f t="shared" si="4"/>
        <v>1866130.8130000003</v>
      </c>
      <c r="AT61" s="108" t="s">
        <v>10</v>
      </c>
      <c r="AU61" s="115"/>
      <c r="AV61" s="94" t="s">
        <v>0</v>
      </c>
      <c r="AW61" s="71"/>
    </row>
    <row r="62" spans="1:49" ht="18.75">
      <c r="A62" s="328" t="s">
        <v>95</v>
      </c>
      <c r="B62" s="329" t="s">
        <v>51</v>
      </c>
      <c r="C62" s="99" t="s">
        <v>50</v>
      </c>
      <c r="D62" s="42">
        <f aca="true" t="shared" si="10" ref="D62:AP62">D59</f>
        <v>0</v>
      </c>
      <c r="E62" s="43">
        <f t="shared" si="10"/>
        <v>0</v>
      </c>
      <c r="F62" s="43">
        <f t="shared" si="10"/>
        <v>0</v>
      </c>
      <c r="G62" s="42">
        <f t="shared" si="10"/>
        <v>0</v>
      </c>
      <c r="H62" s="43">
        <f t="shared" si="10"/>
        <v>0</v>
      </c>
      <c r="I62" s="43">
        <f t="shared" si="10"/>
        <v>0</v>
      </c>
      <c r="J62" s="2">
        <f t="shared" si="10"/>
        <v>0</v>
      </c>
      <c r="K62" s="2">
        <f t="shared" si="10"/>
        <v>0</v>
      </c>
      <c r="L62" s="3">
        <f t="shared" si="10"/>
        <v>0</v>
      </c>
      <c r="M62" s="42">
        <f t="shared" si="10"/>
        <v>0</v>
      </c>
      <c r="N62" s="43">
        <f t="shared" si="10"/>
        <v>0</v>
      </c>
      <c r="O62" s="43">
        <f t="shared" si="10"/>
        <v>0</v>
      </c>
      <c r="P62" s="42">
        <f t="shared" si="10"/>
        <v>0</v>
      </c>
      <c r="Q62" s="43">
        <f t="shared" si="10"/>
        <v>0</v>
      </c>
      <c r="R62" s="43">
        <f t="shared" si="10"/>
        <v>0</v>
      </c>
      <c r="S62" s="42">
        <f t="shared" si="10"/>
        <v>0</v>
      </c>
      <c r="T62" s="43">
        <f t="shared" si="10"/>
        <v>0</v>
      </c>
      <c r="U62" s="43">
        <f t="shared" si="10"/>
        <v>0</v>
      </c>
      <c r="V62" s="3">
        <f t="shared" si="10"/>
        <v>0</v>
      </c>
      <c r="W62" s="2">
        <f t="shared" si="10"/>
        <v>0</v>
      </c>
      <c r="X62" s="48">
        <f t="shared" si="10"/>
        <v>0</v>
      </c>
      <c r="Y62" s="42">
        <f t="shared" si="10"/>
        <v>0</v>
      </c>
      <c r="Z62" s="43">
        <f t="shared" si="10"/>
        <v>0</v>
      </c>
      <c r="AA62" s="43">
        <f t="shared" si="10"/>
        <v>0</v>
      </c>
      <c r="AB62" s="42">
        <f t="shared" si="10"/>
        <v>0</v>
      </c>
      <c r="AC62" s="43">
        <f t="shared" si="10"/>
        <v>0</v>
      </c>
      <c r="AD62" s="43">
        <f t="shared" si="10"/>
        <v>0</v>
      </c>
      <c r="AE62" s="42">
        <f t="shared" si="10"/>
        <v>0</v>
      </c>
      <c r="AF62" s="43">
        <f t="shared" si="10"/>
        <v>0</v>
      </c>
      <c r="AG62" s="43">
        <f t="shared" si="10"/>
        <v>0</v>
      </c>
      <c r="AH62" s="42">
        <f t="shared" si="10"/>
        <v>0</v>
      </c>
      <c r="AI62" s="43">
        <f t="shared" si="10"/>
        <v>0</v>
      </c>
      <c r="AJ62" s="43">
        <f t="shared" si="10"/>
        <v>0</v>
      </c>
      <c r="AK62" s="42">
        <f t="shared" si="10"/>
        <v>0</v>
      </c>
      <c r="AL62" s="43">
        <f t="shared" si="10"/>
        <v>0</v>
      </c>
      <c r="AM62" s="43">
        <f t="shared" si="10"/>
        <v>0</v>
      </c>
      <c r="AN62" s="42">
        <f t="shared" si="10"/>
        <v>0</v>
      </c>
      <c r="AO62" s="43">
        <f t="shared" si="10"/>
        <v>0</v>
      </c>
      <c r="AP62" s="43">
        <f t="shared" si="10"/>
        <v>0</v>
      </c>
      <c r="AQ62" s="92">
        <f t="shared" si="2"/>
        <v>0</v>
      </c>
      <c r="AR62" s="92">
        <f t="shared" si="3"/>
        <v>0</v>
      </c>
      <c r="AS62" s="92">
        <f t="shared" si="4"/>
        <v>0</v>
      </c>
      <c r="AT62" s="108" t="s">
        <v>50</v>
      </c>
      <c r="AU62" s="326" t="s">
        <v>96</v>
      </c>
      <c r="AV62" s="327"/>
      <c r="AW62" s="71"/>
    </row>
    <row r="63" spans="1:49" ht="18.75">
      <c r="A63" s="79"/>
      <c r="B63" s="80"/>
      <c r="C63" s="95" t="s">
        <v>11</v>
      </c>
      <c r="D63" s="40">
        <f aca="true" t="shared" si="11" ref="D63:U63">+D7+D9+D11+D13+D15+D17+D19+D21+D23+D25+D27+D29+D31+D33+D35+D37+D39+D41+D43+D45+D47+D49+D51+D53+D55+D57+D60</f>
        <v>44</v>
      </c>
      <c r="E63" s="41">
        <f t="shared" si="11"/>
        <v>312.084</v>
      </c>
      <c r="F63" s="41">
        <f t="shared" si="11"/>
        <v>374588.44</v>
      </c>
      <c r="G63" s="40">
        <f t="shared" si="11"/>
        <v>31</v>
      </c>
      <c r="H63" s="41">
        <f t="shared" si="11"/>
        <v>191.7824</v>
      </c>
      <c r="I63" s="41">
        <f t="shared" si="11"/>
        <v>217247.259</v>
      </c>
      <c r="J63" s="5">
        <f t="shared" si="11"/>
        <v>75</v>
      </c>
      <c r="K63" s="5">
        <f t="shared" si="11"/>
        <v>503.8664</v>
      </c>
      <c r="L63" s="6">
        <f t="shared" si="11"/>
        <v>591835.699</v>
      </c>
      <c r="M63" s="40">
        <f t="shared" si="11"/>
        <v>447</v>
      </c>
      <c r="N63" s="41">
        <f t="shared" si="11"/>
        <v>8570.635100000001</v>
      </c>
      <c r="O63" s="41">
        <f t="shared" si="11"/>
        <v>2218165.058</v>
      </c>
      <c r="P63" s="40">
        <f t="shared" si="11"/>
        <v>56</v>
      </c>
      <c r="Q63" s="41">
        <f t="shared" si="11"/>
        <v>3554.3329999999996</v>
      </c>
      <c r="R63" s="41">
        <f t="shared" si="11"/>
        <v>420690.9</v>
      </c>
      <c r="S63" s="40">
        <f t="shared" si="11"/>
        <v>0</v>
      </c>
      <c r="T63" s="41">
        <f t="shared" si="11"/>
        <v>0</v>
      </c>
      <c r="U63" s="41">
        <f t="shared" si="11"/>
        <v>0</v>
      </c>
      <c r="V63" s="6">
        <f>+V7+V9+V11+V13+V15+V17+V19+V21+V23+V25+V27+V29+V31+V33+V35+V37+V39+V41+V43+V45+V47+V49+V51+V53+V55+V57+V60</f>
        <v>56</v>
      </c>
      <c r="W63" s="5">
        <f>+W7+W9+W11+W13+W15+W17+W19+W21+W23+W25+W27+W29+W31+W33+W35+W37+W39+W41+W43+W45+W47+W49+W51+W53+W55+W57+W60</f>
        <v>3554.3329999999996</v>
      </c>
      <c r="X63" s="47">
        <f>+X7+X9+X11+X13+X15+X17+X19+X21+X23+X25+X27+X29+X31+X33+X35+X37+X39+X41+X43+X45+X47+X49+X51+X53+X55+X57+X60</f>
        <v>420690.9</v>
      </c>
      <c r="Y63" s="40">
        <f>+Y7+Y9+Y11+Y13+Y15+Y17+Y19+Y21+Y23+Y25+Y27+Y29+Y31+Y33+Y35+Y37+Y39+Y41+Y43+Y45+Y47+Y49+Y51+Y53+Y55+Y57+Y60</f>
        <v>13</v>
      </c>
      <c r="Z63" s="41">
        <f>+Z7+Z9+Z11+Z13+Z15+Z17+Z19+Z21+Z23+Z25+Z27+Z29+Z31+Z33+Z35+Z37+Z39+Z41+Z43+Z45+Z47+Z49+Z51+Z53+Z55+Z57+Z60</f>
        <v>1316.499</v>
      </c>
      <c r="AA63" s="41">
        <f aca="true" t="shared" si="12" ref="AA63:AP63">+AA7+AA9+AA11+AA13+AA15+AA17+AA19+AA21+AA23+AA25+AA27+AA29+AA31+AA33+AA35+AA37+AA39+AA41+AA43+AA45+AA47+AA49+AA51+AA53+AA55+AA57+AA60</f>
        <v>246724.66799999998</v>
      </c>
      <c r="AB63" s="40">
        <f t="shared" si="12"/>
        <v>0</v>
      </c>
      <c r="AC63" s="41">
        <f t="shared" si="12"/>
        <v>0</v>
      </c>
      <c r="AD63" s="41">
        <f t="shared" si="12"/>
        <v>0</v>
      </c>
      <c r="AE63" s="40">
        <f t="shared" si="12"/>
        <v>0</v>
      </c>
      <c r="AF63" s="41">
        <f t="shared" si="12"/>
        <v>0</v>
      </c>
      <c r="AG63" s="41">
        <f t="shared" si="12"/>
        <v>0</v>
      </c>
      <c r="AH63" s="40">
        <f t="shared" si="12"/>
        <v>0</v>
      </c>
      <c r="AI63" s="41">
        <f t="shared" si="12"/>
        <v>0</v>
      </c>
      <c r="AJ63" s="41">
        <f t="shared" si="12"/>
        <v>0</v>
      </c>
      <c r="AK63" s="40">
        <f t="shared" si="12"/>
        <v>0</v>
      </c>
      <c r="AL63" s="41">
        <f t="shared" si="12"/>
        <v>0</v>
      </c>
      <c r="AM63" s="41">
        <f t="shared" si="12"/>
        <v>0</v>
      </c>
      <c r="AN63" s="40">
        <f t="shared" si="12"/>
        <v>0</v>
      </c>
      <c r="AO63" s="41">
        <f t="shared" si="12"/>
        <v>0</v>
      </c>
      <c r="AP63" s="41">
        <f t="shared" si="12"/>
        <v>0</v>
      </c>
      <c r="AQ63" s="97">
        <f t="shared" si="2"/>
        <v>591</v>
      </c>
      <c r="AR63" s="97">
        <f t="shared" si="3"/>
        <v>13945.3335</v>
      </c>
      <c r="AS63" s="97">
        <f t="shared" si="4"/>
        <v>3477416.325</v>
      </c>
      <c r="AT63" s="95" t="s">
        <v>11</v>
      </c>
      <c r="AU63" s="116"/>
      <c r="AV63" s="102"/>
      <c r="AW63" s="71"/>
    </row>
    <row r="64" spans="1:49" ht="18.75">
      <c r="A64" s="88" t="s">
        <v>52</v>
      </c>
      <c r="B64" s="314" t="s">
        <v>53</v>
      </c>
      <c r="C64" s="99" t="s">
        <v>10</v>
      </c>
      <c r="D64" s="42"/>
      <c r="E64" s="43"/>
      <c r="F64" s="43">
        <v>0</v>
      </c>
      <c r="G64" s="43">
        <v>282</v>
      </c>
      <c r="H64" s="43">
        <v>1063.1382</v>
      </c>
      <c r="I64" s="90">
        <v>515069.163</v>
      </c>
      <c r="J64" s="279">
        <f aca="true" t="shared" si="13" ref="J64:L70">+D64+G64</f>
        <v>282</v>
      </c>
      <c r="K64" s="279">
        <f t="shared" si="13"/>
        <v>1063.1382</v>
      </c>
      <c r="L64" s="133">
        <f t="shared" si="13"/>
        <v>515069.163</v>
      </c>
      <c r="M64" s="42">
        <v>698</v>
      </c>
      <c r="N64" s="43">
        <v>122.2692</v>
      </c>
      <c r="O64" s="3">
        <v>116527.84</v>
      </c>
      <c r="P64" s="42">
        <v>2021</v>
      </c>
      <c r="Q64" s="43">
        <v>307.221</v>
      </c>
      <c r="R64" s="43">
        <v>63105.849</v>
      </c>
      <c r="S64" s="43">
        <v>158</v>
      </c>
      <c r="T64" s="43">
        <v>4.336</v>
      </c>
      <c r="U64" s="90">
        <v>4077.528</v>
      </c>
      <c r="V64" s="43">
        <f t="shared" si="6"/>
        <v>2179</v>
      </c>
      <c r="W64" s="43">
        <f t="shared" si="6"/>
        <v>311.557</v>
      </c>
      <c r="X64" s="451">
        <f t="shared" si="6"/>
        <v>67183.37700000001</v>
      </c>
      <c r="Y64" s="42">
        <v>54</v>
      </c>
      <c r="Z64" s="43">
        <v>499.9172</v>
      </c>
      <c r="AA64" s="43">
        <v>75699.246</v>
      </c>
      <c r="AB64" s="1">
        <v>59</v>
      </c>
      <c r="AC64" s="2">
        <v>5.07464</v>
      </c>
      <c r="AD64" s="2">
        <v>3287.317</v>
      </c>
      <c r="AE64" s="2">
        <v>17</v>
      </c>
      <c r="AF64" s="2">
        <v>3.474</v>
      </c>
      <c r="AG64" s="3">
        <v>625.657</v>
      </c>
      <c r="AH64" s="1"/>
      <c r="AI64" s="2"/>
      <c r="AJ64" s="3"/>
      <c r="AK64" s="1"/>
      <c r="AL64" s="2"/>
      <c r="AM64" s="3"/>
      <c r="AN64" s="1"/>
      <c r="AO64" s="2"/>
      <c r="AP64" s="2"/>
      <c r="AQ64" s="92">
        <f t="shared" si="2"/>
        <v>3289</v>
      </c>
      <c r="AR64" s="92">
        <f t="shared" si="3"/>
        <v>2005.4302400000001</v>
      </c>
      <c r="AS64" s="92">
        <f t="shared" si="4"/>
        <v>778392.6000000002</v>
      </c>
      <c r="AT64" s="93" t="s">
        <v>10</v>
      </c>
      <c r="AU64" s="314" t="s">
        <v>53</v>
      </c>
      <c r="AV64" s="117" t="s">
        <v>52</v>
      </c>
      <c r="AW64" s="71"/>
    </row>
    <row r="65" spans="1:49" ht="18.75">
      <c r="A65" s="88"/>
      <c r="B65" s="315"/>
      <c r="C65" s="95" t="s">
        <v>11</v>
      </c>
      <c r="D65" s="40">
        <v>414</v>
      </c>
      <c r="E65" s="41">
        <v>50.5195</v>
      </c>
      <c r="F65" s="41">
        <v>45919.83</v>
      </c>
      <c r="G65" s="41">
        <v>82</v>
      </c>
      <c r="H65" s="41">
        <v>197.5614</v>
      </c>
      <c r="I65" s="96">
        <v>85825.674</v>
      </c>
      <c r="J65" s="277">
        <f t="shared" si="13"/>
        <v>496</v>
      </c>
      <c r="K65" s="277">
        <f t="shared" si="13"/>
        <v>248.08089999999999</v>
      </c>
      <c r="L65" s="278">
        <f t="shared" si="13"/>
        <v>131745.50400000002</v>
      </c>
      <c r="M65" s="40">
        <v>43</v>
      </c>
      <c r="N65" s="41">
        <v>18.0463</v>
      </c>
      <c r="O65" s="15">
        <v>3249.633</v>
      </c>
      <c r="P65" s="40">
        <v>107</v>
      </c>
      <c r="Q65" s="41">
        <v>259.696</v>
      </c>
      <c r="R65" s="41">
        <v>37732.676</v>
      </c>
      <c r="S65" s="41"/>
      <c r="T65" s="41"/>
      <c r="U65" s="96"/>
      <c r="V65" s="41">
        <f t="shared" si="6"/>
        <v>107</v>
      </c>
      <c r="W65" s="41">
        <f t="shared" si="6"/>
        <v>259.696</v>
      </c>
      <c r="X65" s="452">
        <f t="shared" si="6"/>
        <v>37732.676</v>
      </c>
      <c r="Y65" s="40">
        <v>2</v>
      </c>
      <c r="Z65" s="41">
        <v>1.508</v>
      </c>
      <c r="AA65" s="41">
        <v>536.718</v>
      </c>
      <c r="AB65" s="4"/>
      <c r="AC65" s="5"/>
      <c r="AD65" s="5"/>
      <c r="AE65" s="5"/>
      <c r="AF65" s="5"/>
      <c r="AG65" s="6"/>
      <c r="AH65" s="4"/>
      <c r="AI65" s="5"/>
      <c r="AJ65" s="6"/>
      <c r="AK65" s="4"/>
      <c r="AL65" s="5"/>
      <c r="AM65" s="6"/>
      <c r="AN65" s="4"/>
      <c r="AO65" s="5"/>
      <c r="AP65" s="5"/>
      <c r="AQ65" s="97">
        <f t="shared" si="2"/>
        <v>648</v>
      </c>
      <c r="AR65" s="97">
        <f t="shared" si="3"/>
        <v>527.3312000000001</v>
      </c>
      <c r="AS65" s="97">
        <f t="shared" si="4"/>
        <v>173264.53100000002</v>
      </c>
      <c r="AT65" s="98" t="s">
        <v>11</v>
      </c>
      <c r="AU65" s="315"/>
      <c r="AV65" s="94"/>
      <c r="AW65" s="71"/>
    </row>
    <row r="66" spans="1:49" ht="18.75">
      <c r="A66" s="88" t="s">
        <v>54</v>
      </c>
      <c r="B66" s="314" t="s">
        <v>55</v>
      </c>
      <c r="C66" s="99" t="s">
        <v>10</v>
      </c>
      <c r="D66" s="42"/>
      <c r="E66" s="43"/>
      <c r="F66" s="43">
        <v>0</v>
      </c>
      <c r="G66" s="43"/>
      <c r="H66" s="43"/>
      <c r="I66" s="90"/>
      <c r="J66" s="279">
        <f t="shared" si="13"/>
        <v>0</v>
      </c>
      <c r="K66" s="279">
        <f t="shared" si="13"/>
        <v>0</v>
      </c>
      <c r="L66" s="133">
        <f t="shared" si="13"/>
        <v>0</v>
      </c>
      <c r="M66" s="42"/>
      <c r="N66" s="43"/>
      <c r="O66" s="3"/>
      <c r="P66" s="42"/>
      <c r="Q66" s="43"/>
      <c r="R66" s="43"/>
      <c r="S66" s="43"/>
      <c r="T66" s="43"/>
      <c r="U66" s="90"/>
      <c r="V66" s="43">
        <f t="shared" si="6"/>
        <v>0</v>
      </c>
      <c r="W66" s="43">
        <f t="shared" si="6"/>
        <v>0</v>
      </c>
      <c r="X66" s="451">
        <f t="shared" si="6"/>
        <v>0</v>
      </c>
      <c r="Y66" s="42"/>
      <c r="Z66" s="43"/>
      <c r="AA66" s="43"/>
      <c r="AB66" s="1"/>
      <c r="AC66" s="2"/>
      <c r="AD66" s="2"/>
      <c r="AE66" s="2"/>
      <c r="AF66" s="2"/>
      <c r="AG66" s="3"/>
      <c r="AH66" s="1"/>
      <c r="AI66" s="2"/>
      <c r="AJ66" s="3"/>
      <c r="AK66" s="1"/>
      <c r="AL66" s="2"/>
      <c r="AM66" s="3"/>
      <c r="AN66" s="1"/>
      <c r="AO66" s="2"/>
      <c r="AP66" s="2"/>
      <c r="AQ66" s="92">
        <f t="shared" si="2"/>
        <v>0</v>
      </c>
      <c r="AR66" s="92">
        <f t="shared" si="3"/>
        <v>0</v>
      </c>
      <c r="AS66" s="92">
        <f t="shared" si="4"/>
        <v>0</v>
      </c>
      <c r="AT66" s="93" t="s">
        <v>10</v>
      </c>
      <c r="AU66" s="314" t="s">
        <v>55</v>
      </c>
      <c r="AV66" s="94" t="s">
        <v>54</v>
      </c>
      <c r="AW66" s="71"/>
    </row>
    <row r="67" spans="1:49" ht="18.75">
      <c r="A67" s="100" t="s">
        <v>36</v>
      </c>
      <c r="B67" s="315"/>
      <c r="C67" s="95" t="s">
        <v>11</v>
      </c>
      <c r="D67" s="40"/>
      <c r="E67" s="41"/>
      <c r="F67" s="41">
        <v>0</v>
      </c>
      <c r="G67" s="41"/>
      <c r="H67" s="41"/>
      <c r="I67" s="96"/>
      <c r="J67" s="277">
        <f t="shared" si="13"/>
        <v>0</v>
      </c>
      <c r="K67" s="277">
        <f t="shared" si="13"/>
        <v>0</v>
      </c>
      <c r="L67" s="278">
        <f t="shared" si="13"/>
        <v>0</v>
      </c>
      <c r="M67" s="40"/>
      <c r="N67" s="41"/>
      <c r="O67" s="15"/>
      <c r="P67" s="40"/>
      <c r="Q67" s="41"/>
      <c r="R67" s="41"/>
      <c r="S67" s="41"/>
      <c r="T67" s="41"/>
      <c r="U67" s="96"/>
      <c r="V67" s="41">
        <f t="shared" si="6"/>
        <v>0</v>
      </c>
      <c r="W67" s="41">
        <f t="shared" si="6"/>
        <v>0</v>
      </c>
      <c r="X67" s="452">
        <f t="shared" si="6"/>
        <v>0</v>
      </c>
      <c r="Y67" s="40"/>
      <c r="Z67" s="41"/>
      <c r="AA67" s="41"/>
      <c r="AB67" s="4"/>
      <c r="AC67" s="5"/>
      <c r="AD67" s="5"/>
      <c r="AE67" s="5"/>
      <c r="AF67" s="5"/>
      <c r="AG67" s="6"/>
      <c r="AH67" s="4"/>
      <c r="AI67" s="5"/>
      <c r="AJ67" s="6"/>
      <c r="AK67" s="4"/>
      <c r="AL67" s="5"/>
      <c r="AM67" s="6"/>
      <c r="AN67" s="4"/>
      <c r="AO67" s="5"/>
      <c r="AP67" s="5"/>
      <c r="AQ67" s="97">
        <f t="shared" si="2"/>
        <v>0</v>
      </c>
      <c r="AR67" s="97">
        <f t="shared" si="3"/>
        <v>0</v>
      </c>
      <c r="AS67" s="97">
        <f t="shared" si="4"/>
        <v>0</v>
      </c>
      <c r="AT67" s="101" t="s">
        <v>11</v>
      </c>
      <c r="AU67" s="315"/>
      <c r="AV67" s="102" t="s">
        <v>36</v>
      </c>
      <c r="AW67" s="71"/>
    </row>
    <row r="68" spans="1:49" ht="18.75">
      <c r="A68" s="346" t="s">
        <v>97</v>
      </c>
      <c r="B68" s="347"/>
      <c r="C68" s="99" t="s">
        <v>10</v>
      </c>
      <c r="D68" s="42">
        <v>29</v>
      </c>
      <c r="E68" s="43">
        <v>5.5237</v>
      </c>
      <c r="F68" s="43">
        <v>8028.75</v>
      </c>
      <c r="G68" s="43">
        <v>353</v>
      </c>
      <c r="H68" s="43">
        <v>1083.5097</v>
      </c>
      <c r="I68" s="90">
        <v>538392.76</v>
      </c>
      <c r="J68" s="279">
        <f t="shared" si="13"/>
        <v>382</v>
      </c>
      <c r="K68" s="279">
        <f t="shared" si="13"/>
        <v>1089.0334</v>
      </c>
      <c r="L68" s="133">
        <f t="shared" si="13"/>
        <v>546421.51</v>
      </c>
      <c r="M68" s="42">
        <v>1789</v>
      </c>
      <c r="N68" s="43">
        <v>1942.5949000000003</v>
      </c>
      <c r="O68" s="43">
        <v>668597.5910000001</v>
      </c>
      <c r="P68" s="42">
        <v>3395</v>
      </c>
      <c r="Q68" s="43">
        <v>5800.058000000001</v>
      </c>
      <c r="R68" s="43">
        <v>885425.5970000001</v>
      </c>
      <c r="S68" s="43">
        <v>268</v>
      </c>
      <c r="T68" s="43">
        <v>8.316</v>
      </c>
      <c r="U68" s="90">
        <v>7518.583999999999</v>
      </c>
      <c r="V68" s="43">
        <f t="shared" si="6"/>
        <v>3663</v>
      </c>
      <c r="W68" s="43">
        <f t="shared" si="6"/>
        <v>5808.374000000001</v>
      </c>
      <c r="X68" s="43">
        <f t="shared" si="6"/>
        <v>892944.1810000001</v>
      </c>
      <c r="Y68" s="43">
        <v>707</v>
      </c>
      <c r="Z68" s="43">
        <v>2449.9935</v>
      </c>
      <c r="AA68" s="43">
        <v>449645.36299999995</v>
      </c>
      <c r="AB68" s="1">
        <v>1285</v>
      </c>
      <c r="AC68" s="2">
        <v>115.46694000000001</v>
      </c>
      <c r="AD68" s="2">
        <v>32178.624</v>
      </c>
      <c r="AE68" s="2">
        <v>313</v>
      </c>
      <c r="AF68" s="2">
        <v>19.142</v>
      </c>
      <c r="AG68" s="3">
        <v>11233.078</v>
      </c>
      <c r="AH68" s="1">
        <v>162</v>
      </c>
      <c r="AI68" s="2">
        <v>15.3914</v>
      </c>
      <c r="AJ68" s="3">
        <v>13286.492</v>
      </c>
      <c r="AK68" s="1">
        <v>643</v>
      </c>
      <c r="AL68" s="2">
        <v>18.716</v>
      </c>
      <c r="AM68" s="3">
        <v>14942.821</v>
      </c>
      <c r="AN68" s="1">
        <v>409</v>
      </c>
      <c r="AO68" s="2">
        <v>13.758</v>
      </c>
      <c r="AP68" s="2">
        <v>15273.754</v>
      </c>
      <c r="AQ68" s="92">
        <f t="shared" si="2"/>
        <v>9353</v>
      </c>
      <c r="AR68" s="92">
        <f t="shared" si="3"/>
        <v>11472.470140000003</v>
      </c>
      <c r="AS68" s="92">
        <f t="shared" si="4"/>
        <v>2644523.4140000003</v>
      </c>
      <c r="AT68" s="107" t="s">
        <v>10</v>
      </c>
      <c r="AU68" s="342" t="s">
        <v>98</v>
      </c>
      <c r="AV68" s="343"/>
      <c r="AW68" s="71"/>
    </row>
    <row r="69" spans="1:49" ht="18.75">
      <c r="A69" s="348"/>
      <c r="B69" s="349"/>
      <c r="C69" s="95" t="s">
        <v>11</v>
      </c>
      <c r="D69" s="40">
        <v>458</v>
      </c>
      <c r="E69" s="41">
        <v>362.6035</v>
      </c>
      <c r="F69" s="41">
        <v>420508.27</v>
      </c>
      <c r="G69" s="41">
        <v>113</v>
      </c>
      <c r="H69" s="41">
        <v>389.3438</v>
      </c>
      <c r="I69" s="96">
        <v>303072.93299999996</v>
      </c>
      <c r="J69" s="277">
        <f t="shared" si="13"/>
        <v>571</v>
      </c>
      <c r="K69" s="277">
        <f t="shared" si="13"/>
        <v>751.9473</v>
      </c>
      <c r="L69" s="278">
        <f t="shared" si="13"/>
        <v>723581.203</v>
      </c>
      <c r="M69" s="40">
        <v>490</v>
      </c>
      <c r="N69" s="41">
        <v>8588.681400000001</v>
      </c>
      <c r="O69" s="41">
        <v>2221414.691</v>
      </c>
      <c r="P69" s="40">
        <v>163</v>
      </c>
      <c r="Q69" s="41">
        <v>3814.0289999999995</v>
      </c>
      <c r="R69" s="41">
        <v>458423.576</v>
      </c>
      <c r="S69" s="41">
        <v>0</v>
      </c>
      <c r="T69" s="41">
        <v>0</v>
      </c>
      <c r="U69" s="96">
        <v>0</v>
      </c>
      <c r="V69" s="41">
        <f t="shared" si="6"/>
        <v>163</v>
      </c>
      <c r="W69" s="41">
        <f t="shared" si="6"/>
        <v>3814.0289999999995</v>
      </c>
      <c r="X69" s="41">
        <f>+R69+U69</f>
        <v>458423.576</v>
      </c>
      <c r="Y69" s="41">
        <v>15</v>
      </c>
      <c r="Z69" s="41">
        <v>1318.007</v>
      </c>
      <c r="AA69" s="41">
        <v>247261.38599999997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5">
        <v>0</v>
      </c>
      <c r="AQ69" s="97">
        <f t="shared" si="2"/>
        <v>1239</v>
      </c>
      <c r="AR69" s="97">
        <f t="shared" si="3"/>
        <v>14472.6647</v>
      </c>
      <c r="AS69" s="97">
        <f t="shared" si="4"/>
        <v>3650680.856</v>
      </c>
      <c r="AT69" s="95" t="s">
        <v>11</v>
      </c>
      <c r="AU69" s="344"/>
      <c r="AV69" s="345"/>
      <c r="AW69" s="71"/>
    </row>
    <row r="70" spans="1:49" ht="19.5" thickBot="1">
      <c r="A70" s="350" t="s">
        <v>99</v>
      </c>
      <c r="B70" s="351" t="s">
        <v>56</v>
      </c>
      <c r="C70" s="352"/>
      <c r="D70" s="291"/>
      <c r="E70" s="292"/>
      <c r="F70" s="292">
        <v>0</v>
      </c>
      <c r="G70" s="292"/>
      <c r="H70" s="292"/>
      <c r="I70" s="293"/>
      <c r="J70" s="289">
        <f t="shared" si="13"/>
        <v>0</v>
      </c>
      <c r="K70" s="289">
        <f t="shared" si="13"/>
        <v>0</v>
      </c>
      <c r="L70" s="290">
        <f t="shared" si="13"/>
        <v>0</v>
      </c>
      <c r="M70" s="291"/>
      <c r="N70" s="292"/>
      <c r="O70" s="143"/>
      <c r="P70" s="291"/>
      <c r="Q70" s="292"/>
      <c r="R70" s="292"/>
      <c r="S70" s="292"/>
      <c r="T70" s="292"/>
      <c r="U70" s="293"/>
      <c r="V70" s="292">
        <f t="shared" si="6"/>
        <v>0</v>
      </c>
      <c r="W70" s="292">
        <f t="shared" si="6"/>
        <v>0</v>
      </c>
      <c r="X70" s="292">
        <f t="shared" si="6"/>
        <v>0</v>
      </c>
      <c r="Y70" s="292"/>
      <c r="Z70" s="292"/>
      <c r="AA70" s="292"/>
      <c r="AB70" s="52"/>
      <c r="AC70" s="53"/>
      <c r="AD70" s="53"/>
      <c r="AE70" s="53"/>
      <c r="AF70" s="53"/>
      <c r="AG70" s="54"/>
      <c r="AH70" s="52"/>
      <c r="AI70" s="53"/>
      <c r="AJ70" s="54"/>
      <c r="AK70" s="52"/>
      <c r="AL70" s="53"/>
      <c r="AM70" s="54"/>
      <c r="AN70" s="52"/>
      <c r="AO70" s="53"/>
      <c r="AP70" s="53"/>
      <c r="AQ70" s="158">
        <f t="shared" si="2"/>
        <v>0</v>
      </c>
      <c r="AR70" s="53">
        <f t="shared" si="3"/>
        <v>0</v>
      </c>
      <c r="AS70" s="53">
        <f t="shared" si="4"/>
        <v>0</v>
      </c>
      <c r="AT70" s="353" t="s">
        <v>99</v>
      </c>
      <c r="AU70" s="351" t="s">
        <v>56</v>
      </c>
      <c r="AV70" s="354"/>
      <c r="AW70" s="71"/>
    </row>
    <row r="71" spans="1:49" ht="19.5" thickBot="1">
      <c r="A71" s="337" t="s">
        <v>100</v>
      </c>
      <c r="B71" s="338" t="s">
        <v>57</v>
      </c>
      <c r="C71" s="338"/>
      <c r="D71" s="118">
        <f aca="true" t="shared" si="14" ref="D71:I71">+D68+D69+D70</f>
        <v>487</v>
      </c>
      <c r="E71" s="119">
        <f t="shared" si="14"/>
        <v>368.1272</v>
      </c>
      <c r="F71" s="119">
        <f t="shared" si="14"/>
        <v>428537.02</v>
      </c>
      <c r="G71" s="119">
        <f t="shared" si="14"/>
        <v>466</v>
      </c>
      <c r="H71" s="119">
        <f t="shared" si="14"/>
        <v>1472.8535000000002</v>
      </c>
      <c r="I71" s="119">
        <f t="shared" si="14"/>
        <v>841465.693</v>
      </c>
      <c r="J71" s="121">
        <f>J68+J69</f>
        <v>953</v>
      </c>
      <c r="K71" s="121">
        <f>K68+K69</f>
        <v>1840.9807</v>
      </c>
      <c r="L71" s="121">
        <f>L68+L69</f>
        <v>1270002.713</v>
      </c>
      <c r="M71" s="119">
        <f aca="true" t="shared" si="15" ref="M71:U71">+M68+M69+M70</f>
        <v>2279</v>
      </c>
      <c r="N71" s="119">
        <f t="shared" si="15"/>
        <v>10531.276300000001</v>
      </c>
      <c r="O71" s="119">
        <f t="shared" si="15"/>
        <v>2890012.282</v>
      </c>
      <c r="P71" s="119">
        <f t="shared" si="15"/>
        <v>3558</v>
      </c>
      <c r="Q71" s="119">
        <f t="shared" si="15"/>
        <v>9614.087</v>
      </c>
      <c r="R71" s="119">
        <f t="shared" si="15"/>
        <v>1343849.173</v>
      </c>
      <c r="S71" s="119">
        <f t="shared" si="15"/>
        <v>268</v>
      </c>
      <c r="T71" s="119">
        <f t="shared" si="15"/>
        <v>8.316</v>
      </c>
      <c r="U71" s="119">
        <f t="shared" si="15"/>
        <v>7518.583999999999</v>
      </c>
      <c r="V71" s="121">
        <f>V68+V69+V70</f>
        <v>3826</v>
      </c>
      <c r="W71" s="121">
        <f>W68+W69+W70</f>
        <v>9622.403</v>
      </c>
      <c r="X71" s="121">
        <f>X68+X69+X70</f>
        <v>1351367.7570000002</v>
      </c>
      <c r="Y71" s="119">
        <f aca="true" t="shared" si="16" ref="Y71:AP71">+Y68+Y69+Y70</f>
        <v>722</v>
      </c>
      <c r="Z71" s="119">
        <f t="shared" si="16"/>
        <v>3768.0005</v>
      </c>
      <c r="AA71" s="119">
        <f t="shared" si="16"/>
        <v>696906.749</v>
      </c>
      <c r="AB71" s="119">
        <f t="shared" si="16"/>
        <v>1285</v>
      </c>
      <c r="AC71" s="119">
        <f t="shared" si="16"/>
        <v>115.46694000000001</v>
      </c>
      <c r="AD71" s="119">
        <f t="shared" si="16"/>
        <v>32178.624</v>
      </c>
      <c r="AE71" s="119">
        <f t="shared" si="16"/>
        <v>313</v>
      </c>
      <c r="AF71" s="119">
        <f t="shared" si="16"/>
        <v>19.142</v>
      </c>
      <c r="AG71" s="119">
        <f t="shared" si="16"/>
        <v>11233.078</v>
      </c>
      <c r="AH71" s="119">
        <f t="shared" si="16"/>
        <v>162</v>
      </c>
      <c r="AI71" s="119">
        <f t="shared" si="16"/>
        <v>15.3914</v>
      </c>
      <c r="AJ71" s="119">
        <f t="shared" si="16"/>
        <v>13286.492</v>
      </c>
      <c r="AK71" s="119">
        <f t="shared" si="16"/>
        <v>643</v>
      </c>
      <c r="AL71" s="119">
        <f t="shared" si="16"/>
        <v>18.716</v>
      </c>
      <c r="AM71" s="119">
        <f t="shared" si="16"/>
        <v>14942.821</v>
      </c>
      <c r="AN71" s="119">
        <f t="shared" si="16"/>
        <v>409</v>
      </c>
      <c r="AO71" s="119">
        <f t="shared" si="16"/>
        <v>13.758</v>
      </c>
      <c r="AP71" s="119">
        <f t="shared" si="16"/>
        <v>15273.754</v>
      </c>
      <c r="AQ71" s="311">
        <f>AN71+AK71+AH71+AE71+AB71+Y71+S71+P71+M71+G71+D71</f>
        <v>10592</v>
      </c>
      <c r="AR71" s="311">
        <f>AO71+AL71+AI71+AF71+AC71+Z71+T71+Q71+N71+H71+E71</f>
        <v>25945.13484</v>
      </c>
      <c r="AS71" s="121">
        <f>AP71+AM71+AJ71+AG71+AD71+AA71+U71+R71+O71+I71+F71</f>
        <v>6295204.27</v>
      </c>
      <c r="AT71" s="340" t="s">
        <v>100</v>
      </c>
      <c r="AU71" s="338" t="s">
        <v>57</v>
      </c>
      <c r="AV71" s="341" t="s">
        <v>0</v>
      </c>
      <c r="AW71" s="71"/>
    </row>
    <row r="72" spans="24:47" ht="18.75">
      <c r="X72" s="142" t="s">
        <v>101</v>
      </c>
      <c r="AU72" s="142" t="s">
        <v>101</v>
      </c>
    </row>
    <row r="73" spans="44:45" ht="18.75">
      <c r="AR73" s="124"/>
      <c r="AS73" s="124"/>
    </row>
  </sheetData>
  <sheetProtection/>
  <mergeCells count="70">
    <mergeCell ref="B8:B9"/>
    <mergeCell ref="AU8:AU9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54:B55"/>
    <mergeCell ref="AU54:AU5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A56:B57"/>
    <mergeCell ref="AU56:AV57"/>
    <mergeCell ref="A59:B59"/>
    <mergeCell ref="AU59:AV59"/>
    <mergeCell ref="B66:B67"/>
    <mergeCell ref="AU66:AU67"/>
    <mergeCell ref="B64:B65"/>
    <mergeCell ref="AU64:AU65"/>
    <mergeCell ref="A62:B62"/>
    <mergeCell ref="AU62:AV62"/>
    <mergeCell ref="A71:C71"/>
    <mergeCell ref="AT71:AV71"/>
    <mergeCell ref="A68:B69"/>
    <mergeCell ref="AU68:AV69"/>
    <mergeCell ref="A70:C70"/>
    <mergeCell ref="AT70:AV70"/>
    <mergeCell ref="B44:B45"/>
    <mergeCell ref="AU44:AU45"/>
    <mergeCell ref="A1:X1"/>
    <mergeCell ref="S3:U3"/>
    <mergeCell ref="B6:B7"/>
    <mergeCell ref="AU6:AU7"/>
    <mergeCell ref="Y3:AA3"/>
    <mergeCell ref="AB3:AD3"/>
    <mergeCell ref="B38:B39"/>
    <mergeCell ref="AU38:AU39"/>
  </mergeCells>
  <printOptions/>
  <pageMargins left="0.984251968503937" right="0.3937007874015748" top="0.7874015748031497" bottom="0.3937007874015748" header="0.5118110236220472" footer="0.5118110236220472"/>
  <pageSetup firstPageNumber="59" useFirstPageNumber="1" horizontalDpi="600" verticalDpi="600" orientation="landscape" paperSize="12" scale="45" r:id="rId1"/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 </cp:lastModifiedBy>
  <cp:lastPrinted>2011-11-18T09:32:25Z</cp:lastPrinted>
  <dcterms:created xsi:type="dcterms:W3CDTF">1999-07-26T00:47:49Z</dcterms:created>
  <dcterms:modified xsi:type="dcterms:W3CDTF">2011-11-18T10:29:04Z</dcterms:modified>
  <cp:category/>
  <cp:version/>
  <cp:contentType/>
  <cp:contentStatus/>
</cp:coreProperties>
</file>