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00933\Desktop\"/>
    </mc:Choice>
  </mc:AlternateContent>
  <xr:revisionPtr revIDLastSave="0" documentId="13_ncr:1_{59092DA5-8076-41E3-A8C5-CF8581641140}" xr6:coauthVersionLast="41" xr6:coauthVersionMax="41" xr10:uidLastSave="{00000000-0000-0000-0000-000000000000}"/>
  <workbookProtection workbookAlgorithmName="SHA-512" workbookHashValue="CPjsiBV3yFKRxBKuAz6/Ko4arkGahUg/NsE3H9P2aBwDRdsdT49lRQgXR3Q/mWVLs+eQnStBpFm5jeqbv+YaGw==" workbookSaltValue="nnNcQJFVtkdXGn9Oxj4vSg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HM78" i="4"/>
  <c r="FL54" i="4"/>
  <c r="FL32" i="4"/>
  <c r="CS78" i="4"/>
  <c r="BX54" i="4"/>
  <c r="BX32" i="4"/>
  <c r="C11" i="5"/>
  <c r="D11" i="5"/>
  <c r="E11" i="5"/>
  <c r="B11" i="5"/>
  <c r="KC78" i="4" l="1"/>
  <c r="HG54" i="4"/>
  <c r="FH78" i="4"/>
  <c r="DS54" i="4"/>
  <c r="DS32" i="4"/>
  <c r="AN78" i="4"/>
  <c r="AE54" i="4"/>
  <c r="AE32" i="4"/>
  <c r="KU54" i="4"/>
  <c r="KU32" i="4"/>
  <c r="HG32" i="4"/>
  <c r="JJ78" i="4"/>
  <c r="GR54" i="4"/>
  <c r="GR32" i="4"/>
  <c r="DD54" i="4"/>
  <c r="DD32" i="4"/>
  <c r="EO78" i="4"/>
  <c r="U78" i="4"/>
  <c r="P54" i="4"/>
  <c r="P32" i="4"/>
  <c r="KF54" i="4"/>
  <c r="KF32" i="4"/>
  <c r="BZ78" i="4"/>
  <c r="BI54" i="4"/>
  <c r="LY54" i="4"/>
  <c r="LY32" i="4"/>
  <c r="IK54" i="4"/>
  <c r="IK32" i="4"/>
  <c r="LO78" i="4"/>
  <c r="GT78" i="4"/>
  <c r="EW54" i="4"/>
  <c r="EW32" i="4"/>
  <c r="BI32" i="4"/>
  <c r="GA78" i="4"/>
  <c r="EH32" i="4"/>
  <c r="BG78" i="4"/>
  <c r="AT54" i="4"/>
  <c r="AT32" i="4"/>
  <c r="LJ54" i="4"/>
  <c r="LJ32" i="4"/>
  <c r="KV78" i="4"/>
  <c r="HV54" i="4"/>
  <c r="HV32" i="4"/>
  <c r="EH54" i="4"/>
</calcChain>
</file>

<file path=xl/sharedStrings.xml><?xml version="1.0" encoding="utf-8"?>
<sst xmlns="http://schemas.openxmlformats.org/spreadsheetml/2006/main" count="318" uniqueCount="199">
  <si>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</si>
  <si>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</si>
  <si>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</si>
  <si>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</si>
  <si>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</si>
  <si>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</si>
  <si>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</si>
  <si>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</si>
  <si>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</si>
  <si>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</si>
  <si>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</si>
  <si>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</si>
  <si>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</si>
  <si>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</si>
  <si>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</si>
  <si>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</si>
  <si>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</si>
  <si>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</si>
  <si>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</si>
  <si>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</si>
  <si>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</si>
  <si>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</si>
  <si>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</si>
  <si>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</si>
  <si>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</si>
  <si>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</si>
  <si>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</si>
  <si>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</si>
  <si>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</si>
  <si>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</si>
  <si>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</si>
  <si>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</si>
  <si>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</si>
  <si>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</si>
  <si>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</si>
  <si>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</si>
  <si>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</si>
  <si>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</si>
  <si>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</si>
  <si>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</si>
  <si>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</si>
  <si>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</si>
  <si>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</si>
  <si>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</si>
  <si>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</si>
  <si>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</si>
  <si>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</si>
  <si>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</si>
  <si>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</si>
  <si>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</si>
  <si>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</si>
  <si>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</si>
  <si>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</si>
  <si>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</si>
  <si>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</si>
  <si>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</si>
  <si>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</si>
  <si>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</si>
  <si>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</si>
  <si>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</si>
  <si>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</si>
  <si>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</si>
  <si>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</si>
  <si>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</si>
  <si>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</si>
  <si>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</si>
  <si>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</si>
  <si>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</si>
  <si>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</si>
  <si>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</si>
  <si>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</si>
  <si>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</si>
  <si>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</si>
  <si>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</si>
  <si>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</si>
  <si>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</si>
  <si>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</si>
  <si>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</si>
  <si>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</si>
  <si>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</si>
  <si>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</si>
  <si>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</si>
  <si>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</si>
  <si>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</si>
  <si>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</si>
  <si>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</si>
  <si>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</si>
  <si>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</si>
  <si>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</si>
  <si>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</si>
  <si>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</si>
  <si>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</si>
  <si>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</si>
  <si>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</si>
  <si>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</si>
  <si>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</si>
  <si>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</si>
  <si>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</si>
  <si>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</si>
  <si>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</si>
  <si>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</si>
  <si>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</si>
  <si>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</si>
  <si>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</si>
  <si>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</si>
  <si>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</si>
  <si>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</si>
  <si>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</si>
  <si>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</si>
  <si>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</si>
  <si>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</si>
  <si>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</si>
  <si>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</si>
  <si>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</si>
  <si>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</si>
  <si>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</si>
  <si>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</si>
  <si>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</si>
  <si>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</si>
  <si>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</si>
  <si>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</si>
  <si>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</si>
  <si>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</si>
  <si>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</si>
  <si>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</si>
  <si>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</si>
  <si>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</si>
  <si>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</si>
  <si>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</si>
  <si>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</si>
  <si>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</si>
  <si>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</si>
  <si>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</si>
  <si>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</si>
  <si>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</si>
  <si>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</si>
  <si>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</si>
  <si>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</si>
  <si>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</si>
  <si>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</si>
  <si>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</si>
  <si>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</si>
  <si>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</si>
  <si>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</si>
  <si>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</si>
  <si>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</si>
  <si>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</si>
  <si>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</si>
  <si>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</si>
  <si>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</si>
  <si>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</si>
  <si>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</si>
  <si>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</si>
  <si>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</si>
  <si>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</si>
  <si>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</si>
  <si>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</si>
  <si>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</si>
  <si>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</si>
  <si>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</si>
  <si>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</si>
  <si>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</si>
  <si>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</si>
  <si>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</si>
  <si>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</si>
  <si>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</si>
  <si>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</si>
  <si>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</si>
  <si>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</si>
  <si>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</si>
  <si>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</si>
  <si>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</si>
  <si>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</si>
  <si>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</si>
  <si>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</si>
  <si>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</si>
  <si>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</si>
  <si>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栗原市</t>
  </si>
  <si>
    <t>栗原市立栗原中央病院</t>
  </si>
  <si>
    <t>条例全部</t>
  </si>
  <si>
    <t>病院事業</t>
  </si>
  <si>
    <t>一般病院</t>
  </si>
  <si>
    <t>300床以上～400床未満</t>
  </si>
  <si>
    <t>学術・研究機関出身</t>
  </si>
  <si>
    <t>直営</t>
  </si>
  <si>
    <t>対象</t>
  </si>
  <si>
    <t>ド 訓</t>
  </si>
  <si>
    <t>救 臨 感 災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</si>
  <si>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</si>
  <si>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</si>
  <si>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</si>
  <si>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</si>
  <si>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</si>
  <si>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</si>
  <si>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</si>
  <si>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経常収支比率は92.5%となり、前年度より大幅に悪化した。コロナ禍や暖冬などの影響により、医業収支比率が前年度比で8.6ポイント減少したことが大きな要因となっている。
 病床利用率は前年度まで右肩上がりで推移してきたが、H31.4から結核専用病棟である感染制御センター29床の運用を始めたこともあり、前年度より6.9ポイント減少した。
　経営健全化のためには医業収支を改善する必要があり、そのためには全国平均の同規模病院より約20人少ない常勤医師不足を解消していくことが先決である。
　材料費比率は平均値を下回っているものの、今後も引き続き材料費の抑制を図る必要がある。</t>
    <rPh sb="22" eb="24">
      <t>オオハバ</t>
    </rPh>
    <rPh sb="33" eb="34">
      <t>カ</t>
    </rPh>
    <rPh sb="35" eb="37">
      <t>ダントウ</t>
    </rPh>
    <rPh sb="40" eb="42">
      <t>エイキョウ</t>
    </rPh>
    <rPh sb="50" eb="52">
      <t>ヒリツ</t>
    </rPh>
    <rPh sb="53" eb="56">
      <t>ゼンネンド</t>
    </rPh>
    <rPh sb="56" eb="57">
      <t>ヒ</t>
    </rPh>
    <rPh sb="65" eb="67">
      <t>ゲンショウ</t>
    </rPh>
    <rPh sb="72" eb="73">
      <t>オオ</t>
    </rPh>
    <rPh sb="75" eb="77">
      <t>ヨウイン</t>
    </rPh>
    <rPh sb="92" eb="95">
      <t>ゼンネンド</t>
    </rPh>
    <rPh sb="97" eb="99">
      <t>ミギカタ</t>
    </rPh>
    <rPh sb="99" eb="100">
      <t>ア</t>
    </rPh>
    <rPh sb="118" eb="120">
      <t>ケッカク</t>
    </rPh>
    <rPh sb="120" eb="122">
      <t>センヨウ</t>
    </rPh>
    <rPh sb="122" eb="124">
      <t>ビョウトウ</t>
    </rPh>
    <rPh sb="127" eb="129">
      <t>カンセン</t>
    </rPh>
    <rPh sb="129" eb="131">
      <t>セイギョ</t>
    </rPh>
    <rPh sb="137" eb="138">
      <t>ショウ</t>
    </rPh>
    <rPh sb="139" eb="141">
      <t>ウンヨウ</t>
    </rPh>
    <rPh sb="142" eb="143">
      <t>ハジ</t>
    </rPh>
    <rPh sb="163" eb="165">
      <t>ゲンショウ</t>
    </rPh>
    <rPh sb="170" eb="172">
      <t>ケイエイ</t>
    </rPh>
    <rPh sb="172" eb="175">
      <t>ケンゼンカ</t>
    </rPh>
    <rPh sb="227" eb="229">
      <t>カイショウ</t>
    </rPh>
    <rPh sb="236" eb="238">
      <t>センケツ</t>
    </rPh>
    <rPh sb="271" eb="274">
      <t>ザイリョウヒ</t>
    </rPh>
    <phoneticPr fontId="5"/>
  </si>
  <si>
    <t>　開院より17年経過し、医療機器や給水・給湯設備や冷暖房設備等の老朽化が目立ってきている。
　個別の故障については、その都度修繕により対応しているが、今後は計画的な医療機器や設備の更新を行っていく。</t>
    <rPh sb="14" eb="16">
      <t>キキ</t>
    </rPh>
    <rPh sb="75" eb="77">
      <t>コンゴ</t>
    </rPh>
    <rPh sb="93" eb="94">
      <t>オコナ</t>
    </rPh>
    <phoneticPr fontId="5"/>
  </si>
  <si>
    <t xml:space="preserve">　常勤医師不足の解消による収入増を図るほか、医療機器購入費や診療材料購入費、業務委託費等の適正化に努めるとともに、令和4年4月を目標とした療養病床50床の廃止による事業規模の見直しによる、一層の経営改善を図っていく。
</t>
    <rPh sb="5" eb="7">
      <t>フソク</t>
    </rPh>
    <rPh sb="8" eb="10">
      <t>カイショウ</t>
    </rPh>
    <rPh sb="22" eb="24">
      <t>イリョウ</t>
    </rPh>
    <rPh sb="24" eb="26">
      <t>キキ</t>
    </rPh>
    <rPh sb="26" eb="28">
      <t>コウニュウ</t>
    </rPh>
    <rPh sb="28" eb="29">
      <t>ヒ</t>
    </rPh>
    <rPh sb="38" eb="40">
      <t>ギョウム</t>
    </rPh>
    <rPh sb="49" eb="50">
      <t>ツト</t>
    </rPh>
    <rPh sb="77" eb="79">
      <t>ハイシ</t>
    </rPh>
    <rPh sb="82" eb="84">
      <t>ジギョウ</t>
    </rPh>
    <rPh sb="84" eb="86">
      <t>キボ</t>
    </rPh>
    <rPh sb="87" eb="89">
      <t>ミナオ</t>
    </rPh>
    <rPh sb="102" eb="103">
      <t>ハカ</t>
    </rPh>
    <phoneticPr fontId="5"/>
  </si>
  <si>
    <t>・地域の中核病院として高度医療及び二次救急医療
・急性期医療を中心に、小児から成人・高齢者に至るまで、幅広い年代層への医療
・災害拠点病院
・基幹型臨床研修指定病院
・第二種感染症指定医療機関</t>
    <rPh sb="84" eb="85">
      <t>ダイ</t>
    </rPh>
    <rPh sb="85" eb="87">
      <t>２シュ</t>
    </rPh>
    <rPh sb="87" eb="90">
      <t>カンセンショウ</t>
    </rPh>
    <rPh sb="90" eb="92">
      <t>シテイ</t>
    </rPh>
    <rPh sb="92" eb="94">
      <t>イリョウ</t>
    </rPh>
    <rPh sb="94" eb="96">
      <t>キカン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</si>
</sst>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9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63.1</c:v>
                </c:pt>
                <c:pt idx="1">
                  <c:v>63.1</c:v>
                </c:pt>
                <c:pt idx="2">
                  <c:v>66.099999999999994</c:v>
                </c:pt>
                <c:pt idx="3">
                  <c:v>68.5</c:v>
                </c:pt>
                <c:pt idx="4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5-432D-A668-62352F567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72.599999999999994</c:v>
                </c:pt>
                <c:pt idx="2">
                  <c:v>73.5</c:v>
                </c:pt>
                <c:pt idx="3">
                  <c:v>74.099999999999994</c:v>
                </c:pt>
                <c:pt idx="4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5-432D-A668-62352F567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10779</c:v>
                </c:pt>
                <c:pt idx="1">
                  <c:v>10346</c:v>
                </c:pt>
                <c:pt idx="2">
                  <c:v>10291</c:v>
                </c:pt>
                <c:pt idx="3">
                  <c:v>10534</c:v>
                </c:pt>
                <c:pt idx="4">
                  <c:v>10883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F-4D53-89E4-85BB46E3C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13096</c:v>
                </c:pt>
                <c:pt idx="1">
                  <c:v>13552</c:v>
                </c:pt>
                <c:pt idx="2">
                  <c:v>13792</c:v>
                </c:pt>
                <c:pt idx="3">
                  <c:v>14290</c:v>
                </c:pt>
                <c:pt idx="4">
                  <c:v>15111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7F-4D53-89E4-85BB46E3C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35943</c:v>
                </c:pt>
                <c:pt idx="1">
                  <c:v>36769</c:v>
                </c:pt>
                <c:pt idx="2">
                  <c:v>39981</c:v>
                </c:pt>
                <c:pt idx="3">
                  <c:v>40357</c:v>
                </c:pt>
                <c:pt idx="4">
                  <c:v>40830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8-4582-9930-53D2E4F22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50413</c:v>
                </c:pt>
                <c:pt idx="1">
                  <c:v>50510</c:v>
                </c:pt>
                <c:pt idx="2">
                  <c:v>50958</c:v>
                </c:pt>
                <c:pt idx="3">
                  <c:v>52405</c:v>
                </c:pt>
                <c:pt idx="4">
                  <c:v>53523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8-4582-9930-53D2E4F22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157.1</c:v>
                </c:pt>
                <c:pt idx="1">
                  <c:v>161</c:v>
                </c:pt>
                <c:pt idx="2">
                  <c:v>148.5</c:v>
                </c:pt>
                <c:pt idx="3">
                  <c:v>143.80000000000001</c:v>
                </c:pt>
                <c:pt idx="4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E-4A93-9618-61808C414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76.3</c:v>
                </c:pt>
                <c:pt idx="2">
                  <c:v>80.7</c:v>
                </c:pt>
                <c:pt idx="3">
                  <c:v>75.900000000000006</c:v>
                </c:pt>
                <c:pt idx="4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E-4A93-9618-61808C414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84.6</c:v>
                </c:pt>
                <c:pt idx="2">
                  <c:v>85.1</c:v>
                </c:pt>
                <c:pt idx="3">
                  <c:v>87.9</c:v>
                </c:pt>
                <c:pt idx="4">
                  <c:v>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5-48BA-8D14-4A67C11C9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91.1</c:v>
                </c:pt>
                <c:pt idx="1">
                  <c:v>90.1</c:v>
                </c:pt>
                <c:pt idx="2">
                  <c:v>89.6</c:v>
                </c:pt>
                <c:pt idx="3">
                  <c:v>89.7</c:v>
                </c:pt>
                <c:pt idx="4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5-48BA-8D14-4A67C11C9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92.6</c:v>
                </c:pt>
                <c:pt idx="1">
                  <c:v>97.1</c:v>
                </c:pt>
                <c:pt idx="2">
                  <c:v>97.2</c:v>
                </c:pt>
                <c:pt idx="3">
                  <c:v>96.8</c:v>
                </c:pt>
                <c:pt idx="4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C-4812-B4B5-ECD7C3A9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97.2</c:v>
                </c:pt>
                <c:pt idx="2">
                  <c:v>97</c:v>
                </c:pt>
                <c:pt idx="3">
                  <c:v>97.8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C-4812-B4B5-ECD7C3A95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45</c:v>
                </c:pt>
                <c:pt idx="1">
                  <c:v>45.9</c:v>
                </c:pt>
                <c:pt idx="2">
                  <c:v>47.3</c:v>
                </c:pt>
                <c:pt idx="3">
                  <c:v>48.7</c:v>
                </c:pt>
                <c:pt idx="4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B-4B82-A24B-8C05BD489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50.3</c:v>
                </c:pt>
                <c:pt idx="1">
                  <c:v>49.8</c:v>
                </c:pt>
                <c:pt idx="2">
                  <c:v>50.9</c:v>
                </c:pt>
                <c:pt idx="3">
                  <c:v>51.9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B-4B82-A24B-8C05BD489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78.7</c:v>
                </c:pt>
                <c:pt idx="1">
                  <c:v>74</c:v>
                </c:pt>
                <c:pt idx="2">
                  <c:v>72.5</c:v>
                </c:pt>
                <c:pt idx="3">
                  <c:v>71.900000000000006</c:v>
                </c:pt>
                <c:pt idx="4">
                  <c:v>71.599999999999994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6-4ADB-9D0F-6428F69DB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65.7</c:v>
                </c:pt>
                <c:pt idx="1">
                  <c:v>65</c:v>
                </c:pt>
                <c:pt idx="2">
                  <c:v>66.8</c:v>
                </c:pt>
                <c:pt idx="3">
                  <c:v>68.2</c:v>
                </c:pt>
                <c:pt idx="4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6-4ADB-9D0F-6428F69DB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42508823</c:v>
                </c:pt>
                <c:pt idx="1">
                  <c:v>42915257</c:v>
                </c:pt>
                <c:pt idx="2">
                  <c:v>43356290</c:v>
                </c:pt>
                <c:pt idx="3">
                  <c:v>43973260</c:v>
                </c:pt>
                <c:pt idx="4">
                  <c:v>40252204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0-4210-A1AD-7CD2190E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42578034</c:v>
                </c:pt>
                <c:pt idx="1">
                  <c:v>45645830</c:v>
                </c:pt>
                <c:pt idx="2">
                  <c:v>47082778</c:v>
                </c:pt>
                <c:pt idx="3">
                  <c:v>48918364</c:v>
                </c:pt>
                <c:pt idx="4">
                  <c:v>49696718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0-4210-A1AD-7CD2190E4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16.8</c:v>
                </c:pt>
                <c:pt idx="2">
                  <c:v>19.100000000000001</c:v>
                </c:pt>
                <c:pt idx="3">
                  <c:v>18.7</c:v>
                </c:pt>
                <c:pt idx="4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6-4F43-8D01-BE8F91ED1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23.8</c:v>
                </c:pt>
                <c:pt idx="2">
                  <c:v>23.9</c:v>
                </c:pt>
                <c:pt idx="3">
                  <c:v>23.6</c:v>
                </c:pt>
                <c:pt idx="4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6-4F43-8D01-BE8F91ED1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56.5</c:v>
                </c:pt>
                <c:pt idx="1">
                  <c:v>56.1</c:v>
                </c:pt>
                <c:pt idx="2">
                  <c:v>54.1</c:v>
                </c:pt>
                <c:pt idx="3">
                  <c:v>52.8</c:v>
                </c:pt>
                <c:pt idx="4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7-4041-A841-A00998F7F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54.8</c:v>
                </c:pt>
                <c:pt idx="1">
                  <c:v>55.8</c:v>
                </c:pt>
                <c:pt idx="2">
                  <c:v>56.1</c:v>
                </c:pt>
                <c:pt idx="3">
                  <c:v>56</c:v>
                </c:pt>
                <c:pt idx="4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7-4041-A841-A00998F7F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EV1" zoomScale="115" zoomScaleNormal="115" zoomScaleSheetLayoutView="70" workbookViewId="0">
      <selection activeCell="NH29" sqref="NH29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宮城県栗原市　栗原市立栗原中央病院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300床以上～400床未満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学術・研究機関出身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250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50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>
        <f>データ!AA6</f>
        <v>28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18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災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1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329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67117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22277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217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40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257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198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92.6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97.1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97.2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96.8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92.5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83.2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84.6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85.1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87.9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79.3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157.1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161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148.5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143.80000000000001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152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63.1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63.1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66.099999999999994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68.5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61.6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97.2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97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97.8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91.1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90.1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89.6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89.7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89.3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73.099999999999994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76.3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80.7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75.900000000000006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75.099999999999994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71.3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72.599999999999994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73.5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74.099999999999994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74.400000000000006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195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196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35943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36769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39981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40357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40830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10779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10346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10291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10534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10883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56.5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56.1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54.1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52.8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57.8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18.3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16.8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19.100000000000001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18.7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19.2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50413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50510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50958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52405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53523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13096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13552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13792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14290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15111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54.8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55.8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56.1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56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56.2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23.9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23.8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23.9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23.6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24.2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197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データ!DR7</f>
        <v>45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データ!DS7</f>
        <v>45.9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データ!DT7</f>
        <v>47.3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48.7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50.5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データ!EC7</f>
        <v>78.7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データ!ED7</f>
        <v>74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データ!EE7</f>
        <v>72.5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71.900000000000006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71.599999999999994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データ!EN7</f>
        <v>42508823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データ!EO7</f>
        <v>42915257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データ!EP7</f>
        <v>43356290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43973260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40252204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データ!DW7</f>
        <v>50.3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データ!DX7</f>
        <v>49.8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データ!DY7</f>
        <v>50.9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51.9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52.9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データ!EH7</f>
        <v>65.7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データ!EI7</f>
        <v>65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データ!EJ7</f>
        <v>66.8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68.2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69.400000000000006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データ!ES7</f>
        <v>42578034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データ!ET7</f>
        <v>45645830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データ!EU7</f>
        <v>47082778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48918364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49696718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ZNET9MVRGVHUGXTSzWlj446tnrdB37OxRifxheF1RySrkTasaHW5IzzJkelr7jXbrfuTNQQtpMzpLZnemkuQLg==" saltValue="46W9yF0JZS1A54dxxEiVW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disablePrompts="1"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93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94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95</v>
      </c>
      <c r="B3" s="49" t="s">
        <v>96</v>
      </c>
      <c r="C3" s="49" t="s">
        <v>97</v>
      </c>
      <c r="D3" s="49" t="s">
        <v>98</v>
      </c>
      <c r="E3" s="49" t="s">
        <v>99</v>
      </c>
      <c r="F3" s="49" t="s">
        <v>100</v>
      </c>
      <c r="G3" s="49" t="s">
        <v>101</v>
      </c>
      <c r="H3" s="50" t="s">
        <v>102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103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105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106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107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108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109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110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111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112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113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114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115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116</v>
      </c>
      <c r="B5" s="61"/>
      <c r="C5" s="61"/>
      <c r="D5" s="61"/>
      <c r="E5" s="61"/>
      <c r="F5" s="61"/>
      <c r="G5" s="61"/>
      <c r="H5" s="62" t="s">
        <v>117</v>
      </c>
      <c r="I5" s="62" t="s">
        <v>118</v>
      </c>
      <c r="J5" s="62" t="s">
        <v>119</v>
      </c>
      <c r="K5" s="62" t="s">
        <v>1</v>
      </c>
      <c r="L5" s="62" t="s">
        <v>2</v>
      </c>
      <c r="M5" s="62" t="s">
        <v>3</v>
      </c>
      <c r="N5" s="62" t="s">
        <v>120</v>
      </c>
      <c r="O5" s="62" t="s">
        <v>5</v>
      </c>
      <c r="P5" s="62" t="s">
        <v>121</v>
      </c>
      <c r="Q5" s="62" t="s">
        <v>122</v>
      </c>
      <c r="R5" s="62" t="s">
        <v>123</v>
      </c>
      <c r="S5" s="62" t="s">
        <v>124</v>
      </c>
      <c r="T5" s="62" t="s">
        <v>125</v>
      </c>
      <c r="U5" s="62" t="s">
        <v>126</v>
      </c>
      <c r="V5" s="62" t="s">
        <v>127</v>
      </c>
      <c r="W5" s="62" t="s">
        <v>128</v>
      </c>
      <c r="X5" s="62" t="s">
        <v>129</v>
      </c>
      <c r="Y5" s="62" t="s">
        <v>130</v>
      </c>
      <c r="Z5" s="62" t="s">
        <v>131</v>
      </c>
      <c r="AA5" s="62" t="s">
        <v>132</v>
      </c>
      <c r="AB5" s="62" t="s">
        <v>133</v>
      </c>
      <c r="AC5" s="62" t="s">
        <v>134</v>
      </c>
      <c r="AD5" s="62" t="s">
        <v>135</v>
      </c>
      <c r="AE5" s="62" t="s">
        <v>136</v>
      </c>
      <c r="AF5" s="62" t="s">
        <v>137</v>
      </c>
      <c r="AG5" s="62" t="s">
        <v>138</v>
      </c>
      <c r="AH5" s="62" t="s">
        <v>139</v>
      </c>
      <c r="AI5" s="62" t="s">
        <v>140</v>
      </c>
      <c r="AJ5" s="62" t="s">
        <v>141</v>
      </c>
      <c r="AK5" s="62" t="s">
        <v>142</v>
      </c>
      <c r="AL5" s="62" t="s">
        <v>143</v>
      </c>
      <c r="AM5" s="62" t="s">
        <v>144</v>
      </c>
      <c r="AN5" s="62" t="s">
        <v>145</v>
      </c>
      <c r="AO5" s="62" t="s">
        <v>146</v>
      </c>
      <c r="AP5" s="62" t="s">
        <v>147</v>
      </c>
      <c r="AQ5" s="62" t="s">
        <v>148</v>
      </c>
      <c r="AR5" s="62" t="s">
        <v>149</v>
      </c>
      <c r="AS5" s="62" t="s">
        <v>150</v>
      </c>
      <c r="AT5" s="62" t="s">
        <v>151</v>
      </c>
      <c r="AU5" s="62" t="s">
        <v>152</v>
      </c>
      <c r="AV5" s="62" t="s">
        <v>153</v>
      </c>
      <c r="AW5" s="62" t="s">
        <v>143</v>
      </c>
      <c r="AX5" s="62" t="s">
        <v>144</v>
      </c>
      <c r="AY5" s="62" t="s">
        <v>145</v>
      </c>
      <c r="AZ5" s="62" t="s">
        <v>146</v>
      </c>
      <c r="BA5" s="62" t="s">
        <v>147</v>
      </c>
      <c r="BB5" s="62" t="s">
        <v>148</v>
      </c>
      <c r="BC5" s="62" t="s">
        <v>149</v>
      </c>
      <c r="BD5" s="62" t="s">
        <v>139</v>
      </c>
      <c r="BE5" s="62" t="s">
        <v>154</v>
      </c>
      <c r="BF5" s="62" t="s">
        <v>155</v>
      </c>
      <c r="BG5" s="62" t="s">
        <v>156</v>
      </c>
      <c r="BH5" s="62" t="s">
        <v>157</v>
      </c>
      <c r="BI5" s="62" t="s">
        <v>144</v>
      </c>
      <c r="BJ5" s="62" t="s">
        <v>145</v>
      </c>
      <c r="BK5" s="62" t="s">
        <v>146</v>
      </c>
      <c r="BL5" s="62" t="s">
        <v>147</v>
      </c>
      <c r="BM5" s="62" t="s">
        <v>148</v>
      </c>
      <c r="BN5" s="62" t="s">
        <v>149</v>
      </c>
      <c r="BO5" s="62" t="s">
        <v>158</v>
      </c>
      <c r="BP5" s="62" t="s">
        <v>159</v>
      </c>
      <c r="BQ5" s="62" t="s">
        <v>155</v>
      </c>
      <c r="BR5" s="62" t="s">
        <v>160</v>
      </c>
      <c r="BS5" s="62" t="s">
        <v>143</v>
      </c>
      <c r="BT5" s="62" t="s">
        <v>144</v>
      </c>
      <c r="BU5" s="62" t="s">
        <v>145</v>
      </c>
      <c r="BV5" s="62" t="s">
        <v>146</v>
      </c>
      <c r="BW5" s="62" t="s">
        <v>147</v>
      </c>
      <c r="BX5" s="62" t="s">
        <v>148</v>
      </c>
      <c r="BY5" s="62" t="s">
        <v>149</v>
      </c>
      <c r="BZ5" s="62" t="s">
        <v>161</v>
      </c>
      <c r="CA5" s="62" t="s">
        <v>162</v>
      </c>
      <c r="CB5" s="62" t="s">
        <v>152</v>
      </c>
      <c r="CC5" s="62" t="s">
        <v>153</v>
      </c>
      <c r="CD5" s="62" t="s">
        <v>163</v>
      </c>
      <c r="CE5" s="62" t="s">
        <v>144</v>
      </c>
      <c r="CF5" s="62" t="s">
        <v>145</v>
      </c>
      <c r="CG5" s="62" t="s">
        <v>146</v>
      </c>
      <c r="CH5" s="62" t="s">
        <v>147</v>
      </c>
      <c r="CI5" s="62" t="s">
        <v>148</v>
      </c>
      <c r="CJ5" s="62" t="s">
        <v>149</v>
      </c>
      <c r="CK5" s="62" t="s">
        <v>150</v>
      </c>
      <c r="CL5" s="62" t="s">
        <v>140</v>
      </c>
      <c r="CM5" s="62" t="s">
        <v>164</v>
      </c>
      <c r="CN5" s="62" t="s">
        <v>165</v>
      </c>
      <c r="CO5" s="62" t="s">
        <v>166</v>
      </c>
      <c r="CP5" s="62" t="s">
        <v>144</v>
      </c>
      <c r="CQ5" s="62" t="s">
        <v>145</v>
      </c>
      <c r="CR5" s="62" t="s">
        <v>146</v>
      </c>
      <c r="CS5" s="62" t="s">
        <v>147</v>
      </c>
      <c r="CT5" s="62" t="s">
        <v>148</v>
      </c>
      <c r="CU5" s="62" t="s">
        <v>149</v>
      </c>
      <c r="CV5" s="62" t="s">
        <v>167</v>
      </c>
      <c r="CW5" s="62" t="s">
        <v>140</v>
      </c>
      <c r="CX5" s="62" t="s">
        <v>141</v>
      </c>
      <c r="CY5" s="62" t="s">
        <v>142</v>
      </c>
      <c r="CZ5" s="62" t="s">
        <v>157</v>
      </c>
      <c r="DA5" s="62" t="s">
        <v>144</v>
      </c>
      <c r="DB5" s="62" t="s">
        <v>145</v>
      </c>
      <c r="DC5" s="62" t="s">
        <v>146</v>
      </c>
      <c r="DD5" s="62" t="s">
        <v>147</v>
      </c>
      <c r="DE5" s="62" t="s">
        <v>148</v>
      </c>
      <c r="DF5" s="62" t="s">
        <v>149</v>
      </c>
      <c r="DG5" s="62" t="s">
        <v>139</v>
      </c>
      <c r="DH5" s="62" t="s">
        <v>154</v>
      </c>
      <c r="DI5" s="62" t="s">
        <v>152</v>
      </c>
      <c r="DJ5" s="62" t="s">
        <v>142</v>
      </c>
      <c r="DK5" s="62" t="s">
        <v>168</v>
      </c>
      <c r="DL5" s="62" t="s">
        <v>144</v>
      </c>
      <c r="DM5" s="62" t="s">
        <v>145</v>
      </c>
      <c r="DN5" s="62" t="s">
        <v>146</v>
      </c>
      <c r="DO5" s="62" t="s">
        <v>147</v>
      </c>
      <c r="DP5" s="62" t="s">
        <v>148</v>
      </c>
      <c r="DQ5" s="62" t="s">
        <v>149</v>
      </c>
      <c r="DR5" s="62" t="s">
        <v>139</v>
      </c>
      <c r="DS5" s="62" t="s">
        <v>159</v>
      </c>
      <c r="DT5" s="62" t="s">
        <v>152</v>
      </c>
      <c r="DU5" s="62" t="s">
        <v>142</v>
      </c>
      <c r="DV5" s="62" t="s">
        <v>143</v>
      </c>
      <c r="DW5" s="62" t="s">
        <v>144</v>
      </c>
      <c r="DX5" s="62" t="s">
        <v>145</v>
      </c>
      <c r="DY5" s="62" t="s">
        <v>146</v>
      </c>
      <c r="DZ5" s="62" t="s">
        <v>147</v>
      </c>
      <c r="EA5" s="62" t="s">
        <v>148</v>
      </c>
      <c r="EB5" s="62" t="s">
        <v>149</v>
      </c>
      <c r="EC5" s="62" t="s">
        <v>139</v>
      </c>
      <c r="ED5" s="62" t="s">
        <v>169</v>
      </c>
      <c r="EE5" s="62" t="s">
        <v>152</v>
      </c>
      <c r="EF5" s="62" t="s">
        <v>153</v>
      </c>
      <c r="EG5" s="62" t="s">
        <v>143</v>
      </c>
      <c r="EH5" s="62" t="s">
        <v>144</v>
      </c>
      <c r="EI5" s="62" t="s">
        <v>145</v>
      </c>
      <c r="EJ5" s="62" t="s">
        <v>146</v>
      </c>
      <c r="EK5" s="62" t="s">
        <v>147</v>
      </c>
      <c r="EL5" s="62" t="s">
        <v>148</v>
      </c>
      <c r="EM5" s="62" t="s">
        <v>170</v>
      </c>
      <c r="EN5" s="62" t="s">
        <v>167</v>
      </c>
      <c r="EO5" s="62" t="s">
        <v>171</v>
      </c>
      <c r="EP5" s="62" t="s">
        <v>172</v>
      </c>
      <c r="EQ5" s="62" t="s">
        <v>142</v>
      </c>
      <c r="ER5" s="62" t="s">
        <v>173</v>
      </c>
      <c r="ES5" s="62" t="s">
        <v>144</v>
      </c>
      <c r="ET5" s="62" t="s">
        <v>145</v>
      </c>
      <c r="EU5" s="62" t="s">
        <v>146</v>
      </c>
      <c r="EV5" s="62" t="s">
        <v>147</v>
      </c>
      <c r="EW5" s="62" t="s">
        <v>148</v>
      </c>
      <c r="EX5" s="62" t="s">
        <v>149</v>
      </c>
    </row>
    <row r="6" spans="1:154" s="67" customFormat="1" x14ac:dyDescent="0.15">
      <c r="A6" s="48" t="s">
        <v>174</v>
      </c>
      <c r="B6" s="63">
        <f>B8</f>
        <v>2019</v>
      </c>
      <c r="C6" s="63">
        <f t="shared" ref="C6:M6" si="2">C8</f>
        <v>42137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1" t="str">
        <f>IF(H8&lt;&gt;I8,H8,"")&amp;IF(I8&lt;&gt;J8,I8,"")&amp;"　"&amp;J8</f>
        <v>宮城県栗原市　栗原市立栗原中央病院</v>
      </c>
      <c r="I6" s="162"/>
      <c r="J6" s="16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 t="str">
        <f>O8</f>
        <v>学術・研究機関出身</v>
      </c>
      <c r="P6" s="63" t="str">
        <f>P8</f>
        <v>直営</v>
      </c>
      <c r="Q6" s="64">
        <f t="shared" ref="Q6:AG6" si="3">Q8</f>
        <v>18</v>
      </c>
      <c r="R6" s="63" t="str">
        <f t="shared" si="3"/>
        <v>対象</v>
      </c>
      <c r="S6" s="63" t="str">
        <f t="shared" si="3"/>
        <v>ド 訓</v>
      </c>
      <c r="T6" s="63" t="str">
        <f t="shared" si="3"/>
        <v>救 臨 感 災 輪</v>
      </c>
      <c r="U6" s="64">
        <f>U8</f>
        <v>67117</v>
      </c>
      <c r="V6" s="64">
        <f>V8</f>
        <v>22277</v>
      </c>
      <c r="W6" s="63" t="str">
        <f>W8</f>
        <v>非該当</v>
      </c>
      <c r="X6" s="63" t="str">
        <f t="shared" si="3"/>
        <v>７：１</v>
      </c>
      <c r="Y6" s="64">
        <f t="shared" si="3"/>
        <v>250</v>
      </c>
      <c r="Z6" s="64">
        <f t="shared" si="3"/>
        <v>50</v>
      </c>
      <c r="AA6" s="64">
        <f t="shared" si="3"/>
        <v>28</v>
      </c>
      <c r="AB6" s="64" t="str">
        <f t="shared" si="3"/>
        <v>-</v>
      </c>
      <c r="AC6" s="64">
        <f t="shared" si="3"/>
        <v>1</v>
      </c>
      <c r="AD6" s="64">
        <f t="shared" si="3"/>
        <v>329</v>
      </c>
      <c r="AE6" s="64">
        <f t="shared" si="3"/>
        <v>217</v>
      </c>
      <c r="AF6" s="64">
        <f t="shared" si="3"/>
        <v>40</v>
      </c>
      <c r="AG6" s="64">
        <f t="shared" si="3"/>
        <v>257</v>
      </c>
      <c r="AH6" s="65">
        <f>IF(AH8="-",NA(),AH8)</f>
        <v>92.6</v>
      </c>
      <c r="AI6" s="65">
        <f t="shared" ref="AI6:AQ6" si="4">IF(AI8="-",NA(),AI8)</f>
        <v>97.1</v>
      </c>
      <c r="AJ6" s="65">
        <f t="shared" si="4"/>
        <v>97.2</v>
      </c>
      <c r="AK6" s="65">
        <f t="shared" si="4"/>
        <v>96.8</v>
      </c>
      <c r="AL6" s="65">
        <f t="shared" si="4"/>
        <v>92.5</v>
      </c>
      <c r="AM6" s="65">
        <f t="shared" si="4"/>
        <v>98</v>
      </c>
      <c r="AN6" s="65">
        <f t="shared" si="4"/>
        <v>97.2</v>
      </c>
      <c r="AO6" s="65">
        <f t="shared" si="4"/>
        <v>97</v>
      </c>
      <c r="AP6" s="65">
        <f t="shared" si="4"/>
        <v>97.8</v>
      </c>
      <c r="AQ6" s="65">
        <f t="shared" si="4"/>
        <v>97</v>
      </c>
      <c r="AR6" s="65" t="str">
        <f>IF(AR8="-","【-】","【"&amp;SUBSTITUTE(TEXT(AR8,"#,##0.0"),"-","△")&amp;"】")</f>
        <v>【98.2】</v>
      </c>
      <c r="AS6" s="65">
        <f>IF(AS8="-",NA(),AS8)</f>
        <v>83.2</v>
      </c>
      <c r="AT6" s="65">
        <f t="shared" ref="AT6:BB6" si="5">IF(AT8="-",NA(),AT8)</f>
        <v>84.6</v>
      </c>
      <c r="AU6" s="65">
        <f t="shared" si="5"/>
        <v>85.1</v>
      </c>
      <c r="AV6" s="65">
        <f t="shared" si="5"/>
        <v>87.9</v>
      </c>
      <c r="AW6" s="65">
        <f t="shared" si="5"/>
        <v>79.3</v>
      </c>
      <c r="AX6" s="65">
        <f t="shared" si="5"/>
        <v>91.1</v>
      </c>
      <c r="AY6" s="65">
        <f t="shared" si="5"/>
        <v>90.1</v>
      </c>
      <c r="AZ6" s="65">
        <f t="shared" si="5"/>
        <v>89.6</v>
      </c>
      <c r="BA6" s="65">
        <f t="shared" si="5"/>
        <v>89.7</v>
      </c>
      <c r="BB6" s="65">
        <f t="shared" si="5"/>
        <v>89.3</v>
      </c>
      <c r="BC6" s="65" t="str">
        <f>IF(BC8="-","【-】","【"&amp;SUBSTITUTE(TEXT(BC8,"#,##0.0"),"-","△")&amp;"】")</f>
        <v>【89.5】</v>
      </c>
      <c r="BD6" s="65">
        <f>IF(BD8="-",NA(),BD8)</f>
        <v>157.1</v>
      </c>
      <c r="BE6" s="65">
        <f t="shared" ref="BE6:BM6" si="6">IF(BE8="-",NA(),BE8)</f>
        <v>161</v>
      </c>
      <c r="BF6" s="65">
        <f t="shared" si="6"/>
        <v>148.5</v>
      </c>
      <c r="BG6" s="65">
        <f t="shared" si="6"/>
        <v>143.80000000000001</v>
      </c>
      <c r="BH6" s="65">
        <f t="shared" si="6"/>
        <v>152</v>
      </c>
      <c r="BI6" s="65">
        <f t="shared" si="6"/>
        <v>73.099999999999994</v>
      </c>
      <c r="BJ6" s="65">
        <f t="shared" si="6"/>
        <v>76.3</v>
      </c>
      <c r="BK6" s="65">
        <f t="shared" si="6"/>
        <v>80.7</v>
      </c>
      <c r="BL6" s="65">
        <f t="shared" si="6"/>
        <v>75.900000000000006</v>
      </c>
      <c r="BM6" s="65">
        <f t="shared" si="6"/>
        <v>75.099999999999994</v>
      </c>
      <c r="BN6" s="65" t="str">
        <f>IF(BN8="-","【-】","【"&amp;SUBSTITUTE(TEXT(BN8,"#,##0.0"),"-","△")&amp;"】")</f>
        <v>【59.6】</v>
      </c>
      <c r="BO6" s="65">
        <f>IF(BO8="-",NA(),BO8)</f>
        <v>63.1</v>
      </c>
      <c r="BP6" s="65">
        <f t="shared" ref="BP6:BX6" si="7">IF(BP8="-",NA(),BP8)</f>
        <v>63.1</v>
      </c>
      <c r="BQ6" s="65">
        <f t="shared" si="7"/>
        <v>66.099999999999994</v>
      </c>
      <c r="BR6" s="65">
        <f t="shared" si="7"/>
        <v>68.5</v>
      </c>
      <c r="BS6" s="65">
        <f t="shared" si="7"/>
        <v>61.6</v>
      </c>
      <c r="BT6" s="65">
        <f t="shared" si="7"/>
        <v>71.3</v>
      </c>
      <c r="BU6" s="65">
        <f t="shared" si="7"/>
        <v>72.599999999999994</v>
      </c>
      <c r="BV6" s="65">
        <f t="shared" si="7"/>
        <v>73.5</v>
      </c>
      <c r="BW6" s="65">
        <f t="shared" si="7"/>
        <v>74.099999999999994</v>
      </c>
      <c r="BX6" s="65">
        <f t="shared" si="7"/>
        <v>74.400000000000006</v>
      </c>
      <c r="BY6" s="65" t="str">
        <f>IF(BY8="-","【-】","【"&amp;SUBSTITUTE(TEXT(BY8,"#,##0.0"),"-","△")&amp;"】")</f>
        <v>【74.7】</v>
      </c>
      <c r="BZ6" s="66">
        <f>IF(BZ8="-",NA(),BZ8)</f>
        <v>35943</v>
      </c>
      <c r="CA6" s="66">
        <f t="shared" ref="CA6:CI6" si="8">IF(CA8="-",NA(),CA8)</f>
        <v>36769</v>
      </c>
      <c r="CB6" s="66">
        <f t="shared" si="8"/>
        <v>39981</v>
      </c>
      <c r="CC6" s="66">
        <f t="shared" si="8"/>
        <v>40357</v>
      </c>
      <c r="CD6" s="66">
        <f t="shared" si="8"/>
        <v>40830</v>
      </c>
      <c r="CE6" s="66">
        <f t="shared" si="8"/>
        <v>50413</v>
      </c>
      <c r="CF6" s="66">
        <f t="shared" si="8"/>
        <v>50510</v>
      </c>
      <c r="CG6" s="66">
        <f t="shared" si="8"/>
        <v>50958</v>
      </c>
      <c r="CH6" s="66">
        <f t="shared" si="8"/>
        <v>52405</v>
      </c>
      <c r="CI6" s="66">
        <f t="shared" si="8"/>
        <v>53523</v>
      </c>
      <c r="CJ6" s="65" t="str">
        <f>IF(CJ8="-","【-】","【"&amp;SUBSTITUTE(TEXT(CJ8,"#,##0"),"-","△")&amp;"】")</f>
        <v>【53,621】</v>
      </c>
      <c r="CK6" s="66">
        <f>IF(CK8="-",NA(),CK8)</f>
        <v>10779</v>
      </c>
      <c r="CL6" s="66">
        <f t="shared" ref="CL6:CT6" si="9">IF(CL8="-",NA(),CL8)</f>
        <v>10346</v>
      </c>
      <c r="CM6" s="66">
        <f t="shared" si="9"/>
        <v>10291</v>
      </c>
      <c r="CN6" s="66">
        <f t="shared" si="9"/>
        <v>10534</v>
      </c>
      <c r="CO6" s="66">
        <f t="shared" si="9"/>
        <v>10883</v>
      </c>
      <c r="CP6" s="66">
        <f t="shared" si="9"/>
        <v>13096</v>
      </c>
      <c r="CQ6" s="66">
        <f t="shared" si="9"/>
        <v>13552</v>
      </c>
      <c r="CR6" s="66">
        <f t="shared" si="9"/>
        <v>13792</v>
      </c>
      <c r="CS6" s="66">
        <f t="shared" si="9"/>
        <v>14290</v>
      </c>
      <c r="CT6" s="66">
        <f t="shared" si="9"/>
        <v>15111</v>
      </c>
      <c r="CU6" s="65" t="str">
        <f>IF(CU8="-","【-】","【"&amp;SUBSTITUTE(TEXT(CU8,"#,##0"),"-","△")&amp;"】")</f>
        <v>【15,586】</v>
      </c>
      <c r="CV6" s="65">
        <f>IF(CV8="-",NA(),CV8)</f>
        <v>56.5</v>
      </c>
      <c r="CW6" s="65">
        <f t="shared" ref="CW6:DE6" si="10">IF(CW8="-",NA(),CW8)</f>
        <v>56.1</v>
      </c>
      <c r="CX6" s="65">
        <f t="shared" si="10"/>
        <v>54.1</v>
      </c>
      <c r="CY6" s="65">
        <f t="shared" si="10"/>
        <v>52.8</v>
      </c>
      <c r="CZ6" s="65">
        <f t="shared" si="10"/>
        <v>57.8</v>
      </c>
      <c r="DA6" s="65">
        <f t="shared" si="10"/>
        <v>54.8</v>
      </c>
      <c r="DB6" s="65">
        <f t="shared" si="10"/>
        <v>55.8</v>
      </c>
      <c r="DC6" s="65">
        <f t="shared" si="10"/>
        <v>56.1</v>
      </c>
      <c r="DD6" s="65">
        <f t="shared" si="10"/>
        <v>56</v>
      </c>
      <c r="DE6" s="65">
        <f t="shared" si="10"/>
        <v>56.2</v>
      </c>
      <c r="DF6" s="65" t="str">
        <f>IF(DF8="-","【-】","【"&amp;SUBSTITUTE(TEXT(DF8,"#,##0.0"),"-","△")&amp;"】")</f>
        <v>【54.6】</v>
      </c>
      <c r="DG6" s="65">
        <f>IF(DG8="-",NA(),DG8)</f>
        <v>18.3</v>
      </c>
      <c r="DH6" s="65">
        <f t="shared" ref="DH6:DP6" si="11">IF(DH8="-",NA(),DH8)</f>
        <v>16.8</v>
      </c>
      <c r="DI6" s="65">
        <f t="shared" si="11"/>
        <v>19.100000000000001</v>
      </c>
      <c r="DJ6" s="65">
        <f t="shared" si="11"/>
        <v>18.7</v>
      </c>
      <c r="DK6" s="65">
        <f t="shared" si="11"/>
        <v>19.2</v>
      </c>
      <c r="DL6" s="65">
        <f t="shared" si="11"/>
        <v>23.9</v>
      </c>
      <c r="DM6" s="65">
        <f t="shared" si="11"/>
        <v>23.8</v>
      </c>
      <c r="DN6" s="65">
        <f t="shared" si="11"/>
        <v>23.9</v>
      </c>
      <c r="DO6" s="65">
        <f t="shared" si="11"/>
        <v>23.6</v>
      </c>
      <c r="DP6" s="65">
        <f t="shared" si="11"/>
        <v>24.2</v>
      </c>
      <c r="DQ6" s="65" t="str">
        <f>IF(DQ8="-","【-】","【"&amp;SUBSTITUTE(TEXT(DQ8,"#,##0.0"),"-","△")&amp;"】")</f>
        <v>【25.0】</v>
      </c>
      <c r="DR6" s="65">
        <f>IF(DR8="-",NA(),DR8)</f>
        <v>45</v>
      </c>
      <c r="DS6" s="65">
        <f t="shared" ref="DS6:EA6" si="12">IF(DS8="-",NA(),DS8)</f>
        <v>45.9</v>
      </c>
      <c r="DT6" s="65">
        <f t="shared" si="12"/>
        <v>47.3</v>
      </c>
      <c r="DU6" s="65">
        <f t="shared" si="12"/>
        <v>48.7</v>
      </c>
      <c r="DV6" s="65">
        <f t="shared" si="12"/>
        <v>50.5</v>
      </c>
      <c r="DW6" s="65">
        <f t="shared" si="12"/>
        <v>50.3</v>
      </c>
      <c r="DX6" s="65">
        <f t="shared" si="12"/>
        <v>49.8</v>
      </c>
      <c r="DY6" s="65">
        <f t="shared" si="12"/>
        <v>50.9</v>
      </c>
      <c r="DZ6" s="65">
        <f t="shared" si="12"/>
        <v>51.9</v>
      </c>
      <c r="EA6" s="65">
        <f t="shared" si="12"/>
        <v>52.9</v>
      </c>
      <c r="EB6" s="65" t="str">
        <f>IF(EB8="-","【-】","【"&amp;SUBSTITUTE(TEXT(EB8,"#,##0.0"),"-","△")&amp;"】")</f>
        <v>【53.5】</v>
      </c>
      <c r="EC6" s="65">
        <f>IF(EC8="-",NA(),EC8)</f>
        <v>78.7</v>
      </c>
      <c r="ED6" s="65">
        <f t="shared" ref="ED6:EL6" si="13">IF(ED8="-",NA(),ED8)</f>
        <v>74</v>
      </c>
      <c r="EE6" s="65">
        <f t="shared" si="13"/>
        <v>72.5</v>
      </c>
      <c r="EF6" s="65">
        <f t="shared" si="13"/>
        <v>71.900000000000006</v>
      </c>
      <c r="EG6" s="65">
        <f t="shared" si="13"/>
        <v>71.599999999999994</v>
      </c>
      <c r="EH6" s="65">
        <f t="shared" si="13"/>
        <v>65.7</v>
      </c>
      <c r="EI6" s="65">
        <f t="shared" si="13"/>
        <v>65</v>
      </c>
      <c r="EJ6" s="65">
        <f t="shared" si="13"/>
        <v>66.8</v>
      </c>
      <c r="EK6" s="65">
        <f t="shared" si="13"/>
        <v>68.2</v>
      </c>
      <c r="EL6" s="65">
        <f t="shared" si="13"/>
        <v>69.400000000000006</v>
      </c>
      <c r="EM6" s="65" t="str">
        <f>IF(EM8="-","【-】","【"&amp;SUBSTITUTE(TEXT(EM8,"#,##0.0"),"-","△")&amp;"】")</f>
        <v>【70.0】</v>
      </c>
      <c r="EN6" s="66">
        <f>IF(EN8="-",NA(),EN8)</f>
        <v>42508823</v>
      </c>
      <c r="EO6" s="66">
        <f t="shared" ref="EO6:EW6" si="14">IF(EO8="-",NA(),EO8)</f>
        <v>42915257</v>
      </c>
      <c r="EP6" s="66">
        <f t="shared" si="14"/>
        <v>43356290</v>
      </c>
      <c r="EQ6" s="66">
        <f t="shared" si="14"/>
        <v>43973260</v>
      </c>
      <c r="ER6" s="66">
        <f t="shared" si="14"/>
        <v>40252204</v>
      </c>
      <c r="ES6" s="66">
        <f t="shared" si="14"/>
        <v>42578034</v>
      </c>
      <c r="ET6" s="66">
        <f t="shared" si="14"/>
        <v>45645830</v>
      </c>
      <c r="EU6" s="66">
        <f t="shared" si="14"/>
        <v>47082778</v>
      </c>
      <c r="EV6" s="66">
        <f t="shared" si="14"/>
        <v>48918364</v>
      </c>
      <c r="EW6" s="66">
        <f t="shared" si="14"/>
        <v>49696718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175</v>
      </c>
      <c r="B7" s="63">
        <f t="shared" ref="B7:AG7" si="15">B8</f>
        <v>2019</v>
      </c>
      <c r="C7" s="63">
        <f t="shared" si="15"/>
        <v>42137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300床以上～400床未満</v>
      </c>
      <c r="O7" s="63" t="str">
        <f>O8</f>
        <v>学術・研究機関出身</v>
      </c>
      <c r="P7" s="63" t="str">
        <f>P8</f>
        <v>直営</v>
      </c>
      <c r="Q7" s="64">
        <f t="shared" si="15"/>
        <v>18</v>
      </c>
      <c r="R7" s="63" t="str">
        <f t="shared" si="15"/>
        <v>対象</v>
      </c>
      <c r="S7" s="63" t="str">
        <f t="shared" si="15"/>
        <v>ド 訓</v>
      </c>
      <c r="T7" s="63" t="str">
        <f t="shared" si="15"/>
        <v>救 臨 感 災 輪</v>
      </c>
      <c r="U7" s="64">
        <f>U8</f>
        <v>67117</v>
      </c>
      <c r="V7" s="64">
        <f>V8</f>
        <v>22277</v>
      </c>
      <c r="W7" s="63" t="str">
        <f>W8</f>
        <v>非該当</v>
      </c>
      <c r="X7" s="63" t="str">
        <f t="shared" si="15"/>
        <v>７：１</v>
      </c>
      <c r="Y7" s="64">
        <f t="shared" si="15"/>
        <v>250</v>
      </c>
      <c r="Z7" s="64">
        <f t="shared" si="15"/>
        <v>50</v>
      </c>
      <c r="AA7" s="64">
        <f t="shared" si="15"/>
        <v>28</v>
      </c>
      <c r="AB7" s="64" t="str">
        <f t="shared" si="15"/>
        <v>-</v>
      </c>
      <c r="AC7" s="64">
        <f t="shared" si="15"/>
        <v>1</v>
      </c>
      <c r="AD7" s="64">
        <f t="shared" si="15"/>
        <v>329</v>
      </c>
      <c r="AE7" s="64">
        <f t="shared" si="15"/>
        <v>217</v>
      </c>
      <c r="AF7" s="64">
        <f t="shared" si="15"/>
        <v>40</v>
      </c>
      <c r="AG7" s="64">
        <f t="shared" si="15"/>
        <v>257</v>
      </c>
      <c r="AH7" s="65">
        <f>AH8</f>
        <v>92.6</v>
      </c>
      <c r="AI7" s="65">
        <f t="shared" ref="AI7:AQ7" si="16">AI8</f>
        <v>97.1</v>
      </c>
      <c r="AJ7" s="65">
        <f t="shared" si="16"/>
        <v>97.2</v>
      </c>
      <c r="AK7" s="65">
        <f t="shared" si="16"/>
        <v>96.8</v>
      </c>
      <c r="AL7" s="65">
        <f t="shared" si="16"/>
        <v>92.5</v>
      </c>
      <c r="AM7" s="65">
        <f t="shared" si="16"/>
        <v>98</v>
      </c>
      <c r="AN7" s="65">
        <f t="shared" si="16"/>
        <v>97.2</v>
      </c>
      <c r="AO7" s="65">
        <f t="shared" si="16"/>
        <v>97</v>
      </c>
      <c r="AP7" s="65">
        <f t="shared" si="16"/>
        <v>97.8</v>
      </c>
      <c r="AQ7" s="65">
        <f t="shared" si="16"/>
        <v>97</v>
      </c>
      <c r="AR7" s="65"/>
      <c r="AS7" s="65">
        <f>AS8</f>
        <v>83.2</v>
      </c>
      <c r="AT7" s="65">
        <f t="shared" ref="AT7:BB7" si="17">AT8</f>
        <v>84.6</v>
      </c>
      <c r="AU7" s="65">
        <f t="shared" si="17"/>
        <v>85.1</v>
      </c>
      <c r="AV7" s="65">
        <f t="shared" si="17"/>
        <v>87.9</v>
      </c>
      <c r="AW7" s="65">
        <f t="shared" si="17"/>
        <v>79.3</v>
      </c>
      <c r="AX7" s="65">
        <f t="shared" si="17"/>
        <v>91.1</v>
      </c>
      <c r="AY7" s="65">
        <f t="shared" si="17"/>
        <v>90.1</v>
      </c>
      <c r="AZ7" s="65">
        <f t="shared" si="17"/>
        <v>89.6</v>
      </c>
      <c r="BA7" s="65">
        <f t="shared" si="17"/>
        <v>89.7</v>
      </c>
      <c r="BB7" s="65">
        <f t="shared" si="17"/>
        <v>89.3</v>
      </c>
      <c r="BC7" s="65"/>
      <c r="BD7" s="65">
        <f>BD8</f>
        <v>157.1</v>
      </c>
      <c r="BE7" s="65">
        <f t="shared" ref="BE7:BM7" si="18">BE8</f>
        <v>161</v>
      </c>
      <c r="BF7" s="65">
        <f t="shared" si="18"/>
        <v>148.5</v>
      </c>
      <c r="BG7" s="65">
        <f t="shared" si="18"/>
        <v>143.80000000000001</v>
      </c>
      <c r="BH7" s="65">
        <f t="shared" si="18"/>
        <v>152</v>
      </c>
      <c r="BI7" s="65">
        <f t="shared" si="18"/>
        <v>73.099999999999994</v>
      </c>
      <c r="BJ7" s="65">
        <f t="shared" si="18"/>
        <v>76.3</v>
      </c>
      <c r="BK7" s="65">
        <f t="shared" si="18"/>
        <v>80.7</v>
      </c>
      <c r="BL7" s="65">
        <f t="shared" si="18"/>
        <v>75.900000000000006</v>
      </c>
      <c r="BM7" s="65">
        <f t="shared" si="18"/>
        <v>75.099999999999994</v>
      </c>
      <c r="BN7" s="65"/>
      <c r="BO7" s="65">
        <f>BO8</f>
        <v>63.1</v>
      </c>
      <c r="BP7" s="65">
        <f t="shared" ref="BP7:BX7" si="19">BP8</f>
        <v>63.1</v>
      </c>
      <c r="BQ7" s="65">
        <f t="shared" si="19"/>
        <v>66.099999999999994</v>
      </c>
      <c r="BR7" s="65">
        <f t="shared" si="19"/>
        <v>68.5</v>
      </c>
      <c r="BS7" s="65">
        <f t="shared" si="19"/>
        <v>61.6</v>
      </c>
      <c r="BT7" s="65">
        <f t="shared" si="19"/>
        <v>71.3</v>
      </c>
      <c r="BU7" s="65">
        <f t="shared" si="19"/>
        <v>72.599999999999994</v>
      </c>
      <c r="BV7" s="65">
        <f t="shared" si="19"/>
        <v>73.5</v>
      </c>
      <c r="BW7" s="65">
        <f t="shared" si="19"/>
        <v>74.099999999999994</v>
      </c>
      <c r="BX7" s="65">
        <f t="shared" si="19"/>
        <v>74.400000000000006</v>
      </c>
      <c r="BY7" s="65"/>
      <c r="BZ7" s="66">
        <f>BZ8</f>
        <v>35943</v>
      </c>
      <c r="CA7" s="66">
        <f t="shared" ref="CA7:CI7" si="20">CA8</f>
        <v>36769</v>
      </c>
      <c r="CB7" s="66">
        <f t="shared" si="20"/>
        <v>39981</v>
      </c>
      <c r="CC7" s="66">
        <f t="shared" si="20"/>
        <v>40357</v>
      </c>
      <c r="CD7" s="66">
        <f t="shared" si="20"/>
        <v>40830</v>
      </c>
      <c r="CE7" s="66">
        <f t="shared" si="20"/>
        <v>50413</v>
      </c>
      <c r="CF7" s="66">
        <f t="shared" si="20"/>
        <v>50510</v>
      </c>
      <c r="CG7" s="66">
        <f t="shared" si="20"/>
        <v>50958</v>
      </c>
      <c r="CH7" s="66">
        <f t="shared" si="20"/>
        <v>52405</v>
      </c>
      <c r="CI7" s="66">
        <f t="shared" si="20"/>
        <v>53523</v>
      </c>
      <c r="CJ7" s="65"/>
      <c r="CK7" s="66">
        <f>CK8</f>
        <v>10779</v>
      </c>
      <c r="CL7" s="66">
        <f t="shared" ref="CL7:CT7" si="21">CL8</f>
        <v>10346</v>
      </c>
      <c r="CM7" s="66">
        <f t="shared" si="21"/>
        <v>10291</v>
      </c>
      <c r="CN7" s="66">
        <f t="shared" si="21"/>
        <v>10534</v>
      </c>
      <c r="CO7" s="66">
        <f t="shared" si="21"/>
        <v>10883</v>
      </c>
      <c r="CP7" s="66">
        <f t="shared" si="21"/>
        <v>13096</v>
      </c>
      <c r="CQ7" s="66">
        <f t="shared" si="21"/>
        <v>13552</v>
      </c>
      <c r="CR7" s="66">
        <f t="shared" si="21"/>
        <v>13792</v>
      </c>
      <c r="CS7" s="66">
        <f t="shared" si="21"/>
        <v>14290</v>
      </c>
      <c r="CT7" s="66">
        <f t="shared" si="21"/>
        <v>15111</v>
      </c>
      <c r="CU7" s="65"/>
      <c r="CV7" s="65">
        <f>CV8</f>
        <v>56.5</v>
      </c>
      <c r="CW7" s="65">
        <f t="shared" ref="CW7:DE7" si="22">CW8</f>
        <v>56.1</v>
      </c>
      <c r="CX7" s="65">
        <f t="shared" si="22"/>
        <v>54.1</v>
      </c>
      <c r="CY7" s="65">
        <f t="shared" si="22"/>
        <v>52.8</v>
      </c>
      <c r="CZ7" s="65">
        <f t="shared" si="22"/>
        <v>57.8</v>
      </c>
      <c r="DA7" s="65">
        <f t="shared" si="22"/>
        <v>54.8</v>
      </c>
      <c r="DB7" s="65">
        <f t="shared" si="22"/>
        <v>55.8</v>
      </c>
      <c r="DC7" s="65">
        <f t="shared" si="22"/>
        <v>56.1</v>
      </c>
      <c r="DD7" s="65">
        <f t="shared" si="22"/>
        <v>56</v>
      </c>
      <c r="DE7" s="65">
        <f t="shared" si="22"/>
        <v>56.2</v>
      </c>
      <c r="DF7" s="65"/>
      <c r="DG7" s="65">
        <f>DG8</f>
        <v>18.3</v>
      </c>
      <c r="DH7" s="65">
        <f t="shared" ref="DH7:DP7" si="23">DH8</f>
        <v>16.8</v>
      </c>
      <c r="DI7" s="65">
        <f t="shared" si="23"/>
        <v>19.100000000000001</v>
      </c>
      <c r="DJ7" s="65">
        <f t="shared" si="23"/>
        <v>18.7</v>
      </c>
      <c r="DK7" s="65">
        <f t="shared" si="23"/>
        <v>19.2</v>
      </c>
      <c r="DL7" s="65">
        <f t="shared" si="23"/>
        <v>23.9</v>
      </c>
      <c r="DM7" s="65">
        <f t="shared" si="23"/>
        <v>23.8</v>
      </c>
      <c r="DN7" s="65">
        <f t="shared" si="23"/>
        <v>23.9</v>
      </c>
      <c r="DO7" s="65">
        <f t="shared" si="23"/>
        <v>23.6</v>
      </c>
      <c r="DP7" s="65">
        <f t="shared" si="23"/>
        <v>24.2</v>
      </c>
      <c r="DQ7" s="65"/>
      <c r="DR7" s="65">
        <f>DR8</f>
        <v>45</v>
      </c>
      <c r="DS7" s="65">
        <f t="shared" ref="DS7:EA7" si="24">DS8</f>
        <v>45.9</v>
      </c>
      <c r="DT7" s="65">
        <f t="shared" si="24"/>
        <v>47.3</v>
      </c>
      <c r="DU7" s="65">
        <f t="shared" si="24"/>
        <v>48.7</v>
      </c>
      <c r="DV7" s="65">
        <f t="shared" si="24"/>
        <v>50.5</v>
      </c>
      <c r="DW7" s="65">
        <f t="shared" si="24"/>
        <v>50.3</v>
      </c>
      <c r="DX7" s="65">
        <f t="shared" si="24"/>
        <v>49.8</v>
      </c>
      <c r="DY7" s="65">
        <f t="shared" si="24"/>
        <v>50.9</v>
      </c>
      <c r="DZ7" s="65">
        <f t="shared" si="24"/>
        <v>51.9</v>
      </c>
      <c r="EA7" s="65">
        <f t="shared" si="24"/>
        <v>52.9</v>
      </c>
      <c r="EB7" s="65"/>
      <c r="EC7" s="65">
        <f>EC8</f>
        <v>78.7</v>
      </c>
      <c r="ED7" s="65">
        <f t="shared" ref="ED7:EL7" si="25">ED8</f>
        <v>74</v>
      </c>
      <c r="EE7" s="65">
        <f t="shared" si="25"/>
        <v>72.5</v>
      </c>
      <c r="EF7" s="65">
        <f t="shared" si="25"/>
        <v>71.900000000000006</v>
      </c>
      <c r="EG7" s="65">
        <f t="shared" si="25"/>
        <v>71.599999999999994</v>
      </c>
      <c r="EH7" s="65">
        <f t="shared" si="25"/>
        <v>65.7</v>
      </c>
      <c r="EI7" s="65">
        <f t="shared" si="25"/>
        <v>65</v>
      </c>
      <c r="EJ7" s="65">
        <f t="shared" si="25"/>
        <v>66.8</v>
      </c>
      <c r="EK7" s="65">
        <f t="shared" si="25"/>
        <v>68.2</v>
      </c>
      <c r="EL7" s="65">
        <f t="shared" si="25"/>
        <v>69.400000000000006</v>
      </c>
      <c r="EM7" s="65"/>
      <c r="EN7" s="66">
        <f>EN8</f>
        <v>42508823</v>
      </c>
      <c r="EO7" s="66">
        <f t="shared" ref="EO7:EW7" si="26">EO8</f>
        <v>42915257</v>
      </c>
      <c r="EP7" s="66">
        <f t="shared" si="26"/>
        <v>43356290</v>
      </c>
      <c r="EQ7" s="66">
        <f t="shared" si="26"/>
        <v>43973260</v>
      </c>
      <c r="ER7" s="66">
        <f t="shared" si="26"/>
        <v>40252204</v>
      </c>
      <c r="ES7" s="66">
        <f t="shared" si="26"/>
        <v>42578034</v>
      </c>
      <c r="ET7" s="66">
        <f t="shared" si="26"/>
        <v>45645830</v>
      </c>
      <c r="EU7" s="66">
        <f t="shared" si="26"/>
        <v>47082778</v>
      </c>
      <c r="EV7" s="66">
        <f t="shared" si="26"/>
        <v>48918364</v>
      </c>
      <c r="EW7" s="66">
        <f t="shared" si="26"/>
        <v>49696718</v>
      </c>
      <c r="EX7" s="66"/>
    </row>
    <row r="8" spans="1:154" s="67" customFormat="1" x14ac:dyDescent="0.15">
      <c r="A8" s="48"/>
      <c r="B8" s="68">
        <v>2019</v>
      </c>
      <c r="C8" s="68">
        <v>42137</v>
      </c>
      <c r="D8" s="68">
        <v>46</v>
      </c>
      <c r="E8" s="68">
        <v>6</v>
      </c>
      <c r="F8" s="68">
        <v>0</v>
      </c>
      <c r="G8" s="68">
        <v>1</v>
      </c>
      <c r="H8" s="68" t="s">
        <v>176</v>
      </c>
      <c r="I8" s="68" t="s">
        <v>177</v>
      </c>
      <c r="J8" s="68" t="s">
        <v>178</v>
      </c>
      <c r="K8" s="68" t="s">
        <v>179</v>
      </c>
      <c r="L8" s="68" t="s">
        <v>180</v>
      </c>
      <c r="M8" s="68" t="s">
        <v>181</v>
      </c>
      <c r="N8" s="68" t="s">
        <v>182</v>
      </c>
      <c r="O8" s="68" t="s">
        <v>183</v>
      </c>
      <c r="P8" s="68" t="s">
        <v>184</v>
      </c>
      <c r="Q8" s="69">
        <v>18</v>
      </c>
      <c r="R8" s="68" t="s">
        <v>185</v>
      </c>
      <c r="S8" s="68" t="s">
        <v>186</v>
      </c>
      <c r="T8" s="68" t="s">
        <v>187</v>
      </c>
      <c r="U8" s="69">
        <v>67117</v>
      </c>
      <c r="V8" s="69">
        <v>22277</v>
      </c>
      <c r="W8" s="68" t="s">
        <v>188</v>
      </c>
      <c r="X8" s="70" t="s">
        <v>189</v>
      </c>
      <c r="Y8" s="69">
        <v>250</v>
      </c>
      <c r="Z8" s="69">
        <v>50</v>
      </c>
      <c r="AA8" s="69">
        <v>28</v>
      </c>
      <c r="AB8" s="69" t="s">
        <v>38</v>
      </c>
      <c r="AC8" s="69">
        <v>1</v>
      </c>
      <c r="AD8" s="69">
        <v>329</v>
      </c>
      <c r="AE8" s="69">
        <v>217</v>
      </c>
      <c r="AF8" s="69">
        <v>40</v>
      </c>
      <c r="AG8" s="69">
        <v>257</v>
      </c>
      <c r="AH8" s="71">
        <v>92.6</v>
      </c>
      <c r="AI8" s="71">
        <v>97.1</v>
      </c>
      <c r="AJ8" s="71">
        <v>97.2</v>
      </c>
      <c r="AK8" s="71">
        <v>96.8</v>
      </c>
      <c r="AL8" s="71">
        <v>92.5</v>
      </c>
      <c r="AM8" s="71">
        <v>98</v>
      </c>
      <c r="AN8" s="71">
        <v>97.2</v>
      </c>
      <c r="AO8" s="71">
        <v>97</v>
      </c>
      <c r="AP8" s="71">
        <v>97.8</v>
      </c>
      <c r="AQ8" s="71">
        <v>97</v>
      </c>
      <c r="AR8" s="71">
        <v>98.2</v>
      </c>
      <c r="AS8" s="71">
        <v>83.2</v>
      </c>
      <c r="AT8" s="71">
        <v>84.6</v>
      </c>
      <c r="AU8" s="71">
        <v>85.1</v>
      </c>
      <c r="AV8" s="71">
        <v>87.9</v>
      </c>
      <c r="AW8" s="71">
        <v>79.3</v>
      </c>
      <c r="AX8" s="71">
        <v>91.1</v>
      </c>
      <c r="AY8" s="71">
        <v>90.1</v>
      </c>
      <c r="AZ8" s="71">
        <v>89.6</v>
      </c>
      <c r="BA8" s="71">
        <v>89.7</v>
      </c>
      <c r="BB8" s="71">
        <v>89.3</v>
      </c>
      <c r="BC8" s="71">
        <v>89.5</v>
      </c>
      <c r="BD8" s="72">
        <v>157.1</v>
      </c>
      <c r="BE8" s="72">
        <v>161</v>
      </c>
      <c r="BF8" s="72">
        <v>148.5</v>
      </c>
      <c r="BG8" s="72">
        <v>143.80000000000001</v>
      </c>
      <c r="BH8" s="72">
        <v>152</v>
      </c>
      <c r="BI8" s="72">
        <v>73.099999999999994</v>
      </c>
      <c r="BJ8" s="72">
        <v>76.3</v>
      </c>
      <c r="BK8" s="72">
        <v>80.7</v>
      </c>
      <c r="BL8" s="72">
        <v>75.900000000000006</v>
      </c>
      <c r="BM8" s="72">
        <v>75.099999999999994</v>
      </c>
      <c r="BN8" s="72">
        <v>59.6</v>
      </c>
      <c r="BO8" s="71">
        <v>63.1</v>
      </c>
      <c r="BP8" s="71">
        <v>63.1</v>
      </c>
      <c r="BQ8" s="71">
        <v>66.099999999999994</v>
      </c>
      <c r="BR8" s="71">
        <v>68.5</v>
      </c>
      <c r="BS8" s="71">
        <v>61.6</v>
      </c>
      <c r="BT8" s="71">
        <v>71.3</v>
      </c>
      <c r="BU8" s="71">
        <v>72.599999999999994</v>
      </c>
      <c r="BV8" s="71">
        <v>73.5</v>
      </c>
      <c r="BW8" s="71">
        <v>74.099999999999994</v>
      </c>
      <c r="BX8" s="71">
        <v>74.400000000000006</v>
      </c>
      <c r="BY8" s="71">
        <v>74.7</v>
      </c>
      <c r="BZ8" s="72">
        <v>35943</v>
      </c>
      <c r="CA8" s="72">
        <v>36769</v>
      </c>
      <c r="CB8" s="72">
        <v>39981</v>
      </c>
      <c r="CC8" s="72">
        <v>40357</v>
      </c>
      <c r="CD8" s="72">
        <v>40830</v>
      </c>
      <c r="CE8" s="72">
        <v>50413</v>
      </c>
      <c r="CF8" s="72">
        <v>50510</v>
      </c>
      <c r="CG8" s="72">
        <v>50958</v>
      </c>
      <c r="CH8" s="72">
        <v>52405</v>
      </c>
      <c r="CI8" s="72">
        <v>53523</v>
      </c>
      <c r="CJ8" s="71">
        <v>53621</v>
      </c>
      <c r="CK8" s="72">
        <v>10779</v>
      </c>
      <c r="CL8" s="72">
        <v>10346</v>
      </c>
      <c r="CM8" s="72">
        <v>10291</v>
      </c>
      <c r="CN8" s="72">
        <v>10534</v>
      </c>
      <c r="CO8" s="72">
        <v>10883</v>
      </c>
      <c r="CP8" s="72">
        <v>13096</v>
      </c>
      <c r="CQ8" s="72">
        <v>13552</v>
      </c>
      <c r="CR8" s="72">
        <v>13792</v>
      </c>
      <c r="CS8" s="72">
        <v>14290</v>
      </c>
      <c r="CT8" s="72">
        <v>15111</v>
      </c>
      <c r="CU8" s="71">
        <v>15586</v>
      </c>
      <c r="CV8" s="72">
        <v>56.5</v>
      </c>
      <c r="CW8" s="72">
        <v>56.1</v>
      </c>
      <c r="CX8" s="72">
        <v>54.1</v>
      </c>
      <c r="CY8" s="72">
        <v>52.8</v>
      </c>
      <c r="CZ8" s="72">
        <v>57.8</v>
      </c>
      <c r="DA8" s="72">
        <v>54.8</v>
      </c>
      <c r="DB8" s="72">
        <v>55.8</v>
      </c>
      <c r="DC8" s="72">
        <v>56.1</v>
      </c>
      <c r="DD8" s="72">
        <v>56</v>
      </c>
      <c r="DE8" s="72">
        <v>56.2</v>
      </c>
      <c r="DF8" s="72">
        <v>54.6</v>
      </c>
      <c r="DG8" s="72">
        <v>18.3</v>
      </c>
      <c r="DH8" s="72">
        <v>16.8</v>
      </c>
      <c r="DI8" s="72">
        <v>19.100000000000001</v>
      </c>
      <c r="DJ8" s="72">
        <v>18.7</v>
      </c>
      <c r="DK8" s="72">
        <v>19.2</v>
      </c>
      <c r="DL8" s="72">
        <v>23.9</v>
      </c>
      <c r="DM8" s="72">
        <v>23.8</v>
      </c>
      <c r="DN8" s="72">
        <v>23.9</v>
      </c>
      <c r="DO8" s="72">
        <v>23.6</v>
      </c>
      <c r="DP8" s="72">
        <v>24.2</v>
      </c>
      <c r="DQ8" s="72">
        <v>25</v>
      </c>
      <c r="DR8" s="71">
        <v>45</v>
      </c>
      <c r="DS8" s="71">
        <v>45.9</v>
      </c>
      <c r="DT8" s="71">
        <v>47.3</v>
      </c>
      <c r="DU8" s="71">
        <v>48.7</v>
      </c>
      <c r="DV8" s="71">
        <v>50.5</v>
      </c>
      <c r="DW8" s="71">
        <v>50.3</v>
      </c>
      <c r="DX8" s="71">
        <v>49.8</v>
      </c>
      <c r="DY8" s="71">
        <v>50.9</v>
      </c>
      <c r="DZ8" s="71">
        <v>51.9</v>
      </c>
      <c r="EA8" s="71">
        <v>52.9</v>
      </c>
      <c r="EB8" s="71">
        <v>53.5</v>
      </c>
      <c r="EC8" s="71">
        <v>78.7</v>
      </c>
      <c r="ED8" s="71">
        <v>74</v>
      </c>
      <c r="EE8" s="71">
        <v>72.5</v>
      </c>
      <c r="EF8" s="71">
        <v>71.900000000000006</v>
      </c>
      <c r="EG8" s="71">
        <v>71.599999999999994</v>
      </c>
      <c r="EH8" s="71">
        <v>65.7</v>
      </c>
      <c r="EI8" s="71">
        <v>65</v>
      </c>
      <c r="EJ8" s="71">
        <v>66.8</v>
      </c>
      <c r="EK8" s="71">
        <v>68.2</v>
      </c>
      <c r="EL8" s="71">
        <v>69.400000000000006</v>
      </c>
      <c r="EM8" s="71">
        <v>70</v>
      </c>
      <c r="EN8" s="72">
        <v>42508823</v>
      </c>
      <c r="EO8" s="72">
        <v>42915257</v>
      </c>
      <c r="EP8" s="72">
        <v>43356290</v>
      </c>
      <c r="EQ8" s="72">
        <v>43973260</v>
      </c>
      <c r="ER8" s="72">
        <v>40252204</v>
      </c>
      <c r="ES8" s="72">
        <v>42578034</v>
      </c>
      <c r="ET8" s="72">
        <v>45645830</v>
      </c>
      <c r="EU8" s="72">
        <v>47082778</v>
      </c>
      <c r="EV8" s="72">
        <v>48918364</v>
      </c>
      <c r="EW8" s="72">
        <v>49696718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190</v>
      </c>
      <c r="C10" s="77" t="s">
        <v>191</v>
      </c>
      <c r="D10" s="77" t="s">
        <v>192</v>
      </c>
      <c r="E10" s="77" t="s">
        <v>193</v>
      </c>
      <c r="F10" s="77" t="s">
        <v>194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2021-01-27T05:30:16Z</cp:lastPrinted>
  <dcterms:created xsi:type="dcterms:W3CDTF">2020-12-15T03:50:39Z</dcterms:created>
  <dcterms:modified xsi:type="dcterms:W3CDTF">2021-01-28T01:04:00Z</dcterms:modified>
  <cp:category/>
</cp:coreProperties>
</file>