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28 大郷町★\04確定\"/>
    </mc:Choice>
  </mc:AlternateContent>
  <workbookProtection workbookAlgorithmName="SHA-512" workbookHashValue="OZBYabYhsFbpl9+b3s4KZKw6M8T3Nc4AVpCnN600m4ejv3d1HMVykAqbfGiOz3GaeT1y7apwGhGss/lCRR93/Q==" workbookSaltValue="nt8sBRMCyTGXv1pJJU4Rkg=="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<sst xmlns="http://schemas.openxmlformats.org/spreadsheetml/2006/main" count="251" uniqueCount="125">
  <si>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</si>
  <si>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</si>
  <si>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</si>
  <si>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</si>
  <si>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</si>
  <si>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</si>
  <si>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</si>
  <si>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</si>
  <si>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</si>
  <si>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</si>
  <si>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</si>
  <si>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</si>
  <si>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</si>
  <si>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</si>
  <si>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</si>
  <si>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</si>
  <si>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</si>
  <si>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</si>
  <si>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</si>
  <si>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</si>
  <si>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</si>
  <si>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</si>
  <si>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</si>
  <si>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</si>
  <si>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</si>
  <si>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</si>
  <si>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</si>
  <si>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</si>
  <si>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</si>
  <si>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</si>
  <si>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</si>
  <si>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</si>
  <si>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</si>
  <si>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</si>
  <si>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</si>
  <si>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</si>
  <si>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</si>
  <si>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</si>
  <si>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</si>
  <si>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</si>
  <si>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</si>
  <si>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</si>
  <si>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</si>
  <si>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</si>
  <si>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</si>
  <si>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</si>
  <si>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</si>
  <si>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</si>
  <si>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</si>
  <si>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</si>
  <si>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</si>
  <si>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</si>
  <si>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</si>
  <si>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</si>
  <si>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</si>
  <si>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</si>
  <si>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</si>
  <si>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</si>
  <si>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</si>
  <si>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</si>
  <si>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</si>
  <si>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</si>
  <si>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</si>
  <si>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</si>
  <si>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</si>
  <si>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</si>
  <si>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</si>
  <si>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</si>
  <si>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</si>
  <si>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</si>
  <si>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</si>
  <si>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</si>
  <si>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</si>
  <si>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</si>
  <si>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</si>
  <si>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</si>
  <si>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</si>
  <si>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</si>
  <si>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</si>
  <si>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</si>
  <si>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</si>
  <si>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</si>
  <si>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</si>
  <si>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</si>
  <si>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</si>
  <si>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</si>
  <si>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</si>
  <si>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</si>
  <si>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</si>
  <si>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</si>
  <si>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</si>
  <si>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</si>
  <si>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</si>
  <si>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</si>
  <si>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</si>
  <si>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</si>
  <si>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</si>
  <si>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</si>
  <si>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</si>
  <si>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</si>
  <si>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</si>
  <si>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</si>
  <si>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</si>
  <si>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</si>
  <si>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</si>
  <si>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</si>
  <si>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</si>
  <si>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</si>
  <si>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</si>
  <si>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</si>
  <si>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</si>
  <si>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</si>
  <si>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</si>
  <si>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</si>
  <si>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</si>
  <si>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</si>
  <si>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</si>
  <si>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</si>
  <si>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</si>
  <si>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</si>
  <si>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</si>
  <si>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</si>
  <si>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管理基数は年々増加しているが、修繕費用は震災時に増加したものの現在は横ばいである。
　浄化槽本体の耐用年数は30年。平成17年度に設置したもので14年が経過しているものの更新時期とはなっていないことから未計画である。</t>
    <rPh sb="1" eb="3">
      <t>カンリ</t>
    </rPh>
    <rPh sb="3" eb="5">
      <t>キスウ</t>
    </rPh>
    <rPh sb="6" eb="8">
      <t>ネンネン</t>
    </rPh>
    <rPh sb="8" eb="10">
      <t>ゾウカ</t>
    </rPh>
    <rPh sb="16" eb="18">
      <t>シュウゼン</t>
    </rPh>
    <rPh sb="18" eb="20">
      <t>ヒヨウ</t>
    </rPh>
    <rPh sb="21" eb="23">
      <t>シンサイ</t>
    </rPh>
    <rPh sb="23" eb="24">
      <t>ジ</t>
    </rPh>
    <rPh sb="25" eb="27">
      <t>ゾウカ</t>
    </rPh>
    <rPh sb="32" eb="34">
      <t>ゲンザイ</t>
    </rPh>
    <rPh sb="35" eb="36">
      <t>ヨコ</t>
    </rPh>
    <rPh sb="45" eb="48">
      <t>ジョウカソウ</t>
    </rPh>
    <rPh sb="48" eb="50">
      <t>ホンタイ</t>
    </rPh>
    <rPh sb="51" eb="53">
      <t>タイヨウ</t>
    </rPh>
    <rPh sb="53" eb="55">
      <t>ネンスウ</t>
    </rPh>
    <rPh sb="58" eb="59">
      <t>ネン</t>
    </rPh>
    <rPh sb="60" eb="62">
      <t>ヘイセイ</t>
    </rPh>
    <rPh sb="64" eb="66">
      <t>ネンド</t>
    </rPh>
    <rPh sb="67" eb="69">
      <t>セッチ</t>
    </rPh>
    <rPh sb="76" eb="77">
      <t>ネン</t>
    </rPh>
    <rPh sb="78" eb="80">
      <t>ケイカ</t>
    </rPh>
    <rPh sb="87" eb="89">
      <t>コウシン</t>
    </rPh>
    <rPh sb="89" eb="91">
      <t>ジキ</t>
    </rPh>
    <rPh sb="103" eb="104">
      <t>ミ</t>
    </rPh>
    <rPh sb="104" eb="106">
      <t>ケイカク</t>
    </rPh>
    <phoneticPr fontId="4"/>
  </si>
  <si>
    <t>　収益的収支比率は、設置基数の増により営業収益（料金収入）が増加しているが、平成28年度からの繰越金が多くあったことに伴い、営業外収益（他会計繰入金）が減少したことにより、収益的収支比率が減少している。また総費用（職員給与・支払利息）、地方償還金ともに増加傾向であり、一般会計からの繰入に依存している。
　企業債残高対事業規模比率については、新規の起債はあるものの、全額一般会計で負担することとしているため低水準となっている。
　経費回収率は、管理基数の増加に伴う浄化槽使用料の増加分が、汚水処理費の増加分を上回ったことにより経費回収率が増加した。
　年々設置基数が増加し処理区域内人口が増加しているため、水洗化率、施設利用率ともに向上している。</t>
    <rPh sb="1" eb="4">
      <t>シュウエキテキ</t>
    </rPh>
    <rPh sb="4" eb="6">
      <t>シュウシ</t>
    </rPh>
    <rPh sb="6" eb="8">
      <t>ヒリツ</t>
    </rPh>
    <rPh sb="10" eb="12">
      <t>セッチ</t>
    </rPh>
    <rPh sb="12" eb="14">
      <t>キスウ</t>
    </rPh>
    <rPh sb="15" eb="16">
      <t>ゾウ</t>
    </rPh>
    <rPh sb="19" eb="21">
      <t>エイギョウ</t>
    </rPh>
    <rPh sb="21" eb="23">
      <t>シュウエキ</t>
    </rPh>
    <rPh sb="24" eb="26">
      <t>リョウキン</t>
    </rPh>
    <rPh sb="26" eb="28">
      <t>シュウニュウ</t>
    </rPh>
    <rPh sb="30" eb="32">
      <t>ゾウカ</t>
    </rPh>
    <rPh sb="38" eb="40">
      <t>ヘイセイ</t>
    </rPh>
    <rPh sb="42" eb="44">
      <t>ネンド</t>
    </rPh>
    <rPh sb="47" eb="49">
      <t>クリコシ</t>
    </rPh>
    <rPh sb="49" eb="50">
      <t>キン</t>
    </rPh>
    <rPh sb="51" eb="52">
      <t>オオ</t>
    </rPh>
    <rPh sb="59" eb="60">
      <t>トモナ</t>
    </rPh>
    <rPh sb="62" eb="65">
      <t>エイギョウガイ</t>
    </rPh>
    <rPh sb="65" eb="67">
      <t>シュウエキ</t>
    </rPh>
    <rPh sb="68" eb="69">
      <t>タ</t>
    </rPh>
    <rPh sb="69" eb="71">
      <t>カイケイ</t>
    </rPh>
    <rPh sb="71" eb="73">
      <t>クリイレ</t>
    </rPh>
    <rPh sb="73" eb="74">
      <t>キン</t>
    </rPh>
    <rPh sb="76" eb="78">
      <t>ゲンショウ</t>
    </rPh>
    <rPh sb="86" eb="89">
      <t>シュウエキテキ</t>
    </rPh>
    <rPh sb="89" eb="91">
      <t>シュウシ</t>
    </rPh>
    <rPh sb="91" eb="93">
      <t>ヒリツ</t>
    </rPh>
    <rPh sb="94" eb="96">
      <t>ゲンショウ</t>
    </rPh>
    <rPh sb="103" eb="106">
      <t>ソウヒヨウ</t>
    </rPh>
    <rPh sb="107" eb="109">
      <t>ショクイン</t>
    </rPh>
    <rPh sb="109" eb="111">
      <t>キュウヨ</t>
    </rPh>
    <rPh sb="112" eb="114">
      <t>シハラ</t>
    </rPh>
    <rPh sb="114" eb="116">
      <t>リソク</t>
    </rPh>
    <rPh sb="118" eb="120">
      <t>チホウ</t>
    </rPh>
    <rPh sb="120" eb="122">
      <t>ショウカン</t>
    </rPh>
    <rPh sb="122" eb="123">
      <t>キン</t>
    </rPh>
    <rPh sb="126" eb="128">
      <t>ゾウカ</t>
    </rPh>
    <rPh sb="128" eb="130">
      <t>ケイコウ</t>
    </rPh>
    <rPh sb="134" eb="136">
      <t>イッパン</t>
    </rPh>
    <rPh sb="136" eb="138">
      <t>カイケイ</t>
    </rPh>
    <rPh sb="141" eb="143">
      <t>クリイレ</t>
    </rPh>
    <rPh sb="144" eb="146">
      <t>イゾン</t>
    </rPh>
    <rPh sb="154" eb="156">
      <t>キギョウ</t>
    </rPh>
    <rPh sb="156" eb="157">
      <t>サイ</t>
    </rPh>
    <rPh sb="157" eb="159">
      <t>ザンダカ</t>
    </rPh>
    <rPh sb="159" eb="160">
      <t>タイ</t>
    </rPh>
    <rPh sb="160" eb="162">
      <t>ジギョウ</t>
    </rPh>
    <rPh sb="162" eb="164">
      <t>キボ</t>
    </rPh>
    <rPh sb="164" eb="166">
      <t>ヒリツ</t>
    </rPh>
    <rPh sb="172" eb="174">
      <t>シンキ</t>
    </rPh>
    <rPh sb="175" eb="177">
      <t>キサイ</t>
    </rPh>
    <rPh sb="184" eb="186">
      <t>ゼンガク</t>
    </rPh>
    <rPh sb="186" eb="188">
      <t>イッパン</t>
    </rPh>
    <rPh sb="188" eb="190">
      <t>カイケイ</t>
    </rPh>
    <rPh sb="191" eb="193">
      <t>フタン</t>
    </rPh>
    <rPh sb="204" eb="207">
      <t>テイスイジュン</t>
    </rPh>
    <rPh sb="216" eb="218">
      <t>ケイヒ</t>
    </rPh>
    <rPh sb="218" eb="220">
      <t>カイシュウ</t>
    </rPh>
    <rPh sb="220" eb="221">
      <t>リツ</t>
    </rPh>
    <rPh sb="223" eb="225">
      <t>カンリ</t>
    </rPh>
    <rPh sb="225" eb="227">
      <t>キスウ</t>
    </rPh>
    <rPh sb="228" eb="230">
      <t>ゾウカ</t>
    </rPh>
    <rPh sb="231" eb="232">
      <t>トモナ</t>
    </rPh>
    <rPh sb="233" eb="236">
      <t>ジョウカソウ</t>
    </rPh>
    <rPh sb="236" eb="239">
      <t>シヨウリョウ</t>
    </rPh>
    <rPh sb="240" eb="242">
      <t>ゾウカ</t>
    </rPh>
    <rPh sb="242" eb="243">
      <t>ブン</t>
    </rPh>
    <rPh sb="245" eb="247">
      <t>オスイ</t>
    </rPh>
    <rPh sb="247" eb="249">
      <t>ショリ</t>
    </rPh>
    <rPh sb="249" eb="250">
      <t>ヒ</t>
    </rPh>
    <rPh sb="251" eb="253">
      <t>ゾウカ</t>
    </rPh>
    <rPh sb="253" eb="254">
      <t>ブン</t>
    </rPh>
    <rPh sb="255" eb="257">
      <t>ウワマワ</t>
    </rPh>
    <rPh sb="264" eb="266">
      <t>ケイヒ</t>
    </rPh>
    <rPh sb="266" eb="268">
      <t>カイシュウ</t>
    </rPh>
    <rPh sb="268" eb="269">
      <t>リツ</t>
    </rPh>
    <rPh sb="270" eb="272">
      <t>ゾウカ</t>
    </rPh>
    <rPh sb="278" eb="280">
      <t>ネンネン</t>
    </rPh>
    <rPh sb="280" eb="282">
      <t>セッチ</t>
    </rPh>
    <rPh sb="282" eb="284">
      <t>キスウ</t>
    </rPh>
    <rPh sb="285" eb="287">
      <t>ゾウカ</t>
    </rPh>
    <rPh sb="288" eb="290">
      <t>ショリ</t>
    </rPh>
    <rPh sb="290" eb="292">
      <t>クイキ</t>
    </rPh>
    <rPh sb="292" eb="293">
      <t>ナイ</t>
    </rPh>
    <rPh sb="293" eb="295">
      <t>ジンコウ</t>
    </rPh>
    <rPh sb="296" eb="298">
      <t>ゾウカ</t>
    </rPh>
    <rPh sb="305" eb="308">
      <t>スイセンカ</t>
    </rPh>
    <rPh sb="308" eb="309">
      <t>リツ</t>
    </rPh>
    <rPh sb="310" eb="312">
      <t>シセツ</t>
    </rPh>
    <rPh sb="312" eb="314">
      <t>リヨウ</t>
    </rPh>
    <rPh sb="314" eb="315">
      <t>リツ</t>
    </rPh>
    <rPh sb="318" eb="320">
      <t>コウジョウ</t>
    </rPh>
    <phoneticPr fontId="4"/>
  </si>
  <si>
    <t>　浄化槽の設置基数は年々増加しているが、未整備者に対しては引き続き整備促進を働きかけていく。
　経費回収率については、料金収入と汚水処理費との関係から、今後も減少が予想されることから、経費削減を図るため、より効率的な維持管理体制へ向けた見直しを引き続き検討していく。</t>
    <rPh sb="1" eb="4">
      <t>ジョウカソウ</t>
    </rPh>
    <rPh sb="5" eb="7">
      <t>セッチ</t>
    </rPh>
    <rPh sb="7" eb="9">
      <t>キスウ</t>
    </rPh>
    <rPh sb="10" eb="12">
      <t>ネンネン</t>
    </rPh>
    <rPh sb="12" eb="14">
      <t>ゾウカ</t>
    </rPh>
    <rPh sb="20" eb="23">
      <t>ミセイビ</t>
    </rPh>
    <rPh sb="23" eb="24">
      <t>シャ</t>
    </rPh>
    <rPh sb="25" eb="26">
      <t>タイ</t>
    </rPh>
    <rPh sb="29" eb="30">
      <t>ヒ</t>
    </rPh>
    <rPh sb="31" eb="32">
      <t>ツヅ</t>
    </rPh>
    <rPh sb="33" eb="35">
      <t>セイビ</t>
    </rPh>
    <rPh sb="35" eb="37">
      <t>ソクシン</t>
    </rPh>
    <rPh sb="38" eb="39">
      <t>ハタラ</t>
    </rPh>
    <rPh sb="49" eb="51">
      <t>ケイヒ</t>
    </rPh>
    <rPh sb="51" eb="53">
      <t>カイシュウ</t>
    </rPh>
    <rPh sb="53" eb="54">
      <t>リツ</t>
    </rPh>
    <rPh sb="60" eb="62">
      <t>リョウキン</t>
    </rPh>
    <rPh sb="62" eb="64">
      <t>シュウニュウ</t>
    </rPh>
    <rPh sb="65" eb="67">
      <t>オスイ</t>
    </rPh>
    <rPh sb="67" eb="69">
      <t>ショリ</t>
    </rPh>
    <rPh sb="69" eb="70">
      <t>ヒ</t>
    </rPh>
    <rPh sb="72" eb="74">
      <t>カンケイ</t>
    </rPh>
    <rPh sb="77" eb="79">
      <t>コンゴ</t>
    </rPh>
    <rPh sb="80" eb="82">
      <t>ゲンショウ</t>
    </rPh>
    <rPh sb="83" eb="85">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</si>
</sst>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23-44F4-A79E-EAA9D06031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23-44F4-A79E-EAA9D06031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DA3-4070-986B-43F8E4A6CC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5DA3-4070-986B-43F8E4A6CC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98.88</c:v>
                </c:pt>
                <c:pt idx="1">
                  <c:v>99.87</c:v>
                </c:pt>
                <c:pt idx="2">
                  <c:v>99.87</c:v>
                </c:pt>
                <c:pt idx="3">
                  <c:v>99.88</c:v>
                </c:pt>
                <c:pt idx="4">
                  <c:v>100</c:v>
                </c:pt>
              </c:numCache>
            </c:numRef>
          </c:val>
          <c:extLst>
            <c:ext xmlns:c16="http://schemas.microsoft.com/office/drawing/2014/chart" uri="{C3380CC4-5D6E-409C-BE32-E72D297353CC}">
              <c16:uniqueId val="{00000000-F5E3-4D4A-A387-7B94676580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F5E3-4D4A-A387-7B94676580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90.1</c:v>
                </c:pt>
                <c:pt idx="1">
                  <c:v>97.93</c:v>
                </c:pt>
                <c:pt idx="2">
                  <c:v>101.67</c:v>
                </c:pt>
                <c:pt idx="3">
                  <c:v>105.43</c:v>
                </c:pt>
                <c:pt idx="4">
                  <c:v>96.38</c:v>
                </c:pt>
              </c:numCache>
            </c:numRef>
          </c:val>
          <c:extLst>
            <c:ext xmlns:c16="http://schemas.microsoft.com/office/drawing/2014/chart" uri="{C3380CC4-5D6E-409C-BE32-E72D297353CC}">
              <c16:uniqueId val="{00000000-0148-4709-BA52-4B5A852C06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8-4709-BA52-4B5A852C06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AE-4538-9222-5F156928EA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AE-4538-9222-5F156928EA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7-4A3F-AF01-DCC13E5FA8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7-4A3F-AF01-DCC13E5FA8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9-4207-BC10-AD4CDD1CCD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9-4207-BC10-AD4CDD1CCD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98-48C8-9E55-484F596219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98-48C8-9E55-484F596219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64-49DA-8D82-F4AD8E0E26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CD64-49DA-8D82-F4AD8E0E26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50.9</c:v>
                </c:pt>
                <c:pt idx="1">
                  <c:v>51.41</c:v>
                </c:pt>
                <c:pt idx="2">
                  <c:v>50.39</c:v>
                </c:pt>
                <c:pt idx="3">
                  <c:v>49.77</c:v>
                </c:pt>
                <c:pt idx="4">
                  <c:v>50.54</c:v>
                </c:pt>
              </c:numCache>
            </c:numRef>
          </c:val>
          <c:extLst>
            <c:ext xmlns:c16="http://schemas.microsoft.com/office/drawing/2014/chart" uri="{C3380CC4-5D6E-409C-BE32-E72D297353CC}">
              <c16:uniqueId val="{00000000-0D0E-4B16-9AF2-3ED1717CF1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0D0E-4B16-9AF2-3ED1717CF1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340.39</c:v>
                </c:pt>
                <c:pt idx="1">
                  <c:v>339.18</c:v>
                </c:pt>
                <c:pt idx="2">
                  <c:v>351.75</c:v>
                </c:pt>
                <c:pt idx="3">
                  <c:v>357.35</c:v>
                </c:pt>
                <c:pt idx="4">
                  <c:v>282.16000000000003</c:v>
                </c:pt>
              </c:numCache>
            </c:numRef>
          </c:val>
          <c:extLst>
            <c:ext xmlns:c16="http://schemas.microsoft.com/office/drawing/2014/chart" uri="{C3380CC4-5D6E-409C-BE32-E72D297353CC}">
              <c16:uniqueId val="{00000000-E3B4-4560-9A63-53702CC2C2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E3B4-4560-9A63-53702CC2C2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大郷町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8235</v>
      </c>
      <c r="AM8" s="49"/>
      <c r="AN8" s="49"/>
      <c r="AO8" s="49"/>
      <c r="AP8" s="49"/>
      <c r="AQ8" s="49"/>
      <c r="AR8" s="49"/>
      <c r="AS8" s="49"/>
      <c r="AT8" s="44">
        <f>データ!T6</f>
        <v>82.01</v>
      </c>
      <c r="AU8" s="44"/>
      <c r="AV8" s="44"/>
      <c r="AW8" s="44"/>
      <c r="AX8" s="44"/>
      <c r="AY8" s="44"/>
      <c r="AZ8" s="44"/>
      <c r="BA8" s="44"/>
      <c r="BB8" s="44">
        <f>データ!U6</f>
        <v>100.41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11.84</v>
      </c>
      <c r="Q10" s="44"/>
      <c r="R10" s="44"/>
      <c r="S10" s="44"/>
      <c r="T10" s="44"/>
      <c r="U10" s="44"/>
      <c r="V10" s="44"/>
      <c r="W10" s="44">
        <f>データ!Q6</f>
        <v>100</v>
      </c>
      <c r="X10" s="44"/>
      <c r="Y10" s="44"/>
      <c r="Z10" s="44"/>
      <c r="AA10" s="44"/>
      <c r="AB10" s="44"/>
      <c r="AC10" s="44"/>
      <c r="AD10" s="49">
        <f>データ!R6</f>
        <v>3100</v>
      </c>
      <c r="AE10" s="49"/>
      <c r="AF10" s="49"/>
      <c r="AG10" s="49"/>
      <c r="AH10" s="49"/>
      <c r="AI10" s="49"/>
      <c r="AJ10" s="49"/>
      <c r="AK10" s="2"/>
      <c r="AL10" s="49">
        <f>データ!V6</f>
        <v>971</v>
      </c>
      <c r="AM10" s="49"/>
      <c r="AN10" s="49"/>
      <c r="AO10" s="49"/>
      <c r="AP10" s="49"/>
      <c r="AQ10" s="49"/>
      <c r="AR10" s="49"/>
      <c r="AS10" s="49"/>
      <c r="AT10" s="44">
        <f>データ!W6</f>
        <v>0.88</v>
      </c>
      <c r="AU10" s="44"/>
      <c r="AV10" s="44"/>
      <c r="AW10" s="44"/>
      <c r="AX10" s="44"/>
      <c r="AY10" s="44"/>
      <c r="AZ10" s="44"/>
      <c r="BA10" s="44"/>
      <c r="BB10" s="44">
        <f>データ!X6</f>
        <v>1103.4100000000001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VZAge6JaJQOkFOBQ8d5/v+YHxgEWQ9qAEFeN++XL5EK9uZWcyuJxOgMHHpb1ZloKRYNPO1jvMdxUlwP+uH6Oxw==" saltValue="7mdpCKsIbCYu6M26qPOJ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44229</v>
      </c>
      <c r="D6" s="32">
        <f t="shared" si="3"/>
        <v>47</v>
      </c>
      <c r="E6" s="32">
        <f t="shared" si="3"/>
        <v>18</v>
      </c>
      <c r="F6" s="32">
        <f t="shared" si="3"/>
        <v>0</v>
      </c>
      <c r="G6" s="32">
        <f t="shared" si="3"/>
        <v>0</v>
      </c>
      <c r="H6" s="32" t="str">
        <f t="shared" si="3"/>
        <v>宮城県　大郷町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11.84</v>
      </c>
      <c r="Q6" s="33">
        <f t="shared" si="3"/>
        <v>100</v>
      </c>
      <c r="R6" s="33">
        <f t="shared" si="3"/>
        <v>3100</v>
      </c>
      <c r="S6" s="33">
        <f t="shared" si="3"/>
        <v>8235</v>
      </c>
      <c r="T6" s="33">
        <f t="shared" si="3"/>
        <v>82.01</v>
      </c>
      <c r="U6" s="33">
        <f t="shared" si="3"/>
        <v>100.41</v>
      </c>
      <c r="V6" s="33">
        <f t="shared" si="3"/>
        <v>971</v>
      </c>
      <c r="W6" s="33">
        <f t="shared" si="3"/>
        <v>0.88</v>
      </c>
      <c r="X6" s="33">
        <f t="shared" si="3"/>
        <v>1103.4100000000001</v>
      </c>
      <c r="Y6" s="34">
        <f>IF(Y7="",NA(),Y7)</f>
        <v>90.1</v>
      </c>
      <c r="Z6" s="34">
        <f t="shared" ref="Z6:AH6" si="4">IF(Z7="",NA(),Z7)</f>
        <v>97.93</v>
      </c>
      <c r="AA6" s="34">
        <f t="shared" si="4"/>
        <v>101.67</v>
      </c>
      <c r="AB6" s="34">
        <f t="shared" si="4"/>
        <v>105.43</v>
      </c>
      <c r="AC6" s="34">
        <f t="shared" si="4"/>
        <v>96.38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50.9</v>
      </c>
      <c r="BR6" s="34">
        <f t="shared" ref="BR6:BZ6" si="8">IF(BR7="",NA(),BR7)</f>
        <v>51.41</v>
      </c>
      <c r="BS6" s="34">
        <f t="shared" si="8"/>
        <v>50.39</v>
      </c>
      <c r="BT6" s="34">
        <f t="shared" si="8"/>
        <v>49.77</v>
      </c>
      <c r="BU6" s="34">
        <f t="shared" si="8"/>
        <v>50.54</v>
      </c>
      <c r="BV6" s="34">
        <f t="shared" si="8"/>
        <v>58.53</v>
      </c>
      <c r="BW6" s="34">
        <f t="shared" si="8"/>
        <v>57.93</v>
      </c>
      <c r="BX6" s="34">
        <f t="shared" si="8"/>
        <v>57.03</v>
      </c>
      <c r="BY6" s="34">
        <f t="shared" si="8"/>
        <v>55.84</v>
      </c>
      <c r="BZ6" s="34">
        <f t="shared" si="8"/>
        <v>57.08</v>
      </c>
      <c r="CA6" s="33" t="str">
        <f>IF(CA7="","",IF(CA7="-","【-】","【"&amp;SUBSTITUTE(TEXT(CA7,"#,##0.00"),"-","△")&amp;"】"))</f>
        <v>【60.55】</v>
      </c>
      <c r="CB6" s="34">
        <f>IF(CB7="",NA(),CB7)</f>
        <v>340.39</v>
      </c>
      <c r="CC6" s="34">
        <f t="shared" ref="CC6:CK6" si="9">IF(CC7="",NA(),CC7)</f>
        <v>339.18</v>
      </c>
      <c r="CD6" s="34">
        <f t="shared" si="9"/>
        <v>351.75</v>
      </c>
      <c r="CE6" s="34">
        <f t="shared" si="9"/>
        <v>357.35</v>
      </c>
      <c r="CF6" s="34">
        <f t="shared" si="9"/>
        <v>282.16000000000003</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98.88</v>
      </c>
      <c r="CY6" s="34">
        <f t="shared" ref="CY6:DG6" si="11">IF(CY7="",NA(),CY7)</f>
        <v>99.87</v>
      </c>
      <c r="CZ6" s="34">
        <f t="shared" si="11"/>
        <v>99.87</v>
      </c>
      <c r="DA6" s="34">
        <f t="shared" si="11"/>
        <v>99.88</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44229</v>
      </c>
      <c r="D7" s="36">
        <v>47</v>
      </c>
      <c r="E7" s="36">
        <v>18</v>
      </c>
      <c r="F7" s="36">
        <v>0</v>
      </c>
      <c r="G7" s="36">
        <v>0</v>
      </c>
      <c r="H7" s="36" t="s">
        <v>109</v>
      </c>
      <c r="I7" s="36" t="s">
        <v>110</v>
      </c>
      <c r="J7" s="36" t="s">
        <v>111</v>
      </c>
      <c r="K7" s="36" t="s">
        <v>112</v>
      </c>
      <c r="L7" s="36" t="s">
        <v>113</v>
      </c>
      <c r="M7" s="36" t="s">
        <v>114</v>
      </c>
      <c r="N7" s="37" t="s">
        <v>115</v>
      </c>
      <c r="O7" s="37" t="s">
        <v>116</v>
      </c>
      <c r="P7" s="37">
        <v>11.84</v>
      </c>
      <c r="Q7" s="37">
        <v>100</v>
      </c>
      <c r="R7" s="37">
        <v>3100</v>
      </c>
      <c r="S7" s="37">
        <v>8235</v>
      </c>
      <c r="T7" s="37">
        <v>82.01</v>
      </c>
      <c r="U7" s="37">
        <v>100.41</v>
      </c>
      <c r="V7" s="37">
        <v>971</v>
      </c>
      <c r="W7" s="37">
        <v>0.88</v>
      </c>
      <c r="X7" s="37">
        <v>1103.4100000000001</v>
      </c>
      <c r="Y7" s="37">
        <v>90.1</v>
      </c>
      <c r="Z7" s="37">
        <v>97.93</v>
      </c>
      <c r="AA7" s="37">
        <v>101.67</v>
      </c>
      <c r="AB7" s="37">
        <v>105.43</v>
      </c>
      <c r="AC7" s="37">
        <v>96.38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50.9</v>
      </c>
      <c r="BR7" s="37">
        <v>51.41</v>
      </c>
      <c r="BS7" s="37">
        <v>50.39</v>
      </c>
      <c r="BT7" s="37">
        <v>49.77</v>
      </c>
      <c r="BU7" s="37">
        <v>50.54</v>
      </c>
      <c r="BV7" s="37">
        <v>58.53</v>
      </c>
      <c r="BW7" s="37">
        <v>57.93</v>
      </c>
      <c r="BX7" s="37">
        <v>57.03</v>
      </c>
      <c r="BY7" s="37">
        <v>55.84</v>
      </c>
      <c r="BZ7" s="37">
        <v>57.08</v>
      </c>
      <c r="CA7" s="37">
        <v>60.55</v>
      </c>
      <c r="CB7" s="37">
        <v>340.39</v>
      </c>
      <c r="CC7" s="37">
        <v>339.18</v>
      </c>
      <c r="CD7" s="37">
        <v>351.75</v>
      </c>
      <c r="CE7" s="37">
        <v>357.35</v>
      </c>
      <c r="CF7" s="37">
        <v>282.16000000000003</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98.88</v>
      </c>
      <c r="CY7" s="37">
        <v>99.87</v>
      </c>
      <c r="CZ7" s="37">
        <v>99.87</v>
      </c>
      <c r="DA7" s="37">
        <v>99.88</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2019-02-06T11:57:54Z</cp:lastPrinted>
  <dcterms:created xsi:type="dcterms:W3CDTF">2018-12-03T09:37:54Z</dcterms:created>
  <dcterms:modified xsi:type="dcterms:W3CDTF">2019-02-13T00:00:40Z</dcterms:modified>
  <cp:category/>
</cp:coreProperties>
</file>