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koguma\Desktop\"/>
    </mc:Choice>
  </mc:AlternateContent>
  <workbookProtection workbookAlgorithmName="SHA-512" workbookHashValue="XubXnSASftryzkNSGk2jsUqb2XzuXUurg8RXfHmF8LInvC5heJ2Ko3p+ry9EMgYRYF16zs5uvv7+Ib/tsK/OiA==" workbookSaltValue="Ls5VIP17N7hTjM0Iv5B1w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<sst xmlns="http://schemas.openxmlformats.org/spreadsheetml/2006/main" count="245" uniqueCount="126">
  <si>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</si>
  <si>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</si>
  <si>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</si>
  <si>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</si>
  <si>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</si>
  <si>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</si>
  <si>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</si>
  <si>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</si>
  <si>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</si>
  <si>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</si>
  <si>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</si>
  <si>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</si>
  <si>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</si>
  <si>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</si>
  <si>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</si>
  <si>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</si>
  <si>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</si>
  <si>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</si>
  <si>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</si>
  <si>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</si>
  <si>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</si>
  <si>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</si>
  <si>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</si>
  <si>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</si>
  <si>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</si>
  <si>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</si>
  <si>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</si>
  <si>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</si>
  <si>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</si>
  <si>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</si>
  <si>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</si>
  <si>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</si>
  <si>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</si>
  <si>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</si>
  <si>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</si>
  <si>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</si>
  <si>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</si>
  <si>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</si>
  <si>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</si>
  <si>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</si>
  <si>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</si>
  <si>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</si>
  <si>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</si>
  <si>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</si>
  <si>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</si>
  <si>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</si>
  <si>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</si>
  <si>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</si>
  <si>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</si>
  <si>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</si>
  <si>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</si>
  <si>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</si>
  <si>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</si>
  <si>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</si>
  <si>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</si>
  <si>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</si>
  <si>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</si>
  <si>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</si>
  <si>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</si>
  <si>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</si>
  <si>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</si>
  <si>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</si>
  <si>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</si>
  <si>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</si>
  <si>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</si>
  <si>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</si>
  <si>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</si>
  <si>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</si>
  <si>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</si>
  <si>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</si>
  <si>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</si>
  <si>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</si>
  <si>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</si>
  <si>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</si>
  <si>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</si>
  <si>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</si>
  <si>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</si>
  <si>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</si>
  <si>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</si>
  <si>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</si>
  <si>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</si>
  <si>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</si>
  <si>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</si>
  <si>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</si>
  <si>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</si>
  <si>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</si>
  <si>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</si>
  <si>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</si>
  <si>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</si>
  <si>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</si>
  <si>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</si>
  <si>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</si>
  <si>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</si>
  <si>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</si>
  <si>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</si>
  <si>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</si>
  <si>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</si>
  <si>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</si>
  <si>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</si>
  <si>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</si>
  <si>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</si>
  <si>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</si>
  <si>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</si>
  <si>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</si>
  <si>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</si>
  <si>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</si>
  <si>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</si>
  <si>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</si>
  <si>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</si>
  <si>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</si>
  <si>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蔵王町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</si>
  <si>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</si>
  <si>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</si>
  <si>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</si>
  <si>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</si>
  <si>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</si>
  <si>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</si>
  <si>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</si>
  <si>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</si>
  <si>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</si>
  <si>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</si>
  <si>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</si>
  <si>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</si>
  <si>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
　収益的収支が微増した主な要因は、一般会計繰入金が増えたためである。
④企業債残高対事業規模比率
　比率が0％になったのは、地方債償還に要する資金を100％一般会計で負担しているためである。
⑤経費回収率
　平成28年度まで微少ながら上昇してきたが、平成29年度は突発的な委託料の増加により、経費回収率が下降したものである。全国平均及び類似団体平均よりも、かなり低く推移していることから、適正な維持管理を行い、更なる費用上昇の抑制に努めていく。
⑥汚水処理原価
　経費回収率と同様の理由及び年間有収水量の減少により、前年度より上昇したものである。更なる費用の削減や平準化に努めていく。
⑧水洗化率
　類似団体平均と比較して、高い水準となっているが、更なる水洗化率の向上に努めていく。
</t>
    <rPh sb="1" eb="3">
      <t>シュウエキ</t>
    </rPh>
    <rPh sb="3" eb="4">
      <t>テキ</t>
    </rPh>
    <rPh sb="4" eb="6">
      <t>シュウシ</t>
    </rPh>
    <rPh sb="6" eb="8">
      <t>ヒリツ</t>
    </rPh>
    <rPh sb="10" eb="12">
      <t>シュウエキ</t>
    </rPh>
    <rPh sb="12" eb="13">
      <t>テキ</t>
    </rPh>
    <rPh sb="13" eb="15">
      <t>シュウシ</t>
    </rPh>
    <rPh sb="16" eb="18">
      <t>ビゾウ</t>
    </rPh>
    <rPh sb="20" eb="21">
      <t>オモ</t>
    </rPh>
    <rPh sb="22" eb="24">
      <t>ヨウイン</t>
    </rPh>
    <rPh sb="26" eb="28">
      <t>イッパン</t>
    </rPh>
    <rPh sb="28" eb="30">
      <t>カイケイ</t>
    </rPh>
    <rPh sb="30" eb="32">
      <t>クリイレ</t>
    </rPh>
    <rPh sb="32" eb="33">
      <t>キン</t>
    </rPh>
    <rPh sb="34" eb="35">
      <t>フ</t>
    </rPh>
    <rPh sb="46" eb="48">
      <t>キギョウ</t>
    </rPh>
    <rPh sb="48" eb="49">
      <t>サイ</t>
    </rPh>
    <rPh sb="49" eb="51">
      <t>ザンダカ</t>
    </rPh>
    <rPh sb="51" eb="52">
      <t>タイ</t>
    </rPh>
    <rPh sb="52" eb="54">
      <t>ジギョウ</t>
    </rPh>
    <rPh sb="54" eb="56">
      <t>キボ</t>
    </rPh>
    <rPh sb="56" eb="58">
      <t>ヒリツ</t>
    </rPh>
    <rPh sb="60" eb="62">
      <t>ヒリツ</t>
    </rPh>
    <rPh sb="72" eb="74">
      <t>チホウ</t>
    </rPh>
    <rPh sb="74" eb="75">
      <t>サイ</t>
    </rPh>
    <rPh sb="75" eb="77">
      <t>ショウカン</t>
    </rPh>
    <rPh sb="78" eb="79">
      <t>ヨウ</t>
    </rPh>
    <rPh sb="81" eb="83">
      <t>シキン</t>
    </rPh>
    <rPh sb="88" eb="90">
      <t>イッパン</t>
    </rPh>
    <rPh sb="90" eb="92">
      <t>カイケイ</t>
    </rPh>
    <rPh sb="93" eb="95">
      <t>フタン</t>
    </rPh>
    <rPh sb="108" eb="110">
      <t>ケイヒ</t>
    </rPh>
    <rPh sb="110" eb="112">
      <t>カイシュウ</t>
    </rPh>
    <rPh sb="112" eb="113">
      <t>リツ</t>
    </rPh>
    <rPh sb="115" eb="117">
      <t>ヘイセイ</t>
    </rPh>
    <rPh sb="119" eb="121">
      <t>ネンド</t>
    </rPh>
    <rPh sb="123" eb="125">
      <t>ビショウ</t>
    </rPh>
    <rPh sb="128" eb="130">
      <t>ジョウショウ</t>
    </rPh>
    <rPh sb="136" eb="138">
      <t>ヘイセイ</t>
    </rPh>
    <rPh sb="140" eb="142">
      <t>ネンド</t>
    </rPh>
    <rPh sb="143" eb="145">
      <t>トッパツ</t>
    </rPh>
    <rPh sb="145" eb="146">
      <t>テキ</t>
    </rPh>
    <rPh sb="147" eb="150">
      <t>イタクリョウ</t>
    </rPh>
    <rPh sb="151" eb="153">
      <t>ゾウカ</t>
    </rPh>
    <rPh sb="157" eb="159">
      <t>ケイヒ</t>
    </rPh>
    <rPh sb="159" eb="161">
      <t>カイシュウ</t>
    </rPh>
    <rPh sb="161" eb="162">
      <t>リツ</t>
    </rPh>
    <rPh sb="163" eb="165">
      <t>カコウ</t>
    </rPh>
    <rPh sb="173" eb="175">
      <t>ゼンコク</t>
    </rPh>
    <rPh sb="175" eb="177">
      <t>ヘイキン</t>
    </rPh>
    <rPh sb="177" eb="178">
      <t>オヨ</t>
    </rPh>
    <rPh sb="179" eb="181">
      <t>ルイジ</t>
    </rPh>
    <rPh sb="181" eb="183">
      <t>ダンタイ</t>
    </rPh>
    <rPh sb="183" eb="185">
      <t>ヘイキン</t>
    </rPh>
    <rPh sb="192" eb="193">
      <t>ヒク</t>
    </rPh>
    <rPh sb="194" eb="196">
      <t>スイイ</t>
    </rPh>
    <rPh sb="205" eb="207">
      <t>テキセイ</t>
    </rPh>
    <rPh sb="208" eb="210">
      <t>イジ</t>
    </rPh>
    <rPh sb="210" eb="212">
      <t>カンリ</t>
    </rPh>
    <rPh sb="213" eb="214">
      <t>オコナ</t>
    </rPh>
    <rPh sb="216" eb="217">
      <t>サラ</t>
    </rPh>
    <rPh sb="219" eb="221">
      <t>ヒヨウ</t>
    </rPh>
    <rPh sb="221" eb="223">
      <t>ジョウショウ</t>
    </rPh>
    <rPh sb="224" eb="226">
      <t>ヨクセイ</t>
    </rPh>
    <rPh sb="227" eb="228">
      <t>ツト</t>
    </rPh>
    <rPh sb="236" eb="238">
      <t>オスイ</t>
    </rPh>
    <rPh sb="238" eb="240">
      <t>ショリ</t>
    </rPh>
    <rPh sb="240" eb="242">
      <t>ゲンカ</t>
    </rPh>
    <rPh sb="244" eb="246">
      <t>ケイヒ</t>
    </rPh>
    <rPh sb="246" eb="248">
      <t>カイシュウ</t>
    </rPh>
    <rPh sb="248" eb="249">
      <t>リツ</t>
    </rPh>
    <rPh sb="250" eb="252">
      <t>ドウヨウ</t>
    </rPh>
    <rPh sb="253" eb="255">
      <t>リユウ</t>
    </rPh>
    <rPh sb="255" eb="256">
      <t>オヨ</t>
    </rPh>
    <rPh sb="257" eb="259">
      <t>ネンカン</t>
    </rPh>
    <rPh sb="259" eb="261">
      <t>ユウシュウ</t>
    </rPh>
    <rPh sb="261" eb="263">
      <t>スイリョウ</t>
    </rPh>
    <rPh sb="264" eb="266">
      <t>ゲンショウ</t>
    </rPh>
    <rPh sb="270" eb="273">
      <t>ゼンネンド</t>
    </rPh>
    <rPh sb="275" eb="277">
      <t>ジョウショウ</t>
    </rPh>
    <rPh sb="285" eb="286">
      <t>サラ</t>
    </rPh>
    <rPh sb="288" eb="290">
      <t>ヒヨウ</t>
    </rPh>
    <rPh sb="291" eb="293">
      <t>サクゲン</t>
    </rPh>
    <rPh sb="294" eb="296">
      <t>ヘイジュン</t>
    </rPh>
    <rPh sb="296" eb="297">
      <t>カ</t>
    </rPh>
    <rPh sb="298" eb="299">
      <t>ツト</t>
    </rPh>
    <rPh sb="307" eb="310">
      <t>スイセンカ</t>
    </rPh>
    <rPh sb="310" eb="311">
      <t>リツ</t>
    </rPh>
    <rPh sb="313" eb="315">
      <t>ルイジ</t>
    </rPh>
    <rPh sb="315" eb="317">
      <t>ダンタイ</t>
    </rPh>
    <rPh sb="317" eb="319">
      <t>ヘイキン</t>
    </rPh>
    <rPh sb="320" eb="322">
      <t>ヒカク</t>
    </rPh>
    <rPh sb="325" eb="326">
      <t>タカ</t>
    </rPh>
    <rPh sb="327" eb="329">
      <t>スイジュン</t>
    </rPh>
    <rPh sb="337" eb="338">
      <t>サラ</t>
    </rPh>
    <rPh sb="340" eb="343">
      <t>スイセンカ</t>
    </rPh>
    <rPh sb="343" eb="344">
      <t>リツ</t>
    </rPh>
    <rPh sb="345" eb="347">
      <t>コウジョウ</t>
    </rPh>
    <rPh sb="348" eb="349">
      <t>ツト</t>
    </rPh>
    <phoneticPr fontId="4"/>
  </si>
  <si>
    <t>③管渠改善率　
　管渠については、供用開始から30年を経過した管渠が増加することから、計画的な修繕等を行い、長寿命化に努める。</t>
    <rPh sb="1" eb="3">
      <t>カンキョ</t>
    </rPh>
    <rPh sb="3" eb="5">
      <t>カイゼン</t>
    </rPh>
    <rPh sb="5" eb="6">
      <t>リツ</t>
    </rPh>
    <rPh sb="9" eb="11">
      <t>カンキョ</t>
    </rPh>
    <rPh sb="17" eb="18">
      <t>トモ</t>
    </rPh>
    <rPh sb="18" eb="19">
      <t>ヨウ</t>
    </rPh>
    <rPh sb="19" eb="21">
      <t>カイシ</t>
    </rPh>
    <rPh sb="25" eb="26">
      <t>ネン</t>
    </rPh>
    <rPh sb="27" eb="29">
      <t>ケイカ</t>
    </rPh>
    <rPh sb="31" eb="33">
      <t>カンキョ</t>
    </rPh>
    <rPh sb="34" eb="36">
      <t>ゾウカ</t>
    </rPh>
    <rPh sb="43" eb="46">
      <t>ケイカクテキ</t>
    </rPh>
    <rPh sb="47" eb="49">
      <t>シュウゼン</t>
    </rPh>
    <rPh sb="49" eb="50">
      <t>トウ</t>
    </rPh>
    <rPh sb="51" eb="52">
      <t>オコナ</t>
    </rPh>
    <rPh sb="54" eb="58">
      <t>チョウジュミョウカ</t>
    </rPh>
    <rPh sb="59" eb="60">
      <t>ツト</t>
    </rPh>
    <phoneticPr fontId="4"/>
  </si>
  <si>
    <t>　平成29年度は、緊急を要する委託料の増加及び有収水量の減少により、経費回収率が下降し、汚水処理原価が高くなった。定期的な維持管理により急激な支出の増加の抑制又は平準化できるよう優先順位を付けた更新業務を図っていく。また、一般会計からの繰入金の減少や使用者の減少に伴う料金収入の低下も予想されることから、業務の効率化や料金改定についても検討していく。</t>
    <rPh sb="1" eb="3">
      <t>ヘイセイ</t>
    </rPh>
    <rPh sb="5" eb="7">
      <t>ネンド</t>
    </rPh>
    <rPh sb="9" eb="11">
      <t>キンキュウ</t>
    </rPh>
    <rPh sb="12" eb="13">
      <t>ヨウ</t>
    </rPh>
    <rPh sb="15" eb="17">
      <t>イタク</t>
    </rPh>
    <rPh sb="17" eb="18">
      <t>リョウ</t>
    </rPh>
    <rPh sb="19" eb="21">
      <t>ゾウカ</t>
    </rPh>
    <rPh sb="21" eb="22">
      <t>オヨ</t>
    </rPh>
    <rPh sb="23" eb="25">
      <t>ユウシュウ</t>
    </rPh>
    <rPh sb="25" eb="27">
      <t>スイリョウ</t>
    </rPh>
    <rPh sb="28" eb="30">
      <t>ゲンショウ</t>
    </rPh>
    <rPh sb="34" eb="36">
      <t>ケイヒ</t>
    </rPh>
    <rPh sb="36" eb="38">
      <t>カイシュウ</t>
    </rPh>
    <rPh sb="38" eb="39">
      <t>リツ</t>
    </rPh>
    <rPh sb="40" eb="42">
      <t>カコウ</t>
    </rPh>
    <rPh sb="44" eb="46">
      <t>オスイ</t>
    </rPh>
    <rPh sb="46" eb="48">
      <t>ショリ</t>
    </rPh>
    <rPh sb="48" eb="50">
      <t>ゲンカ</t>
    </rPh>
    <rPh sb="51" eb="52">
      <t>タカ</t>
    </rPh>
    <rPh sb="57" eb="60">
      <t>テイキテキ</t>
    </rPh>
    <rPh sb="61" eb="63">
      <t>イジ</t>
    </rPh>
    <rPh sb="63" eb="65">
      <t>カンリ</t>
    </rPh>
    <rPh sb="68" eb="70">
      <t>キュウゲキ</t>
    </rPh>
    <rPh sb="71" eb="73">
      <t>シシュツ</t>
    </rPh>
    <rPh sb="74" eb="76">
      <t>ゾウカ</t>
    </rPh>
    <rPh sb="77" eb="79">
      <t>ヨクセイ</t>
    </rPh>
    <rPh sb="79" eb="80">
      <t>マタ</t>
    </rPh>
    <rPh sb="81" eb="83">
      <t>ヘイジュン</t>
    </rPh>
    <rPh sb="83" eb="84">
      <t>カ</t>
    </rPh>
    <rPh sb="89" eb="91">
      <t>ユウセン</t>
    </rPh>
    <rPh sb="91" eb="93">
      <t>ジュンイ</t>
    </rPh>
    <rPh sb="94" eb="95">
      <t>ツ</t>
    </rPh>
    <rPh sb="97" eb="99">
      <t>コウシン</t>
    </rPh>
    <rPh sb="99" eb="101">
      <t>ギョウム</t>
    </rPh>
    <rPh sb="102" eb="103">
      <t>ハカ</t>
    </rPh>
    <rPh sb="111" eb="113">
      <t>イッパン</t>
    </rPh>
    <rPh sb="113" eb="115">
      <t>カイケイ</t>
    </rPh>
    <rPh sb="118" eb="120">
      <t>クリイレ</t>
    </rPh>
    <rPh sb="120" eb="121">
      <t>キン</t>
    </rPh>
    <rPh sb="122" eb="124">
      <t>ゲンショウ</t>
    </rPh>
    <rPh sb="125" eb="128">
      <t>シヨウシャ</t>
    </rPh>
    <rPh sb="129" eb="131">
      <t>ゲンショウ</t>
    </rPh>
    <rPh sb="132" eb="133">
      <t>トモナ</t>
    </rPh>
    <rPh sb="134" eb="136">
      <t>リョウキン</t>
    </rPh>
    <rPh sb="136" eb="138">
      <t>シュウニュウ</t>
    </rPh>
    <rPh sb="139" eb="141">
      <t>テイカ</t>
    </rPh>
    <rPh sb="142" eb="144">
      <t>ヨソウ</t>
    </rPh>
    <rPh sb="152" eb="154">
      <t>ギョウム</t>
    </rPh>
    <rPh sb="155" eb="158">
      <t>コウリツカ</t>
    </rPh>
    <rPh sb="159" eb="161">
      <t>リョウキン</t>
    </rPh>
    <rPh sb="161" eb="163">
      <t>カイテイ</t>
    </rPh>
    <rPh sb="168" eb="170">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</si>
</sst>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quot;-&quot;">
                  <c:v>0.36</c:v>
                </c:pt>
              </c:numCache>
            </c:numRef>
          </c:val>
          <c:extLst>
            <c:ext xmlns:c16="http://schemas.microsoft.com/office/drawing/2014/chart" uri="{C3380CC4-5D6E-409C-BE32-E72D297353CC}">
              <c16:uniqueId val="{00000000-7758-45B9-8328-60656EB9042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7758-45B9-8328-60656EB9042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FB-4763-9808-B47673753B4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19FB-4763-9808-B47673753B4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82.58</c:v>
                </c:pt>
                <c:pt idx="1">
                  <c:v>83.72</c:v>
                </c:pt>
                <c:pt idx="2">
                  <c:v>84</c:v>
                </c:pt>
                <c:pt idx="3">
                  <c:v>84.63</c:v>
                </c:pt>
                <c:pt idx="4">
                  <c:v>86.14</c:v>
                </c:pt>
              </c:numCache>
            </c:numRef>
          </c:val>
          <c:extLst>
            <c:ext xmlns:c16="http://schemas.microsoft.com/office/drawing/2014/chart" uri="{C3380CC4-5D6E-409C-BE32-E72D297353CC}">
              <c16:uniqueId val="{00000000-66A6-468D-8062-A0C0A82DF4D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66A6-468D-8062-A0C0A82DF4D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45.24</c:v>
                </c:pt>
                <c:pt idx="1">
                  <c:v>61.1</c:v>
                </c:pt>
                <c:pt idx="2">
                  <c:v>58.75</c:v>
                </c:pt>
                <c:pt idx="3">
                  <c:v>60.91</c:v>
                </c:pt>
                <c:pt idx="4">
                  <c:v>61.53</c:v>
                </c:pt>
              </c:numCache>
            </c:numRef>
          </c:val>
          <c:extLst>
            <c:ext xmlns:c16="http://schemas.microsoft.com/office/drawing/2014/chart" uri="{C3380CC4-5D6E-409C-BE32-E72D297353CC}">
              <c16:uniqueId val="{00000000-870B-4AFC-9ECD-82B9E031A07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0B-4AFC-9ECD-82B9E031A07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00-4286-AC92-0C2FD8FE103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00-4286-AC92-0C2FD8FE103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AE-43EA-BD9A-C8F369B90F8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AE-43EA-BD9A-C8F369B90F8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21-47C5-9322-CB0DFE7A151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21-47C5-9322-CB0DFE7A151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6C-457D-822C-9FEFA2A8CD8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6C-457D-822C-9FEFA2A8CD8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2010.03</c:v>
                </c:pt>
                <c:pt idx="1">
                  <c:v>2075.31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66C-4B26-A7F6-900DD06DCF3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D66C-4B26-A7F6-900DD06DCF3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70.92</c:v>
                </c:pt>
                <c:pt idx="1">
                  <c:v>72.08</c:v>
                </c:pt>
                <c:pt idx="2">
                  <c:v>72.739999999999995</c:v>
                </c:pt>
                <c:pt idx="3">
                  <c:v>73.84</c:v>
                </c:pt>
                <c:pt idx="4">
                  <c:v>66.33</c:v>
                </c:pt>
              </c:numCache>
            </c:numRef>
          </c:val>
          <c:extLst>
            <c:ext xmlns:c16="http://schemas.microsoft.com/office/drawing/2014/chart" uri="{C3380CC4-5D6E-409C-BE32-E72D297353CC}">
              <c16:uniqueId val="{00000000-3FB1-41A8-B1D2-1294087827F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3FB1-41A8-B1D2-1294087827F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237.68</c:v>
                </c:pt>
                <c:pt idx="1">
                  <c:v>226.83</c:v>
                </c:pt>
                <c:pt idx="2">
                  <c:v>222.64</c:v>
                </c:pt>
                <c:pt idx="3">
                  <c:v>222.38</c:v>
                </c:pt>
                <c:pt idx="4">
                  <c:v>244.26</c:v>
                </c:pt>
              </c:numCache>
            </c:numRef>
          </c:val>
          <c:extLst>
            <c:ext xmlns:c16="http://schemas.microsoft.com/office/drawing/2014/chart" uri="{C3380CC4-5D6E-409C-BE32-E72D297353CC}">
              <c16:uniqueId val="{00000000-AFB4-46F7-8143-FFDBBC64141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AFB4-46F7-8143-FFDBBC64141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2"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蔵王町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12333</v>
      </c>
      <c r="AM8" s="66"/>
      <c r="AN8" s="66"/>
      <c r="AO8" s="66"/>
      <c r="AP8" s="66"/>
      <c r="AQ8" s="66"/>
      <c r="AR8" s="66"/>
      <c r="AS8" s="66"/>
      <c r="AT8" s="65">
        <f>データ!T6</f>
        <v>152.83000000000001</v>
      </c>
      <c r="AU8" s="65"/>
      <c r="AV8" s="65"/>
      <c r="AW8" s="65"/>
      <c r="AX8" s="65"/>
      <c r="AY8" s="65"/>
      <c r="AZ8" s="65"/>
      <c r="BA8" s="65"/>
      <c r="BB8" s="65">
        <f>データ!U6</f>
        <v>80.7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52.19</v>
      </c>
      <c r="Q10" s="65"/>
      <c r="R10" s="65"/>
      <c r="S10" s="65"/>
      <c r="T10" s="65"/>
      <c r="U10" s="65"/>
      <c r="V10" s="65"/>
      <c r="W10" s="65">
        <f>データ!Q6</f>
        <v>105.89</v>
      </c>
      <c r="X10" s="65"/>
      <c r="Y10" s="65"/>
      <c r="Z10" s="65"/>
      <c r="AA10" s="65"/>
      <c r="AB10" s="65"/>
      <c r="AC10" s="65"/>
      <c r="AD10" s="66">
        <f>データ!R6</f>
        <v>2862</v>
      </c>
      <c r="AE10" s="66"/>
      <c r="AF10" s="66"/>
      <c r="AG10" s="66"/>
      <c r="AH10" s="66"/>
      <c r="AI10" s="66"/>
      <c r="AJ10" s="66"/>
      <c r="AK10" s="2"/>
      <c r="AL10" s="66">
        <f>データ!V6</f>
        <v>6392</v>
      </c>
      <c r="AM10" s="66"/>
      <c r="AN10" s="66"/>
      <c r="AO10" s="66"/>
      <c r="AP10" s="66"/>
      <c r="AQ10" s="66"/>
      <c r="AR10" s="66"/>
      <c r="AS10" s="66"/>
      <c r="AT10" s="65">
        <f>データ!W6</f>
        <v>4.46</v>
      </c>
      <c r="AU10" s="65"/>
      <c r="AV10" s="65"/>
      <c r="AW10" s="65"/>
      <c r="AX10" s="65"/>
      <c r="AY10" s="65"/>
      <c r="AZ10" s="65"/>
      <c r="BA10" s="65"/>
      <c r="BB10" s="65">
        <f>データ!X6</f>
        <v>1433.18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YQaIqDxFpgMUz9lrrCjKMNiPusCvTZnHo9Mid3WtnYTEbACwurPIYIVdFL+uMWuPT4TFcDKBLPqdKciA0Qbrg==" saltValue="JNpYNLJnrbQ/h/f9HA8Z2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43010</v>
      </c>
      <c r="D6" s="32">
        <f t="shared" si="3"/>
        <v>47</v>
      </c>
      <c r="E6" s="32">
        <f t="shared" si="3"/>
        <v>17</v>
      </c>
      <c r="F6" s="32">
        <f t="shared" si="3"/>
        <v>4</v>
      </c>
      <c r="G6" s="32">
        <f t="shared" si="3"/>
        <v>0</v>
      </c>
      <c r="H6" s="32" t="str">
        <f t="shared" si="3"/>
        <v>宮城県　蔵王町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52.19</v>
      </c>
      <c r="Q6" s="33">
        <f t="shared" si="3"/>
        <v>105.89</v>
      </c>
      <c r="R6" s="33">
        <f t="shared" si="3"/>
        <v>2862</v>
      </c>
      <c r="S6" s="33">
        <f t="shared" si="3"/>
        <v>12333</v>
      </c>
      <c r="T6" s="33">
        <f t="shared" si="3"/>
        <v>152.83000000000001</v>
      </c>
      <c r="U6" s="33">
        <f t="shared" si="3"/>
        <v>80.7</v>
      </c>
      <c r="V6" s="33">
        <f t="shared" si="3"/>
        <v>6392</v>
      </c>
      <c r="W6" s="33">
        <f t="shared" si="3"/>
        <v>4.46</v>
      </c>
      <c r="X6" s="33">
        <f t="shared" si="3"/>
        <v>1433.18</v>
      </c>
      <c r="Y6" s="34">
        <f>IF(Y7="",NA(),Y7)</f>
        <v>45.24</v>
      </c>
      <c r="Z6" s="34">
        <f t="shared" ref="Z6:AH6" si="4">IF(Z7="",NA(),Z7)</f>
        <v>61.1</v>
      </c>
      <c r="AA6" s="34">
        <f t="shared" si="4"/>
        <v>58.75</v>
      </c>
      <c r="AB6" s="34">
        <f t="shared" si="4"/>
        <v>60.91</v>
      </c>
      <c r="AC6" s="34">
        <f t="shared" si="4"/>
        <v>61.53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2010.03</v>
      </c>
      <c r="BG6" s="34">
        <f t="shared" ref="BG6:BO6" si="7">IF(BG7="",NA(),BG7)</f>
        <v>2075.31</v>
      </c>
      <c r="BH6" s="33">
        <f t="shared" si="7"/>
        <v>0</v>
      </c>
      <c r="BI6" s="33">
        <f t="shared" si="7"/>
        <v>0</v>
      </c>
      <c r="BJ6" s="33">
        <f t="shared" si="7"/>
        <v>0</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70.92</v>
      </c>
      <c r="BR6" s="34">
        <f t="shared" ref="BR6:BZ6" si="8">IF(BR7="",NA(),BR7)</f>
        <v>72.08</v>
      </c>
      <c r="BS6" s="34">
        <f t="shared" si="8"/>
        <v>72.739999999999995</v>
      </c>
      <c r="BT6" s="34">
        <f t="shared" si="8"/>
        <v>73.84</v>
      </c>
      <c r="BU6" s="34">
        <f t="shared" si="8"/>
        <v>66.33</v>
      </c>
      <c r="BV6" s="34">
        <f t="shared" si="8"/>
        <v>64.63</v>
      </c>
      <c r="BW6" s="34">
        <f t="shared" si="8"/>
        <v>66.56</v>
      </c>
      <c r="BX6" s="34">
        <f t="shared" si="8"/>
        <v>66.22</v>
      </c>
      <c r="BY6" s="34">
        <f t="shared" si="8"/>
        <v>69.87</v>
      </c>
      <c r="BZ6" s="34">
        <f t="shared" si="8"/>
        <v>74.3</v>
      </c>
      <c r="CA6" s="33" t="str">
        <f>IF(CA7="","",IF(CA7="-","【-】","【"&amp;SUBSTITUTE(TEXT(CA7,"#,##0.00"),"-","△")&amp;"】"))</f>
        <v>【75.58】</v>
      </c>
      <c r="CB6" s="34">
        <f>IF(CB7="",NA(),CB7)</f>
        <v>237.68</v>
      </c>
      <c r="CC6" s="34">
        <f t="shared" ref="CC6:CK6" si="9">IF(CC7="",NA(),CC7)</f>
        <v>226.83</v>
      </c>
      <c r="CD6" s="34">
        <f t="shared" si="9"/>
        <v>222.64</v>
      </c>
      <c r="CE6" s="34">
        <f t="shared" si="9"/>
        <v>222.38</v>
      </c>
      <c r="CF6" s="34">
        <f t="shared" si="9"/>
        <v>244.26</v>
      </c>
      <c r="CG6" s="34">
        <f t="shared" si="9"/>
        <v>245.75</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43.65</v>
      </c>
      <c r="CS6" s="34">
        <f t="shared" si="10"/>
        <v>43.58</v>
      </c>
      <c r="CT6" s="34">
        <f t="shared" si="10"/>
        <v>41.35</v>
      </c>
      <c r="CU6" s="34">
        <f t="shared" si="10"/>
        <v>42.9</v>
      </c>
      <c r="CV6" s="34">
        <f t="shared" si="10"/>
        <v>43.36</v>
      </c>
      <c r="CW6" s="33" t="str">
        <f>IF(CW7="","",IF(CW7="-","【-】","【"&amp;SUBSTITUTE(TEXT(CW7,"#,##0.00"),"-","△")&amp;"】"))</f>
        <v>【42.66】</v>
      </c>
      <c r="CX6" s="34">
        <f>IF(CX7="",NA(),CX7)</f>
        <v>82.58</v>
      </c>
      <c r="CY6" s="34">
        <f t="shared" ref="CY6:DG6" si="11">IF(CY7="",NA(),CY7)</f>
        <v>83.72</v>
      </c>
      <c r="CZ6" s="34">
        <f t="shared" si="11"/>
        <v>84</v>
      </c>
      <c r="DA6" s="34">
        <f t="shared" si="11"/>
        <v>84.63</v>
      </c>
      <c r="DB6" s="34">
        <f t="shared" si="11"/>
        <v>86.14</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4">
        <f t="shared" si="14"/>
        <v>0.36</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43010</v>
      </c>
      <c r="D7" s="36">
        <v>47</v>
      </c>
      <c r="E7" s="36">
        <v>17</v>
      </c>
      <c r="F7" s="36">
        <v>4</v>
      </c>
      <c r="G7" s="36">
        <v>0</v>
      </c>
      <c r="H7" s="36" t="s">
        <v>110</v>
      </c>
      <c r="I7" s="36" t="s">
        <v>111</v>
      </c>
      <c r="J7" s="36" t="s">
        <v>112</v>
      </c>
      <c r="K7" s="36" t="s">
        <v>113</v>
      </c>
      <c r="L7" s="36" t="s">
        <v>114</v>
      </c>
      <c r="M7" s="36" t="s">
        <v>115</v>
      </c>
      <c r="N7" s="37" t="s">
        <v>116</v>
      </c>
      <c r="O7" s="37" t="s">
        <v>117</v>
      </c>
      <c r="P7" s="37">
        <v>52.19</v>
      </c>
      <c r="Q7" s="37">
        <v>105.89</v>
      </c>
      <c r="R7" s="37">
        <v>2862</v>
      </c>
      <c r="S7" s="37">
        <v>12333</v>
      </c>
      <c r="T7" s="37">
        <v>152.83000000000001</v>
      </c>
      <c r="U7" s="37">
        <v>80.7</v>
      </c>
      <c r="V7" s="37">
        <v>6392</v>
      </c>
      <c r="W7" s="37">
        <v>4.46</v>
      </c>
      <c r="X7" s="37">
        <v>1433.18</v>
      </c>
      <c r="Y7" s="37">
        <v>45.24</v>
      </c>
      <c r="Z7" s="37">
        <v>61.1</v>
      </c>
      <c r="AA7" s="37">
        <v>58.75</v>
      </c>
      <c r="AB7" s="37">
        <v>60.91</v>
      </c>
      <c r="AC7" s="37">
        <v>61.53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2010.03</v>
      </c>
      <c r="BG7" s="37">
        <v>2075.31</v>
      </c>
      <c r="BH7" s="37">
        <v>0</v>
      </c>
      <c r="BI7" s="37">
        <v>0</v>
      </c>
      <c r="BJ7" s="37">
        <v>0</v>
      </c>
      <c r="BK7" s="37">
        <v>1569.13</v>
      </c>
      <c r="BL7" s="37">
        <v>1436</v>
      </c>
      <c r="BM7" s="37">
        <v>1434.89</v>
      </c>
      <c r="BN7" s="37">
        <v>1298.9100000000001</v>
      </c>
      <c r="BO7" s="37">
        <v>1243.71</v>
      </c>
      <c r="BP7" s="37">
        <v>1225.44</v>
      </c>
      <c r="BQ7" s="37">
        <v>70.92</v>
      </c>
      <c r="BR7" s="37">
        <v>72.08</v>
      </c>
      <c r="BS7" s="37">
        <v>72.739999999999995</v>
      </c>
      <c r="BT7" s="37">
        <v>73.84</v>
      </c>
      <c r="BU7" s="37">
        <v>66.33</v>
      </c>
      <c r="BV7" s="37">
        <v>64.63</v>
      </c>
      <c r="BW7" s="37">
        <v>66.56</v>
      </c>
      <c r="BX7" s="37">
        <v>66.22</v>
      </c>
      <c r="BY7" s="37">
        <v>69.87</v>
      </c>
      <c r="BZ7" s="37">
        <v>74.3</v>
      </c>
      <c r="CA7" s="37">
        <v>75.58</v>
      </c>
      <c r="CB7" s="37">
        <v>237.68</v>
      </c>
      <c r="CC7" s="37">
        <v>226.83</v>
      </c>
      <c r="CD7" s="37">
        <v>222.64</v>
      </c>
      <c r="CE7" s="37">
        <v>222.38</v>
      </c>
      <c r="CF7" s="37">
        <v>244.26</v>
      </c>
      <c r="CG7" s="37">
        <v>245.75</v>
      </c>
      <c r="CH7" s="37">
        <v>244.29</v>
      </c>
      <c r="CI7" s="37">
        <v>246.72</v>
      </c>
      <c r="CJ7" s="37">
        <v>234.96</v>
      </c>
      <c r="CK7" s="37">
        <v>221.81</v>
      </c>
      <c r="CL7" s="37">
        <v>215.23</v>
      </c>
      <c r="CM7" s="37" t="s">
        <v>116</v>
      </c>
      <c r="CN7" s="37" t="s">
        <v>116</v>
      </c>
      <c r="CO7" s="37" t="s">
        <v>116</v>
      </c>
      <c r="CP7" s="37" t="s">
        <v>116</v>
      </c>
      <c r="CQ7" s="37" t="s">
        <v>116</v>
      </c>
      <c r="CR7" s="37">
        <v>43.65</v>
      </c>
      <c r="CS7" s="37">
        <v>43.58</v>
      </c>
      <c r="CT7" s="37">
        <v>41.35</v>
      </c>
      <c r="CU7" s="37">
        <v>42.9</v>
      </c>
      <c r="CV7" s="37">
        <v>43.36</v>
      </c>
      <c r="CW7" s="37">
        <v>42.66</v>
      </c>
      <c r="CX7" s="37">
        <v>82.58</v>
      </c>
      <c r="CY7" s="37">
        <v>83.72</v>
      </c>
      <c r="CZ7" s="37">
        <v>84</v>
      </c>
      <c r="DA7" s="37">
        <v>84.63</v>
      </c>
      <c r="DB7" s="37">
        <v>86.14</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0.36</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小熊　康弘</cp:lastModifiedBy>
  <cp:lastPrinted>2019-01-22T03:01:40Z</cp:lastPrinted>
  <dcterms:created xsi:type="dcterms:W3CDTF">2018-12-03T09:11:39Z</dcterms:created>
  <dcterms:modified xsi:type="dcterms:W3CDTF">2019-01-22T03:01:53Z</dcterms:modified>
  <cp:category/>
</cp:coreProperties>
</file>