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jsv3\下水道課\1.庶務係\01予算・決算\03 決算\H29年度決算関係\経営比較分析\03市→県提出【修正依頼により再提出】\"/>
    </mc:Choice>
  </mc:AlternateContent>
  <workbookProtection workbookAlgorithmName="SHA-512" workbookHashValue="UmrnVoFFgvhDgHn+W77+Q/Sve+v5QPiXs5Qt6PM+8MTBGTyp2aPidxxYdclwMutrcmJLzfTfPsDtrBcN2cEXFA==" workbookSaltValue="sj6TGeltlFoLEih2jLqee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<sst xmlns="http://schemas.openxmlformats.org/spreadsheetml/2006/main" count="235" uniqueCount="122">
  <si>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</si>
  <si>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</si>
  <si>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</si>
  <si>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</si>
  <si>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</si>
  <si>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</si>
  <si>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</si>
  <si>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</si>
  <si>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</si>
  <si>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</si>
  <si>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</si>
  <si>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</si>
  <si>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</si>
  <si>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</si>
  <si>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</si>
  <si>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</si>
  <si>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</si>
  <si>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</si>
  <si>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</si>
  <si>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</si>
  <si>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</si>
  <si>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</si>
  <si>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</si>
  <si>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</si>
  <si>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</si>
  <si>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</si>
  <si>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</si>
  <si>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</si>
  <si>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</si>
  <si>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</si>
  <si>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</si>
  <si>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</si>
  <si>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</si>
  <si>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</si>
  <si>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</si>
  <si>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</si>
  <si>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</si>
  <si>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</si>
  <si>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</si>
  <si>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</si>
  <si>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</si>
  <si>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</si>
  <si>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</si>
  <si>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</si>
  <si>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</si>
  <si>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</si>
  <si>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</si>
  <si>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</si>
  <si>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</si>
  <si>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</si>
  <si>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</si>
  <si>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</si>
  <si>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</si>
  <si>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</si>
  <si>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</si>
  <si>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</si>
  <si>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</si>
  <si>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</si>
  <si>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</si>
  <si>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</si>
  <si>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</si>
  <si>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</si>
  <si>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</si>
  <si>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</si>
  <si>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</si>
  <si>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</si>
  <si>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</si>
  <si>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</si>
  <si>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</si>
  <si>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</si>
  <si>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</si>
  <si>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</si>
  <si>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</si>
  <si>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</si>
  <si>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</si>
  <si>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</si>
  <si>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</si>
  <si>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</si>
  <si>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</si>
  <si>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</si>
  <si>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</si>
  <si>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</si>
  <si>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</si>
  <si>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</si>
  <si>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</si>
  <si>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</si>
  <si>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</si>
  <si>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</si>
  <si>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</si>
  <si>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</si>
  <si>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</si>
  <si>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</si>
  <si>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</si>
  <si>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</si>
  <si>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</si>
  <si>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</si>
  <si>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</si>
  <si>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</si>
  <si>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</si>
  <si>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</si>
  <si>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</si>
  <si>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</si>
  <si>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</si>
  <si>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</si>
  <si>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</si>
  <si>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</si>
  <si>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</si>
  <si>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</si>
  <si>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</si>
  <si>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</si>
  <si>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</si>
  <si>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</si>
  <si>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</si>
  <si>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</si>
  <si>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</si>
  <si>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</si>
  <si>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</si>
  <si>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</si>
  <si>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</si>
  <si>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使用料が維持管理費を下回る経営状況が続いて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⑤経費回収率については、一般会計からの繰入金の見直しにより、平成27年度より概ね類似団体平均と同水準にあるものの、公共下水道との比較では大きく下回っており、厳しい経営状態が続いている。
⑥汚水処理原価については､一般会計からの繰入金の見直しにより、平成27年度より概ね類似団体平均と同水準にあるものの、公共下水道との比較では大きく上回っており､厳しい経営状態が続いている。
⑦施設利用率は、類似団体を上回る水準で推移している。⑧水洗化率については、類似団体平均を大きく上回っている。今後とも未接続者に対する働きかけを行いつつ、水洗化率100%を目指す。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8" eb="39">
      <t>オオム</t>
    </rPh>
    <rPh sb="40" eb="42">
      <t>ルイジ</t>
    </rPh>
    <rPh sb="42" eb="44">
      <t>ダンタイ</t>
    </rPh>
    <rPh sb="44" eb="46">
      <t>ヘイキン</t>
    </rPh>
    <rPh sb="47" eb="49">
      <t>シタマワ</t>
    </rPh>
    <rPh sb="50" eb="52">
      <t>スイジュン</t>
    </rPh>
    <rPh sb="53" eb="55">
      <t>スイイ</t>
    </rPh>
    <rPh sb="59" eb="61">
      <t>ジョウキョウ</t>
    </rPh>
    <rPh sb="65" eb="67">
      <t>コンゴ</t>
    </rPh>
    <rPh sb="70" eb="72">
      <t>イジ</t>
    </rPh>
    <rPh sb="72" eb="74">
      <t>カンリ</t>
    </rPh>
    <rPh sb="74" eb="76">
      <t>ケイヒ</t>
    </rPh>
    <rPh sb="77" eb="79">
      <t>ミナオ</t>
    </rPh>
    <rPh sb="81" eb="83">
      <t>イッパン</t>
    </rPh>
    <rPh sb="83" eb="85">
      <t>カイケイ</t>
    </rPh>
    <rPh sb="88" eb="90">
      <t>クリイレ</t>
    </rPh>
    <rPh sb="90" eb="91">
      <t>キン</t>
    </rPh>
    <rPh sb="92" eb="94">
      <t>キボ</t>
    </rPh>
    <rPh sb="95" eb="98">
      <t>テキセイカ</t>
    </rPh>
    <rPh sb="99" eb="100">
      <t>ハカ</t>
    </rPh>
    <rPh sb="103" eb="105">
      <t>ケンゼン</t>
    </rPh>
    <rPh sb="105" eb="107">
      <t>ケイエイ</t>
    </rPh>
    <rPh sb="108" eb="109">
      <t>ツト</t>
    </rPh>
    <rPh sb="114" eb="116">
      <t>ルイセキ</t>
    </rPh>
    <rPh sb="116" eb="119">
      <t>ケッソンキン</t>
    </rPh>
    <rPh sb="119" eb="121">
      <t>ヒリツ</t>
    </rPh>
    <rPh sb="190" eb="192">
      <t>ルイジ</t>
    </rPh>
    <rPh sb="192" eb="194">
      <t>ダンタイ</t>
    </rPh>
    <rPh sb="194" eb="196">
      <t>ヘイキン</t>
    </rPh>
    <rPh sb="197" eb="198">
      <t>オオ</t>
    </rPh>
    <rPh sb="200" eb="202">
      <t>ウワマワ</t>
    </rPh>
    <rPh sb="206" eb="208">
      <t>ジョウキョウ</t>
    </rPh>
    <rPh sb="215" eb="217">
      <t>ノウギョウ</t>
    </rPh>
    <rPh sb="217" eb="219">
      <t>シュウラク</t>
    </rPh>
    <rPh sb="219" eb="221">
      <t>ハイスイ</t>
    </rPh>
    <rPh sb="221" eb="223">
      <t>ジギョウ</t>
    </rPh>
    <rPh sb="229" eb="231">
      <t>ケイエイ</t>
    </rPh>
    <rPh sb="234" eb="235">
      <t>テキ</t>
    </rPh>
    <rPh sb="236" eb="238">
      <t>カイゼン</t>
    </rPh>
    <rPh sb="239" eb="241">
      <t>コンナン</t>
    </rPh>
    <rPh sb="242" eb="243">
      <t>トラ</t>
    </rPh>
    <rPh sb="248" eb="250">
      <t>コンゴ</t>
    </rPh>
    <rPh sb="251" eb="253">
      <t>コウキョウ</t>
    </rPh>
    <rPh sb="253" eb="256">
      <t>ゲスイドウ</t>
    </rPh>
    <rPh sb="256" eb="258">
      <t>ジギョウ</t>
    </rPh>
    <rPh sb="260" eb="262">
      <t>セツゾク</t>
    </rPh>
    <rPh sb="263" eb="265">
      <t>シヤ</t>
    </rPh>
    <rPh sb="267" eb="269">
      <t>ジギョウ</t>
    </rPh>
    <rPh sb="270" eb="272">
      <t>ハイシ</t>
    </rPh>
    <rPh sb="273" eb="275">
      <t>ケントウ</t>
    </rPh>
    <rPh sb="280" eb="282">
      <t>リュウドウ</t>
    </rPh>
    <rPh sb="282" eb="284">
      <t>ヒリツ</t>
    </rPh>
    <rPh sb="295" eb="297">
      <t>ウワマワ</t>
    </rPh>
    <rPh sb="298" eb="300">
      <t>スイジュン</t>
    </rPh>
    <rPh sb="301" eb="303">
      <t>スイイ</t>
    </rPh>
    <rPh sb="308" eb="310">
      <t>シハライ</t>
    </rPh>
    <rPh sb="310" eb="312">
      <t>ノウリョク</t>
    </rPh>
    <rPh sb="313" eb="314">
      <t>カン</t>
    </rPh>
    <rPh sb="315" eb="317">
      <t>トクダン</t>
    </rPh>
    <rPh sb="318" eb="320">
      <t>モンダイ</t>
    </rPh>
    <rPh sb="321" eb="322">
      <t>ショウ</t>
    </rPh>
    <rPh sb="330" eb="332">
      <t>キギョウ</t>
    </rPh>
    <rPh sb="332" eb="333">
      <t>サイ</t>
    </rPh>
    <rPh sb="333" eb="335">
      <t>ザンダカ</t>
    </rPh>
    <rPh sb="335" eb="336">
      <t>タイ</t>
    </rPh>
    <rPh sb="336" eb="338">
      <t>ジギョウ</t>
    </rPh>
    <rPh sb="338" eb="340">
      <t>キボ</t>
    </rPh>
    <rPh sb="340" eb="342">
      <t>ヒリツ</t>
    </rPh>
    <rPh sb="371" eb="373">
      <t>ルイジ</t>
    </rPh>
    <rPh sb="373" eb="375">
      <t>ダンタイ</t>
    </rPh>
    <rPh sb="375" eb="377">
      <t>ヘイキン</t>
    </rPh>
    <rPh sb="378" eb="379">
      <t>オオ</t>
    </rPh>
    <rPh sb="381" eb="383">
      <t>ウワマワ</t>
    </rPh>
    <rPh sb="387" eb="389">
      <t>ジョウキョウ</t>
    </rPh>
    <rPh sb="396" eb="398">
      <t>コンゴ</t>
    </rPh>
    <rPh sb="399" eb="401">
      <t>キギョウ</t>
    </rPh>
    <rPh sb="401" eb="402">
      <t>サイ</t>
    </rPh>
    <rPh sb="403" eb="405">
      <t>ショウカン</t>
    </rPh>
    <rPh sb="406" eb="407">
      <t>トモナ</t>
    </rPh>
    <rPh sb="408" eb="410">
      <t>ヒリツ</t>
    </rPh>
    <rPh sb="411" eb="413">
      <t>カイゼン</t>
    </rPh>
    <rPh sb="415" eb="417">
      <t>ミコ</t>
    </rPh>
    <rPh sb="424" eb="426">
      <t>ケイヒ</t>
    </rPh>
    <rPh sb="426" eb="428">
      <t>カイシュウ</t>
    </rPh>
    <rPh sb="428" eb="429">
      <t>リツ</t>
    </rPh>
    <rPh sb="435" eb="437">
      <t>イッパン</t>
    </rPh>
    <rPh sb="437" eb="439">
      <t>カイケイ</t>
    </rPh>
    <rPh sb="442" eb="444">
      <t>クリイレ</t>
    </rPh>
    <rPh sb="444" eb="445">
      <t>キン</t>
    </rPh>
    <rPh sb="446" eb="448">
      <t>ミナオ</t>
    </rPh>
    <rPh sb="453" eb="455">
      <t>ヘイセイ</t>
    </rPh>
    <rPh sb="457" eb="459">
      <t>ネンド</t>
    </rPh>
    <rPh sb="461" eb="462">
      <t>オオム</t>
    </rPh>
    <rPh sb="463" eb="465">
      <t>ルイジ</t>
    </rPh>
    <rPh sb="465" eb="467">
      <t>ダンタイ</t>
    </rPh>
    <rPh sb="467" eb="469">
      <t>ヘイキン</t>
    </rPh>
    <rPh sb="470" eb="473">
      <t>ドウスイジュン</t>
    </rPh>
    <rPh sb="480" eb="482">
      <t>コウキョウ</t>
    </rPh>
    <rPh sb="482" eb="485">
      <t>ゲスイドウ</t>
    </rPh>
    <rPh sb="487" eb="489">
      <t>ヒカク</t>
    </rPh>
    <rPh sb="491" eb="492">
      <t>オオ</t>
    </rPh>
    <rPh sb="494" eb="496">
      <t>シタマワ</t>
    </rPh>
    <rPh sb="501" eb="502">
      <t>キビ</t>
    </rPh>
    <rPh sb="504" eb="506">
      <t>ケイエイ</t>
    </rPh>
    <rPh sb="506" eb="508">
      <t>ジョウタイ</t>
    </rPh>
    <rPh sb="509" eb="510">
      <t>ツヅ</t>
    </rPh>
    <rPh sb="517" eb="519">
      <t>オスイ</t>
    </rPh>
    <rPh sb="519" eb="521">
      <t>ショリ</t>
    </rPh>
    <rPh sb="521" eb="523">
      <t>ゲンカ</t>
    </rPh>
    <rPh sb="611" eb="613">
      <t>シセツ</t>
    </rPh>
    <rPh sb="613" eb="616">
      <t>リヨウリツ</t>
    </rPh>
    <rPh sb="618" eb="620">
      <t>ルイジ</t>
    </rPh>
    <rPh sb="620" eb="622">
      <t>ダンタイ</t>
    </rPh>
    <rPh sb="623" eb="625">
      <t>ウワマワ</t>
    </rPh>
    <rPh sb="626" eb="628">
      <t>スイジュン</t>
    </rPh>
    <rPh sb="629" eb="631">
      <t>スイイ</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</si>
  <si>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今後も大幅な改善が見込めないことから、公共下水道事業への接続を視野に、事業の廃止を検討し、持続的な汚水処理システムの構築に努めていく。</t>
    <rPh sb="113" eb="115">
      <t>ゲンジョウ</t>
    </rPh>
    <rPh sb="164" eb="167">
      <t>ジゾクテキ</t>
    </rPh>
    <rPh sb="168" eb="170">
      <t>オスイ</t>
    </rPh>
    <rPh sb="170" eb="172">
      <t>ショリ</t>
    </rPh>
    <rPh sb="177" eb="179">
      <t>コウチク</t>
    </rPh>
    <rPh sb="180" eb="181">
      <t>ツト</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</si>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</sst>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CC-4AAC-8A2D-4FF82753347F}"/>
            </c:ext>
          </c:extLst>
        </c:ser>
        <c:dLbls>
          <c:showLegendKey val="0"/>
          <c:showVal val="0"/>
          <c:showCatName val="0"/>
          <c:showSerName val="0"/>
          <c:showPercent val="0"/>
          <c:showBubbleSize val="0"/>
        </c:dLbls>
        <c:gapWidth val="150"/>
        <c:axId val="365960344"/>
        <c:axId val="3659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8CC-4AAC-8A2D-4FF82753347F}"/>
            </c:ext>
          </c:extLst>
        </c:ser>
        <c:dLbls>
          <c:showLegendKey val="0"/>
          <c:showVal val="0"/>
          <c:showCatName val="0"/>
          <c:showSerName val="0"/>
          <c:showPercent val="0"/>
          <c:showBubbleSize val="0"/>
        </c:dLbls>
        <c:marker val="1"/>
        <c:smooth val="0"/>
        <c:axId val="365960344"/>
        <c:axId val="365959952"/>
      </c:lineChart>
      <c:dateAx>
        <c:axId val="365960344"/>
        <c:scaling>
          <c:orientation val="minMax"/>
        </c:scaling>
        <c:delete val="1"/>
        <c:axPos val="b"/>
        <c:numFmt formatCode="ge" sourceLinked="1"/>
        <c:majorTickMark val="none"/>
        <c:minorTickMark val="none"/>
        <c:tickLblPos val="none"/>
        <c:crossAx val="365959952"/>
        <c:crosses val="autoZero"/>
        <c:auto val="1"/>
        <c:lblOffset val="100"/>
        <c:baseTimeUnit val="years"/>
      </c:dateAx>
      <c:valAx>
        <c:axId val="3659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67.48</c:v>
                </c:pt>
                <c:pt idx="1">
                  <c:v>69.930000000000007</c:v>
                </c:pt>
                <c:pt idx="2">
                  <c:v>69.930000000000007</c:v>
                </c:pt>
                <c:pt idx="3">
                  <c:v>69.58</c:v>
                </c:pt>
                <c:pt idx="4">
                  <c:v>79.02</c:v>
                </c:pt>
              </c:numCache>
            </c:numRef>
          </c:val>
          <c:extLst xmlns:c16r2="http://schemas.microsoft.com/office/drawing/2015/06/chart">
            <c:ext xmlns:c16="http://schemas.microsoft.com/office/drawing/2014/chart" uri="{C3380CC4-5D6E-409C-BE32-E72D297353CC}">
              <c16:uniqueId val="{00000000-837D-482C-9555-7CE188F2F9D9}"/>
            </c:ext>
          </c:extLst>
        </c:ser>
        <c:dLbls>
          <c:showLegendKey val="0"/>
          <c:showVal val="0"/>
          <c:showCatName val="0"/>
          <c:showSerName val="0"/>
          <c:showPercent val="0"/>
          <c:showBubbleSize val="0"/>
        </c:dLbls>
        <c:gapWidth val="150"/>
        <c:axId val="355146848"/>
        <c:axId val="35514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37D-482C-9555-7CE188F2F9D9}"/>
            </c:ext>
          </c:extLst>
        </c:ser>
        <c:dLbls>
          <c:showLegendKey val="0"/>
          <c:showVal val="0"/>
          <c:showCatName val="0"/>
          <c:showSerName val="0"/>
          <c:showPercent val="0"/>
          <c:showBubbleSize val="0"/>
        </c:dLbls>
        <c:marker val="1"/>
        <c:smooth val="0"/>
        <c:axId val="355146848"/>
        <c:axId val="355147240"/>
      </c:lineChart>
      <c:dateAx>
        <c:axId val="355146848"/>
        <c:scaling>
          <c:orientation val="minMax"/>
        </c:scaling>
        <c:delete val="1"/>
        <c:axPos val="b"/>
        <c:numFmt formatCode="ge" sourceLinked="1"/>
        <c:majorTickMark val="none"/>
        <c:minorTickMark val="none"/>
        <c:tickLblPos val="none"/>
        <c:crossAx val="355147240"/>
        <c:crosses val="autoZero"/>
        <c:auto val="1"/>
        <c:lblOffset val="100"/>
        <c:baseTimeUnit val="years"/>
      </c:dateAx>
      <c:valAx>
        <c:axId val="3551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97.54</c:v>
                </c:pt>
                <c:pt idx="1">
                  <c:v>97.52</c:v>
                </c:pt>
                <c:pt idx="2">
                  <c:v>97.65</c:v>
                </c:pt>
                <c:pt idx="3">
                  <c:v>97.98</c:v>
                </c:pt>
                <c:pt idx="4">
                  <c:v>98.1</c:v>
                </c:pt>
              </c:numCache>
            </c:numRef>
          </c:val>
          <c:extLst xmlns:c16r2="http://schemas.microsoft.com/office/drawing/2015/06/chart">
            <c:ext xmlns:c16="http://schemas.microsoft.com/office/drawing/2014/chart" uri="{C3380CC4-5D6E-409C-BE32-E72D297353CC}">
              <c16:uniqueId val="{00000000-F965-4ED0-88B3-5584E2561ACD}"/>
            </c:ext>
          </c:extLst>
        </c:ser>
        <c:dLbls>
          <c:showLegendKey val="0"/>
          <c:showVal val="0"/>
          <c:showCatName val="0"/>
          <c:showSerName val="0"/>
          <c:showPercent val="0"/>
          <c:showBubbleSize val="0"/>
        </c:dLbls>
        <c:gapWidth val="150"/>
        <c:axId val="355144104"/>
        <c:axId val="31793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965-4ED0-88B3-5584E2561ACD}"/>
            </c:ext>
          </c:extLst>
        </c:ser>
        <c:dLbls>
          <c:showLegendKey val="0"/>
          <c:showVal val="0"/>
          <c:showCatName val="0"/>
          <c:showSerName val="0"/>
          <c:showPercent val="0"/>
          <c:showBubbleSize val="0"/>
        </c:dLbls>
        <c:marker val="1"/>
        <c:smooth val="0"/>
        <c:axId val="355144104"/>
        <c:axId val="317931320"/>
      </c:lineChart>
      <c:dateAx>
        <c:axId val="355144104"/>
        <c:scaling>
          <c:orientation val="minMax"/>
        </c:scaling>
        <c:delete val="1"/>
        <c:axPos val="b"/>
        <c:numFmt formatCode="ge" sourceLinked="1"/>
        <c:majorTickMark val="none"/>
        <c:minorTickMark val="none"/>
        <c:tickLblPos val="none"/>
        <c:crossAx val="317931320"/>
        <c:crosses val="autoZero"/>
        <c:auto val="1"/>
        <c:lblOffset val="100"/>
        <c:baseTimeUnit val="years"/>
      </c:dateAx>
      <c:valAx>
        <c:axId val="31793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4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67.17</c:v>
                </c:pt>
                <c:pt idx="1">
                  <c:v>80.59</c:v>
                </c:pt>
                <c:pt idx="2">
                  <c:v>79.89</c:v>
                </c:pt>
                <c:pt idx="3">
                  <c:v>102.94</c:v>
                </c:pt>
                <c:pt idx="4">
                  <c:v>89.98</c:v>
                </c:pt>
              </c:numCache>
            </c:numRef>
          </c:val>
          <c:extLst xmlns:c16r2="http://schemas.microsoft.com/office/drawing/2015/06/chart">
            <c:ext xmlns:c16="http://schemas.microsoft.com/office/drawing/2014/chart" uri="{C3380CC4-5D6E-409C-BE32-E72D297353CC}">
              <c16:uniqueId val="{00000000-B0E6-4C79-A124-648149FC566A}"/>
            </c:ext>
          </c:extLst>
        </c:ser>
        <c:dLbls>
          <c:showLegendKey val="0"/>
          <c:showVal val="0"/>
          <c:showCatName val="0"/>
          <c:showSerName val="0"/>
          <c:showPercent val="0"/>
          <c:showBubbleSize val="0"/>
        </c:dLbls>
        <c:gapWidth val="150"/>
        <c:axId val="365965048"/>
        <c:axId val="3659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B0E6-4C79-A124-648149FC566A}"/>
            </c:ext>
          </c:extLst>
        </c:ser>
        <c:dLbls>
          <c:showLegendKey val="0"/>
          <c:showVal val="0"/>
          <c:showCatName val="0"/>
          <c:showSerName val="0"/>
          <c:showPercent val="0"/>
          <c:showBubbleSize val="0"/>
        </c:dLbls>
        <c:marker val="1"/>
        <c:smooth val="0"/>
        <c:axId val="365965048"/>
        <c:axId val="365965440"/>
      </c:lineChart>
      <c:dateAx>
        <c:axId val="365965048"/>
        <c:scaling>
          <c:orientation val="minMax"/>
        </c:scaling>
        <c:delete val="1"/>
        <c:axPos val="b"/>
        <c:numFmt formatCode="ge" sourceLinked="1"/>
        <c:majorTickMark val="none"/>
        <c:minorTickMark val="none"/>
        <c:tickLblPos val="none"/>
        <c:crossAx val="365965440"/>
        <c:crosses val="autoZero"/>
        <c:auto val="1"/>
        <c:lblOffset val="100"/>
        <c:baseTimeUnit val="years"/>
      </c:dateAx>
      <c:valAx>
        <c:axId val="3659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9.33</c:v>
                </c:pt>
                <c:pt idx="1">
                  <c:v>26.29</c:v>
                </c:pt>
                <c:pt idx="2">
                  <c:v>28.51</c:v>
                </c:pt>
                <c:pt idx="3">
                  <c:v>30.37</c:v>
                </c:pt>
                <c:pt idx="4">
                  <c:v>32.549999999999997</c:v>
                </c:pt>
              </c:numCache>
            </c:numRef>
          </c:val>
          <c:extLst xmlns:c16r2="http://schemas.microsoft.com/office/drawing/2015/06/chart">
            <c:ext xmlns:c16="http://schemas.microsoft.com/office/drawing/2014/chart" uri="{C3380CC4-5D6E-409C-BE32-E72D297353CC}">
              <c16:uniqueId val="{00000000-ACEE-4767-AD75-84DBE60407D5}"/>
            </c:ext>
          </c:extLst>
        </c:ser>
        <c:dLbls>
          <c:showLegendKey val="0"/>
          <c:showVal val="0"/>
          <c:showCatName val="0"/>
          <c:showSerName val="0"/>
          <c:showPercent val="0"/>
          <c:showBubbleSize val="0"/>
        </c:dLbls>
        <c:gapWidth val="150"/>
        <c:axId val="365966224"/>
        <c:axId val="36596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ACEE-4767-AD75-84DBE60407D5}"/>
            </c:ext>
          </c:extLst>
        </c:ser>
        <c:dLbls>
          <c:showLegendKey val="0"/>
          <c:showVal val="0"/>
          <c:showCatName val="0"/>
          <c:showSerName val="0"/>
          <c:showPercent val="0"/>
          <c:showBubbleSize val="0"/>
        </c:dLbls>
        <c:marker val="1"/>
        <c:smooth val="0"/>
        <c:axId val="365966224"/>
        <c:axId val="365965832"/>
      </c:lineChart>
      <c:dateAx>
        <c:axId val="365966224"/>
        <c:scaling>
          <c:orientation val="minMax"/>
        </c:scaling>
        <c:delete val="1"/>
        <c:axPos val="b"/>
        <c:numFmt formatCode="ge" sourceLinked="1"/>
        <c:majorTickMark val="none"/>
        <c:minorTickMark val="none"/>
        <c:tickLblPos val="none"/>
        <c:crossAx val="365965832"/>
        <c:crosses val="autoZero"/>
        <c:auto val="1"/>
        <c:lblOffset val="100"/>
        <c:baseTimeUnit val="years"/>
      </c:dateAx>
      <c:valAx>
        <c:axId val="3659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6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D4-48B1-9339-9769B343D8AF}"/>
            </c:ext>
          </c:extLst>
        </c:ser>
        <c:dLbls>
          <c:showLegendKey val="0"/>
          <c:showVal val="0"/>
          <c:showCatName val="0"/>
          <c:showSerName val="0"/>
          <c:showPercent val="0"/>
          <c:showBubbleSize val="0"/>
        </c:dLbls>
        <c:gapWidth val="150"/>
        <c:axId val="355568128"/>
        <c:axId val="3555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7D4-48B1-9339-9769B343D8AF}"/>
            </c:ext>
          </c:extLst>
        </c:ser>
        <c:dLbls>
          <c:showLegendKey val="0"/>
          <c:showVal val="0"/>
          <c:showCatName val="0"/>
          <c:showSerName val="0"/>
          <c:showPercent val="0"/>
          <c:showBubbleSize val="0"/>
        </c:dLbls>
        <c:marker val="1"/>
        <c:smooth val="0"/>
        <c:axId val="355568128"/>
        <c:axId val="355569696"/>
      </c:lineChart>
      <c:dateAx>
        <c:axId val="355568128"/>
        <c:scaling>
          <c:orientation val="minMax"/>
        </c:scaling>
        <c:delete val="1"/>
        <c:axPos val="b"/>
        <c:numFmt formatCode="ge" sourceLinked="1"/>
        <c:majorTickMark val="none"/>
        <c:minorTickMark val="none"/>
        <c:tickLblPos val="none"/>
        <c:crossAx val="355569696"/>
        <c:crosses val="autoZero"/>
        <c:auto val="1"/>
        <c:lblOffset val="100"/>
        <c:baseTimeUnit val="years"/>
      </c:dateAx>
      <c:valAx>
        <c:axId val="3555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8033.56</c:v>
                </c:pt>
                <c:pt idx="1">
                  <c:v>8300.6</c:v>
                </c:pt>
                <c:pt idx="2">
                  <c:v>8531.7999999999993</c:v>
                </c:pt>
                <c:pt idx="3">
                  <c:v>8364.52</c:v>
                </c:pt>
                <c:pt idx="4">
                  <c:v>7353.98</c:v>
                </c:pt>
              </c:numCache>
            </c:numRef>
          </c:val>
          <c:extLst xmlns:c16r2="http://schemas.microsoft.com/office/drawing/2015/06/chart">
            <c:ext xmlns:c16="http://schemas.microsoft.com/office/drawing/2014/chart" uri="{C3380CC4-5D6E-409C-BE32-E72D297353CC}">
              <c16:uniqueId val="{00000000-D69D-4752-A8CB-E353EB3B314B}"/>
            </c:ext>
          </c:extLst>
        </c:ser>
        <c:dLbls>
          <c:showLegendKey val="0"/>
          <c:showVal val="0"/>
          <c:showCatName val="0"/>
          <c:showSerName val="0"/>
          <c:showPercent val="0"/>
          <c:showBubbleSize val="0"/>
        </c:dLbls>
        <c:gapWidth val="150"/>
        <c:axId val="355568912"/>
        <c:axId val="35556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D69D-4752-A8CB-E353EB3B314B}"/>
            </c:ext>
          </c:extLst>
        </c:ser>
        <c:dLbls>
          <c:showLegendKey val="0"/>
          <c:showVal val="0"/>
          <c:showCatName val="0"/>
          <c:showSerName val="0"/>
          <c:showPercent val="0"/>
          <c:showBubbleSize val="0"/>
        </c:dLbls>
        <c:marker val="1"/>
        <c:smooth val="0"/>
        <c:axId val="355568912"/>
        <c:axId val="355568520"/>
      </c:lineChart>
      <c:dateAx>
        <c:axId val="355568912"/>
        <c:scaling>
          <c:orientation val="minMax"/>
        </c:scaling>
        <c:delete val="1"/>
        <c:axPos val="b"/>
        <c:numFmt formatCode="ge" sourceLinked="1"/>
        <c:majorTickMark val="none"/>
        <c:minorTickMark val="none"/>
        <c:tickLblPos val="none"/>
        <c:crossAx val="355568520"/>
        <c:crosses val="autoZero"/>
        <c:auto val="1"/>
        <c:lblOffset val="100"/>
        <c:baseTimeUnit val="years"/>
      </c:dateAx>
      <c:valAx>
        <c:axId val="35556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6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7305.95</c:v>
                </c:pt>
                <c:pt idx="1">
                  <c:v>214.79</c:v>
                </c:pt>
                <c:pt idx="2">
                  <c:v>223.3</c:v>
                </c:pt>
                <c:pt idx="3">
                  <c:v>252.99</c:v>
                </c:pt>
                <c:pt idx="4">
                  <c:v>251.59</c:v>
                </c:pt>
              </c:numCache>
            </c:numRef>
          </c:val>
          <c:extLst xmlns:c16r2="http://schemas.microsoft.com/office/drawing/2015/06/chart">
            <c:ext xmlns:c16="http://schemas.microsoft.com/office/drawing/2014/chart" uri="{C3380CC4-5D6E-409C-BE32-E72D297353CC}">
              <c16:uniqueId val="{00000000-21AD-4F83-B493-2420967F651F}"/>
            </c:ext>
          </c:extLst>
        </c:ser>
        <c:dLbls>
          <c:showLegendKey val="0"/>
          <c:showVal val="0"/>
          <c:showCatName val="0"/>
          <c:showSerName val="0"/>
          <c:showPercent val="0"/>
          <c:showBubbleSize val="0"/>
        </c:dLbls>
        <c:gapWidth val="150"/>
        <c:axId val="355571264"/>
        <c:axId val="23526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21AD-4F83-B493-2420967F651F}"/>
            </c:ext>
          </c:extLst>
        </c:ser>
        <c:dLbls>
          <c:showLegendKey val="0"/>
          <c:showVal val="0"/>
          <c:showCatName val="0"/>
          <c:showSerName val="0"/>
          <c:showPercent val="0"/>
          <c:showBubbleSize val="0"/>
        </c:dLbls>
        <c:marker val="1"/>
        <c:smooth val="0"/>
        <c:axId val="355571264"/>
        <c:axId val="235266872"/>
      </c:lineChart>
      <c:dateAx>
        <c:axId val="355571264"/>
        <c:scaling>
          <c:orientation val="minMax"/>
        </c:scaling>
        <c:delete val="1"/>
        <c:axPos val="b"/>
        <c:numFmt formatCode="ge" sourceLinked="1"/>
        <c:majorTickMark val="none"/>
        <c:minorTickMark val="none"/>
        <c:tickLblPos val="none"/>
        <c:crossAx val="235266872"/>
        <c:crosses val="autoZero"/>
        <c:auto val="1"/>
        <c:lblOffset val="100"/>
        <c:baseTimeUnit val="years"/>
      </c:dateAx>
      <c:valAx>
        <c:axId val="2352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7834.27</c:v>
                </c:pt>
                <c:pt idx="1">
                  <c:v>7478.83</c:v>
                </c:pt>
                <c:pt idx="2">
                  <c:v>5450.48</c:v>
                </c:pt>
                <c:pt idx="3">
                  <c:v>4092.13</c:v>
                </c:pt>
                <c:pt idx="4">
                  <c:v>2704.63</c:v>
                </c:pt>
              </c:numCache>
            </c:numRef>
          </c:val>
          <c:extLst xmlns:c16r2="http://schemas.microsoft.com/office/drawing/2015/06/chart">
            <c:ext xmlns:c16="http://schemas.microsoft.com/office/drawing/2014/chart" uri="{C3380CC4-5D6E-409C-BE32-E72D297353CC}">
              <c16:uniqueId val="{00000000-9851-4EEA-9AA2-DA0476E77A90}"/>
            </c:ext>
          </c:extLst>
        </c:ser>
        <c:dLbls>
          <c:showLegendKey val="0"/>
          <c:showVal val="0"/>
          <c:showCatName val="0"/>
          <c:showSerName val="0"/>
          <c:showPercent val="0"/>
          <c:showBubbleSize val="0"/>
        </c:dLbls>
        <c:gapWidth val="150"/>
        <c:axId val="235264128"/>
        <c:axId val="23526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851-4EEA-9AA2-DA0476E77A90}"/>
            </c:ext>
          </c:extLst>
        </c:ser>
        <c:dLbls>
          <c:showLegendKey val="0"/>
          <c:showVal val="0"/>
          <c:showCatName val="0"/>
          <c:showSerName val="0"/>
          <c:showPercent val="0"/>
          <c:showBubbleSize val="0"/>
        </c:dLbls>
        <c:marker val="1"/>
        <c:smooth val="0"/>
        <c:axId val="235264128"/>
        <c:axId val="235264520"/>
      </c:lineChart>
      <c:dateAx>
        <c:axId val="235264128"/>
        <c:scaling>
          <c:orientation val="minMax"/>
        </c:scaling>
        <c:delete val="1"/>
        <c:axPos val="b"/>
        <c:numFmt formatCode="ge" sourceLinked="1"/>
        <c:majorTickMark val="none"/>
        <c:minorTickMark val="none"/>
        <c:tickLblPos val="none"/>
        <c:crossAx val="235264520"/>
        <c:crosses val="autoZero"/>
        <c:auto val="1"/>
        <c:lblOffset val="100"/>
        <c:baseTimeUnit val="years"/>
      </c:dateAx>
      <c:valAx>
        <c:axId val="23526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22.84</c:v>
                </c:pt>
                <c:pt idx="1">
                  <c:v>22.24</c:v>
                </c:pt>
                <c:pt idx="2">
                  <c:v>52.46</c:v>
                </c:pt>
                <c:pt idx="3">
                  <c:v>56.95</c:v>
                </c:pt>
                <c:pt idx="4">
                  <c:v>60.45</c:v>
                </c:pt>
              </c:numCache>
            </c:numRef>
          </c:val>
          <c:extLst xmlns:c16r2="http://schemas.microsoft.com/office/drawing/2015/06/chart">
            <c:ext xmlns:c16="http://schemas.microsoft.com/office/drawing/2014/chart" uri="{C3380CC4-5D6E-409C-BE32-E72D297353CC}">
              <c16:uniqueId val="{00000000-3936-41F1-8B89-C005F2A30172}"/>
            </c:ext>
          </c:extLst>
        </c:ser>
        <c:dLbls>
          <c:showLegendKey val="0"/>
          <c:showVal val="0"/>
          <c:showCatName val="0"/>
          <c:showSerName val="0"/>
          <c:showPercent val="0"/>
          <c:showBubbleSize val="0"/>
        </c:dLbls>
        <c:gapWidth val="150"/>
        <c:axId val="235266480"/>
        <c:axId val="23547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936-41F1-8B89-C005F2A30172}"/>
            </c:ext>
          </c:extLst>
        </c:ser>
        <c:dLbls>
          <c:showLegendKey val="0"/>
          <c:showVal val="0"/>
          <c:showCatName val="0"/>
          <c:showSerName val="0"/>
          <c:showPercent val="0"/>
          <c:showBubbleSize val="0"/>
        </c:dLbls>
        <c:marker val="1"/>
        <c:smooth val="0"/>
        <c:axId val="235266480"/>
        <c:axId val="235471416"/>
      </c:lineChart>
      <c:dateAx>
        <c:axId val="235266480"/>
        <c:scaling>
          <c:orientation val="minMax"/>
        </c:scaling>
        <c:delete val="1"/>
        <c:axPos val="b"/>
        <c:numFmt formatCode="ge" sourceLinked="1"/>
        <c:majorTickMark val="none"/>
        <c:minorTickMark val="none"/>
        <c:tickLblPos val="none"/>
        <c:crossAx val="235471416"/>
        <c:crosses val="autoZero"/>
        <c:auto val="1"/>
        <c:lblOffset val="100"/>
        <c:baseTimeUnit val="years"/>
      </c:dateAx>
      <c:valAx>
        <c:axId val="23547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704.3</c:v>
                </c:pt>
                <c:pt idx="1">
                  <c:v>728.18</c:v>
                </c:pt>
                <c:pt idx="2">
                  <c:v>308.27999999999997</c:v>
                </c:pt>
                <c:pt idx="3">
                  <c:v>284.92</c:v>
                </c:pt>
                <c:pt idx="4">
                  <c:v>267.93</c:v>
                </c:pt>
              </c:numCache>
            </c:numRef>
          </c:val>
          <c:extLst xmlns:c16r2="http://schemas.microsoft.com/office/drawing/2015/06/chart">
            <c:ext xmlns:c16="http://schemas.microsoft.com/office/drawing/2014/chart" uri="{C3380CC4-5D6E-409C-BE32-E72D297353CC}">
              <c16:uniqueId val="{00000000-155E-4070-A7FE-A7EDF7754732}"/>
            </c:ext>
          </c:extLst>
        </c:ser>
        <c:dLbls>
          <c:showLegendKey val="0"/>
          <c:showVal val="0"/>
          <c:showCatName val="0"/>
          <c:showSerName val="0"/>
          <c:showPercent val="0"/>
          <c:showBubbleSize val="0"/>
        </c:dLbls>
        <c:gapWidth val="150"/>
        <c:axId val="235472200"/>
        <c:axId val="23546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55E-4070-A7FE-A7EDF7754732}"/>
            </c:ext>
          </c:extLst>
        </c:ser>
        <c:dLbls>
          <c:showLegendKey val="0"/>
          <c:showVal val="0"/>
          <c:showCatName val="0"/>
          <c:showSerName val="0"/>
          <c:showPercent val="0"/>
          <c:showBubbleSize val="0"/>
        </c:dLbls>
        <c:marker val="1"/>
        <c:smooth val="0"/>
        <c:axId val="235472200"/>
        <c:axId val="235469064"/>
      </c:lineChart>
      <c:dateAx>
        <c:axId val="235472200"/>
        <c:scaling>
          <c:orientation val="minMax"/>
        </c:scaling>
        <c:delete val="1"/>
        <c:axPos val="b"/>
        <c:numFmt formatCode="ge" sourceLinked="1"/>
        <c:majorTickMark val="none"/>
        <c:minorTickMark val="none"/>
        <c:tickLblPos val="none"/>
        <c:crossAx val="235469064"/>
        <c:crosses val="autoZero"/>
        <c:auto val="1"/>
        <c:lblOffset val="100"/>
        <c:baseTimeUnit val="years"/>
      </c:dateAx>
      <c:valAx>
        <c:axId val="23546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7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名取市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78460</v>
      </c>
      <c r="AM8" s="50"/>
      <c r="AN8" s="50"/>
      <c r="AO8" s="50"/>
      <c r="AP8" s="50"/>
      <c r="AQ8" s="50"/>
      <c r="AR8" s="50"/>
      <c r="AS8" s="50"/>
      <c r="AT8" s="45">
        <f>データ!T6</f>
        <v>98.17</v>
      </c>
      <c r="AU8" s="45"/>
      <c r="AV8" s="45"/>
      <c r="AW8" s="45"/>
      <c r="AX8" s="45"/>
      <c r="AY8" s="45"/>
      <c r="AZ8" s="45"/>
      <c r="BA8" s="45"/>
      <c r="BB8" s="45">
        <f>データ!U6</f>
        <v>799.23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55.01</v>
      </c>
      <c r="J10" s="45"/>
      <c r="K10" s="45"/>
      <c r="L10" s="45"/>
      <c r="M10" s="45"/>
      <c r="N10" s="45"/>
      <c r="O10" s="45"/>
      <c r="P10" s="45">
        <f>データ!P6</f>
        <v>1.1399999999999999</v>
      </c>
      <c r="Q10" s="45"/>
      <c r="R10" s="45"/>
      <c r="S10" s="45"/>
      <c r="T10" s="45"/>
      <c r="U10" s="45"/>
      <c r="V10" s="45"/>
      <c r="W10" s="45">
        <f>データ!Q6</f>
        <v>84.99</v>
      </c>
      <c r="X10" s="45"/>
      <c r="Y10" s="45"/>
      <c r="Z10" s="45"/>
      <c r="AA10" s="45"/>
      <c r="AB10" s="45"/>
      <c r="AC10" s="45"/>
      <c r="AD10" s="50">
        <f>データ!R6</f>
        <v>3240</v>
      </c>
      <c r="AE10" s="50"/>
      <c r="AF10" s="50"/>
      <c r="AG10" s="50"/>
      <c r="AH10" s="50"/>
      <c r="AI10" s="50"/>
      <c r="AJ10" s="50"/>
      <c r="AK10" s="2"/>
      <c r="AL10" s="50">
        <f>データ!V6</f>
        <v>893</v>
      </c>
      <c r="AM10" s="50"/>
      <c r="AN10" s="50"/>
      <c r="AO10" s="50"/>
      <c r="AP10" s="50"/>
      <c r="AQ10" s="50"/>
      <c r="AR10" s="50"/>
      <c r="AS10" s="50"/>
      <c r="AT10" s="45">
        <f>データ!W6</f>
        <v>0.9</v>
      </c>
      <c r="AU10" s="45"/>
      <c r="AV10" s="45"/>
      <c r="AW10" s="45"/>
      <c r="AX10" s="45"/>
      <c r="AY10" s="45"/>
      <c r="AZ10" s="45"/>
      <c r="BA10" s="45"/>
      <c r="BB10" s="45">
        <f>データ!X6</f>
        <v>992.22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lZUEn+jiSH/iAmI48r3eNedGHE6yTPbUnJIzTLo7POAiSYbAM4fyMTDhUzUoWX3qrkn2/8kUhNyv/hIEemeKfg==" saltValue="f5pN7Fftht1vIxYEsQWF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123"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42072</v>
      </c>
      <c r="D6" s="33">
        <f t="shared" si="3"/>
        <v>46</v>
      </c>
      <c r="E6" s="33">
        <f t="shared" si="3"/>
        <v>17</v>
      </c>
      <c r="F6" s="33">
        <f t="shared" si="3"/>
        <v>5</v>
      </c>
      <c r="G6" s="33">
        <f t="shared" si="3"/>
        <v>0</v>
      </c>
      <c r="H6" s="33" t="str">
        <f t="shared" si="3"/>
        <v>宮城県　名取市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55.01</v>
      </c>
      <c r="P6" s="34">
        <f t="shared" si="3"/>
        <v>1.1399999999999999</v>
      </c>
      <c r="Q6" s="34">
        <f t="shared" si="3"/>
        <v>84.99</v>
      </c>
      <c r="R6" s="34">
        <f t="shared" si="3"/>
        <v>3240</v>
      </c>
      <c r="S6" s="34">
        <f t="shared" si="3"/>
        <v>78460</v>
      </c>
      <c r="T6" s="34">
        <f t="shared" si="3"/>
        <v>98.17</v>
      </c>
      <c r="U6" s="34">
        <f t="shared" si="3"/>
        <v>799.23</v>
      </c>
      <c r="V6" s="34">
        <f t="shared" si="3"/>
        <v>893</v>
      </c>
      <c r="W6" s="34">
        <f t="shared" si="3"/>
        <v>0.9</v>
      </c>
      <c r="X6" s="34">
        <f t="shared" si="3"/>
        <v>992.22</v>
      </c>
      <c r="Y6" s="35">
        <f>IF(Y7="",NA(),Y7)</f>
        <v>67.17</v>
      </c>
      <c r="Z6" s="35">
        <f t="shared" ref="Z6:AH6" si="4">IF(Z7="",NA(),Z7)</f>
        <v>80.59</v>
      </c>
      <c r="AA6" s="35">
        <f t="shared" si="4"/>
        <v>79.89</v>
      </c>
      <c r="AB6" s="35">
        <f t="shared" si="4"/>
        <v>102.94</v>
      </c>
      <c r="AC6" s="35">
        <f t="shared" si="4"/>
        <v>89.98</v>
      </c>
      <c r="AD6" s="35">
        <f t="shared" si="4"/>
        <v>93.62</v>
      </c>
      <c r="AE6" s="35">
        <f t="shared" si="4"/>
        <v>97.53</v>
      </c>
      <c r="AF6" s="35">
        <f t="shared" si="4"/>
        <v>99.64</v>
      </c>
      <c r="AG6" s="35">
        <f t="shared" si="4"/>
        <v>99.66</v>
      </c>
      <c r="AH6" s="35">
        <f t="shared" si="4"/>
        <v>100.95</v>
      </c>
      <c r="AI6" s="34" t="str">
        <f>IF(AI7="","",IF(AI7="-","【-】","【"&amp;SUBSTITUTE(TEXT(AI7,"#,##0.00"),"-","△")&amp;"】"))</f>
        <v>【100.96】</v>
      </c>
      <c r="AJ6" s="35">
        <f>IF(AJ7="",NA(),AJ7)</f>
        <v>8033.56</v>
      </c>
      <c r="AK6" s="35">
        <f t="shared" ref="AK6:AS6" si="5">IF(AK7="",NA(),AK7)</f>
        <v>8300.6</v>
      </c>
      <c r="AL6" s="35">
        <f t="shared" si="5"/>
        <v>8531.7999999999993</v>
      </c>
      <c r="AM6" s="35">
        <f t="shared" si="5"/>
        <v>8364.52</v>
      </c>
      <c r="AN6" s="35">
        <f t="shared" si="5"/>
        <v>7353.98</v>
      </c>
      <c r="AO6" s="35">
        <f t="shared" si="5"/>
        <v>280.08</v>
      </c>
      <c r="AP6" s="35">
        <f t="shared" si="5"/>
        <v>223.09</v>
      </c>
      <c r="AQ6" s="35">
        <f t="shared" si="5"/>
        <v>214.61</v>
      </c>
      <c r="AR6" s="35">
        <f t="shared" si="5"/>
        <v>225.39</v>
      </c>
      <c r="AS6" s="35">
        <f t="shared" si="5"/>
        <v>224.04</v>
      </c>
      <c r="AT6" s="34" t="str">
        <f>IF(AT7="","",IF(AT7="-","【-】","【"&amp;SUBSTITUTE(TEXT(AT7,"#,##0.00"),"-","△")&amp;"】"))</f>
        <v>【198.51】</v>
      </c>
      <c r="AU6" s="35">
        <f>IF(AU7="",NA(),AU7)</f>
        <v>7305.95</v>
      </c>
      <c r="AV6" s="35">
        <f t="shared" ref="AV6:BD6" si="6">IF(AV7="",NA(),AV7)</f>
        <v>214.79</v>
      </c>
      <c r="AW6" s="35">
        <f t="shared" si="6"/>
        <v>223.3</v>
      </c>
      <c r="AX6" s="35">
        <f t="shared" si="6"/>
        <v>252.99</v>
      </c>
      <c r="AY6" s="35">
        <f t="shared" si="6"/>
        <v>251.59</v>
      </c>
      <c r="AZ6" s="35">
        <f t="shared" si="6"/>
        <v>124.2</v>
      </c>
      <c r="BA6" s="35">
        <f t="shared" si="6"/>
        <v>33.03</v>
      </c>
      <c r="BB6" s="35">
        <f t="shared" si="6"/>
        <v>29.45</v>
      </c>
      <c r="BC6" s="35">
        <f t="shared" si="6"/>
        <v>31.84</v>
      </c>
      <c r="BD6" s="35">
        <f t="shared" si="6"/>
        <v>29.91</v>
      </c>
      <c r="BE6" s="34" t="str">
        <f>IF(BE7="","",IF(BE7="-","【-】","【"&amp;SUBSTITUTE(TEXT(BE7,"#,##0.00"),"-","△")&amp;"】"))</f>
        <v>【32.86】</v>
      </c>
      <c r="BF6" s="35">
        <f>IF(BF7="",NA(),BF7)</f>
        <v>7834.27</v>
      </c>
      <c r="BG6" s="35">
        <f t="shared" ref="BG6:BO6" si="7">IF(BG7="",NA(),BG7)</f>
        <v>7478.83</v>
      </c>
      <c r="BH6" s="35">
        <f t="shared" si="7"/>
        <v>5450.48</v>
      </c>
      <c r="BI6" s="35">
        <f t="shared" si="7"/>
        <v>4092.13</v>
      </c>
      <c r="BJ6" s="35">
        <f t="shared" si="7"/>
        <v>2704.63</v>
      </c>
      <c r="BK6" s="35">
        <f t="shared" si="7"/>
        <v>1126.77</v>
      </c>
      <c r="BL6" s="35">
        <f t="shared" si="7"/>
        <v>1044.8</v>
      </c>
      <c r="BM6" s="35">
        <f t="shared" si="7"/>
        <v>1081.8</v>
      </c>
      <c r="BN6" s="35">
        <f t="shared" si="7"/>
        <v>974.93</v>
      </c>
      <c r="BO6" s="35">
        <f t="shared" si="7"/>
        <v>855.8</v>
      </c>
      <c r="BP6" s="34" t="str">
        <f>IF(BP7="","",IF(BP7="-","【-】","【"&amp;SUBSTITUTE(TEXT(BP7,"#,##0.00"),"-","△")&amp;"】"))</f>
        <v>【814.89】</v>
      </c>
      <c r="BQ6" s="35">
        <f>IF(BQ7="",NA(),BQ7)</f>
        <v>22.84</v>
      </c>
      <c r="BR6" s="35">
        <f t="shared" ref="BR6:BZ6" si="8">IF(BR7="",NA(),BR7)</f>
        <v>22.24</v>
      </c>
      <c r="BS6" s="35">
        <f t="shared" si="8"/>
        <v>52.46</v>
      </c>
      <c r="BT6" s="35">
        <f t="shared" si="8"/>
        <v>56.95</v>
      </c>
      <c r="BU6" s="35">
        <f t="shared" si="8"/>
        <v>60.45</v>
      </c>
      <c r="BV6" s="35">
        <f t="shared" si="8"/>
        <v>50.9</v>
      </c>
      <c r="BW6" s="35">
        <f t="shared" si="8"/>
        <v>50.82</v>
      </c>
      <c r="BX6" s="35">
        <f t="shared" si="8"/>
        <v>52.19</v>
      </c>
      <c r="BY6" s="35">
        <f t="shared" si="8"/>
        <v>55.32</v>
      </c>
      <c r="BZ6" s="35">
        <f t="shared" si="8"/>
        <v>59.8</v>
      </c>
      <c r="CA6" s="34" t="str">
        <f>IF(CA7="","",IF(CA7="-","【-】","【"&amp;SUBSTITUTE(TEXT(CA7,"#,##0.00"),"-","△")&amp;"】"))</f>
        <v>【60.64】</v>
      </c>
      <c r="CB6" s="35">
        <f>IF(CB7="",NA(),CB7)</f>
        <v>704.3</v>
      </c>
      <c r="CC6" s="35">
        <f t="shared" ref="CC6:CK6" si="9">IF(CC7="",NA(),CC7)</f>
        <v>728.18</v>
      </c>
      <c r="CD6" s="35">
        <f t="shared" si="9"/>
        <v>308.27999999999997</v>
      </c>
      <c r="CE6" s="35">
        <f t="shared" si="9"/>
        <v>284.92</v>
      </c>
      <c r="CF6" s="35">
        <f t="shared" si="9"/>
        <v>267.93</v>
      </c>
      <c r="CG6" s="35">
        <f t="shared" si="9"/>
        <v>293.27</v>
      </c>
      <c r="CH6" s="35">
        <f t="shared" si="9"/>
        <v>300.52</v>
      </c>
      <c r="CI6" s="35">
        <f t="shared" si="9"/>
        <v>296.14</v>
      </c>
      <c r="CJ6" s="35">
        <f t="shared" si="9"/>
        <v>283.17</v>
      </c>
      <c r="CK6" s="35">
        <f t="shared" si="9"/>
        <v>263.76</v>
      </c>
      <c r="CL6" s="34" t="str">
        <f>IF(CL7="","",IF(CL7="-","【-】","【"&amp;SUBSTITUTE(TEXT(CL7,"#,##0.00"),"-","△")&amp;"】"))</f>
        <v>【255.52】</v>
      </c>
      <c r="CM6" s="35">
        <f>IF(CM7="",NA(),CM7)</f>
        <v>67.48</v>
      </c>
      <c r="CN6" s="35">
        <f t="shared" ref="CN6:CV6" si="10">IF(CN7="",NA(),CN7)</f>
        <v>69.930000000000007</v>
      </c>
      <c r="CO6" s="35">
        <f t="shared" si="10"/>
        <v>69.930000000000007</v>
      </c>
      <c r="CP6" s="35">
        <f t="shared" si="10"/>
        <v>69.58</v>
      </c>
      <c r="CQ6" s="35">
        <f t="shared" si="10"/>
        <v>79.02</v>
      </c>
      <c r="CR6" s="35">
        <f t="shared" si="10"/>
        <v>53.78</v>
      </c>
      <c r="CS6" s="35">
        <f t="shared" si="10"/>
        <v>53.24</v>
      </c>
      <c r="CT6" s="35">
        <f t="shared" si="10"/>
        <v>52.31</v>
      </c>
      <c r="CU6" s="35">
        <f t="shared" si="10"/>
        <v>60.65</v>
      </c>
      <c r="CV6" s="35">
        <f t="shared" si="10"/>
        <v>51.75</v>
      </c>
      <c r="CW6" s="34" t="str">
        <f>IF(CW7="","",IF(CW7="-","【-】","【"&amp;SUBSTITUTE(TEXT(CW7,"#,##0.00"),"-","△")&amp;"】"))</f>
        <v>【52.49】</v>
      </c>
      <c r="CX6" s="35">
        <f>IF(CX7="",NA(),CX7)</f>
        <v>97.54</v>
      </c>
      <c r="CY6" s="35">
        <f t="shared" ref="CY6:DG6" si="11">IF(CY7="",NA(),CY7)</f>
        <v>97.52</v>
      </c>
      <c r="CZ6" s="35">
        <f t="shared" si="11"/>
        <v>97.65</v>
      </c>
      <c r="DA6" s="35">
        <f t="shared" si="11"/>
        <v>97.98</v>
      </c>
      <c r="DB6" s="35">
        <f t="shared" si="11"/>
        <v>98.1</v>
      </c>
      <c r="DC6" s="35">
        <f t="shared" si="11"/>
        <v>84.06</v>
      </c>
      <c r="DD6" s="35">
        <f t="shared" si="11"/>
        <v>84.07</v>
      </c>
      <c r="DE6" s="35">
        <f t="shared" si="11"/>
        <v>84.32</v>
      </c>
      <c r="DF6" s="35">
        <f t="shared" si="11"/>
        <v>84.58</v>
      </c>
      <c r="DG6" s="35">
        <f t="shared" si="11"/>
        <v>84.84</v>
      </c>
      <c r="DH6" s="34" t="str">
        <f>IF(DH7="","",IF(DH7="-","【-】","【"&amp;SUBSTITUTE(TEXT(DH7,"#,##0.00"),"-","△")&amp;"】"))</f>
        <v>【85.49】</v>
      </c>
      <c r="DI6" s="35">
        <f>IF(DI7="",NA(),DI7)</f>
        <v>9.33</v>
      </c>
      <c r="DJ6" s="35">
        <f t="shared" ref="DJ6:DR6" si="12">IF(DJ7="",NA(),DJ7)</f>
        <v>26.29</v>
      </c>
      <c r="DK6" s="35">
        <f t="shared" si="12"/>
        <v>28.51</v>
      </c>
      <c r="DL6" s="35">
        <f t="shared" si="12"/>
        <v>30.37</v>
      </c>
      <c r="DM6" s="35">
        <f t="shared" si="12"/>
        <v>32.549999999999997</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42072</v>
      </c>
      <c r="D7" s="37">
        <v>46</v>
      </c>
      <c r="E7" s="37">
        <v>17</v>
      </c>
      <c r="F7" s="37">
        <v>5</v>
      </c>
      <c r="G7" s="37">
        <v>0</v>
      </c>
      <c r="H7" s="37" t="s">
        <v>107</v>
      </c>
      <c r="I7" s="37" t="s">
        <v>108</v>
      </c>
      <c r="J7" s="37" t="s">
        <v>109</v>
      </c>
      <c r="K7" s="37" t="s">
        <v>110</v>
      </c>
      <c r="L7" s="37" t="s">
        <v>111</v>
      </c>
      <c r="M7" s="37" t="s">
        <v>112</v>
      </c>
      <c r="N7" s="38" t="s">
        <v>113</v>
      </c>
      <c r="O7" s="38">
        <v>55.01</v>
      </c>
      <c r="P7" s="38">
        <v>1.1399999999999999</v>
      </c>
      <c r="Q7" s="38">
        <v>84.99</v>
      </c>
      <c r="R7" s="38">
        <v>3240</v>
      </c>
      <c r="S7" s="38">
        <v>78460</v>
      </c>
      <c r="T7" s="38">
        <v>98.17</v>
      </c>
      <c r="U7" s="38">
        <v>799.23</v>
      </c>
      <c r="V7" s="38">
        <v>893</v>
      </c>
      <c r="W7" s="38">
        <v>0.9</v>
      </c>
      <c r="X7" s="38">
        <v>992.22</v>
      </c>
      <c r="Y7" s="38">
        <v>67.17</v>
      </c>
      <c r="Z7" s="38">
        <v>80.59</v>
      </c>
      <c r="AA7" s="38">
        <v>79.89</v>
      </c>
      <c r="AB7" s="38">
        <v>102.94</v>
      </c>
      <c r="AC7" s="38">
        <v>89.98</v>
      </c>
      <c r="AD7" s="38">
        <v>93.62</v>
      </c>
      <c r="AE7" s="38">
        <v>97.53</v>
      </c>
      <c r="AF7" s="38">
        <v>99.64</v>
      </c>
      <c r="AG7" s="38">
        <v>99.66</v>
      </c>
      <c r="AH7" s="38">
        <v>100.95</v>
      </c>
      <c r="AI7" s="38">
        <v>100.96</v>
      </c>
      <c r="AJ7" s="38">
        <v>8033.56</v>
      </c>
      <c r="AK7" s="38">
        <v>8300.6</v>
      </c>
      <c r="AL7" s="38">
        <v>8531.7999999999993</v>
      </c>
      <c r="AM7" s="38">
        <v>8364.52</v>
      </c>
      <c r="AN7" s="38">
        <v>7353.98</v>
      </c>
      <c r="AO7" s="38">
        <v>280.08</v>
      </c>
      <c r="AP7" s="38">
        <v>223.09</v>
      </c>
      <c r="AQ7" s="38">
        <v>214.61</v>
      </c>
      <c r="AR7" s="38">
        <v>225.39</v>
      </c>
      <c r="AS7" s="38">
        <v>224.04</v>
      </c>
      <c r="AT7" s="38">
        <v>198.51</v>
      </c>
      <c r="AU7" s="38">
        <v>7305.95</v>
      </c>
      <c r="AV7" s="38">
        <v>214.79</v>
      </c>
      <c r="AW7" s="38">
        <v>223.3</v>
      </c>
      <c r="AX7" s="38">
        <v>252.99</v>
      </c>
      <c r="AY7" s="38">
        <v>251.59</v>
      </c>
      <c r="AZ7" s="38">
        <v>124.2</v>
      </c>
      <c r="BA7" s="38">
        <v>33.03</v>
      </c>
      <c r="BB7" s="38">
        <v>29.45</v>
      </c>
      <c r="BC7" s="38">
        <v>31.84</v>
      </c>
      <c r="BD7" s="38">
        <v>29.91</v>
      </c>
      <c r="BE7" s="38">
        <v>32.86</v>
      </c>
      <c r="BF7" s="38">
        <v>7834.27</v>
      </c>
      <c r="BG7" s="38">
        <v>7478.83</v>
      </c>
      <c r="BH7" s="38">
        <v>5450.48</v>
      </c>
      <c r="BI7" s="38">
        <v>4092.13</v>
      </c>
      <c r="BJ7" s="38">
        <v>2704.63</v>
      </c>
      <c r="BK7" s="38">
        <v>1126.77</v>
      </c>
      <c r="BL7" s="38">
        <v>1044.8</v>
      </c>
      <c r="BM7" s="38">
        <v>1081.8</v>
      </c>
      <c r="BN7" s="38">
        <v>974.93</v>
      </c>
      <c r="BO7" s="38">
        <v>855.8</v>
      </c>
      <c r="BP7" s="38">
        <v>814.89</v>
      </c>
      <c r="BQ7" s="38">
        <v>22.84</v>
      </c>
      <c r="BR7" s="38">
        <v>22.24</v>
      </c>
      <c r="BS7" s="38">
        <v>52.46</v>
      </c>
      <c r="BT7" s="38">
        <v>56.95</v>
      </c>
      <c r="BU7" s="38">
        <v>60.45</v>
      </c>
      <c r="BV7" s="38">
        <v>50.9</v>
      </c>
      <c r="BW7" s="38">
        <v>50.82</v>
      </c>
      <c r="BX7" s="38">
        <v>52.19</v>
      </c>
      <c r="BY7" s="38">
        <v>55.32</v>
      </c>
      <c r="BZ7" s="38">
        <v>59.8</v>
      </c>
      <c r="CA7" s="38">
        <v>60.64</v>
      </c>
      <c r="CB7" s="38">
        <v>704.3</v>
      </c>
      <c r="CC7" s="38">
        <v>728.18</v>
      </c>
      <c r="CD7" s="38">
        <v>308.27999999999997</v>
      </c>
      <c r="CE7" s="38">
        <v>284.92</v>
      </c>
      <c r="CF7" s="38">
        <v>267.93</v>
      </c>
      <c r="CG7" s="38">
        <v>293.27</v>
      </c>
      <c r="CH7" s="38">
        <v>300.52</v>
      </c>
      <c r="CI7" s="38">
        <v>296.14</v>
      </c>
      <c r="CJ7" s="38">
        <v>283.17</v>
      </c>
      <c r="CK7" s="38">
        <v>263.76</v>
      </c>
      <c r="CL7" s="38">
        <v>255.52</v>
      </c>
      <c r="CM7" s="38">
        <v>67.48</v>
      </c>
      <c r="CN7" s="38">
        <v>69.930000000000007</v>
      </c>
      <c r="CO7" s="38">
        <v>69.930000000000007</v>
      </c>
      <c r="CP7" s="38">
        <v>69.58</v>
      </c>
      <c r="CQ7" s="38">
        <v>79.02</v>
      </c>
      <c r="CR7" s="38">
        <v>53.78</v>
      </c>
      <c r="CS7" s="38">
        <v>53.24</v>
      </c>
      <c r="CT7" s="38">
        <v>52.31</v>
      </c>
      <c r="CU7" s="38">
        <v>60.65</v>
      </c>
      <c r="CV7" s="38">
        <v>51.75</v>
      </c>
      <c r="CW7" s="38">
        <v>52.49</v>
      </c>
      <c r="CX7" s="38">
        <v>97.54</v>
      </c>
      <c r="CY7" s="38">
        <v>97.52</v>
      </c>
      <c r="CZ7" s="38">
        <v>97.65</v>
      </c>
      <c r="DA7" s="38">
        <v>97.98</v>
      </c>
      <c r="DB7" s="38">
        <v>98.1</v>
      </c>
      <c r="DC7" s="38">
        <v>84.06</v>
      </c>
      <c r="DD7" s="38">
        <v>84.07</v>
      </c>
      <c r="DE7" s="38">
        <v>84.32</v>
      </c>
      <c r="DF7" s="38">
        <v>84.58</v>
      </c>
      <c r="DG7" s="38">
        <v>84.84</v>
      </c>
      <c r="DH7" s="38">
        <v>85.49</v>
      </c>
      <c r="DI7" s="38">
        <v>9.33</v>
      </c>
      <c r="DJ7" s="38">
        <v>26.29</v>
      </c>
      <c r="DK7" s="38">
        <v>28.51</v>
      </c>
      <c r="DL7" s="38">
        <v>30.37</v>
      </c>
      <c r="DM7" s="38">
        <v>32.549999999999997</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D16-GESUI04</cp:lastModifiedBy>
  <cp:lastPrinted>2019-02-01T01:29:11Z</cp:lastPrinted>
  <dcterms:created xsi:type="dcterms:W3CDTF">2018-12-03T08:54:46Z</dcterms:created>
  <dcterms:modified xsi:type="dcterms:W3CDTF">2019-02-01T01:29:24Z</dcterms:modified>
  <cp:category/>
</cp:coreProperties>
</file>