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90" windowWidth="14940" windowHeight="784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AL10" i="4" s="1"/>
  <c r="T6" i="5"/>
  <c r="S6" i="5"/>
  <c r="R6" i="5"/>
  <c r="Q6" i="5"/>
  <c r="P6" i="5"/>
  <c r="O6" i="5"/>
  <c r="I10" i="4" s="1"/>
  <c r="N6" i="5"/>
  <c r="B10" i="4" s="1"/>
  <c r="M6" i="5"/>
  <c r="L6" i="5"/>
  <c r="W8" i="4" s="1"/>
  <c r="K6" i="5"/>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I85" i="4"/>
  <c r="E85" i="4"/>
  <c r="BB10" i="4"/>
  <c r="W10" i="4"/>
  <c r="P10" i="4"/>
  <c r="BB8" i="4"/>
  <c r="AT8" i="4"/>
  <c r="AL8" i="4"/>
  <c r="P8" i="4"/>
  <c r="C10" i="5" l="1"/>
  <c r="D10" i="5"/>
  <c r="E10" i="5"/>
  <c r="B10" i="5"/>
</calcChain>
</file>

<file path=xl/sharedStrings.xml><?xml version="1.0" encoding="utf-8"?>
<sst xmlns="http://schemas.openxmlformats.org/spreadsheetml/2006/main" count="237" uniqueCount="123">
  <si>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</si>
  <si>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</si>
  <si>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</si>
  <si>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</si>
  <si>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</si>
  <si>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</si>
  <si>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</si>
  <si>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</si>
  <si>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</si>
  <si>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</si>
  <si>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</si>
  <si>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</si>
  <si>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</si>
  <si>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</si>
  <si>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</si>
  <si>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</si>
  <si>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</si>
  <si>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</si>
  <si>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</si>
  <si>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</si>
  <si>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</si>
  <si>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</si>
  <si>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</si>
  <si>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</si>
  <si>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</si>
  <si>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</si>
  <si>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</si>
  <si>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</si>
  <si>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</si>
  <si>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</si>
  <si>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</si>
  <si>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</si>
  <si>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</si>
  <si>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</si>
  <si>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</si>
  <si>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</si>
  <si>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</si>
  <si>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</si>
  <si>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</si>
  <si>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</si>
  <si>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</si>
  <si>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</si>
  <si>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</si>
  <si>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</si>
  <si>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</si>
  <si>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</si>
  <si>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</si>
  <si>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</si>
  <si>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</si>
  <si>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</si>
  <si>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</si>
  <si>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</si>
  <si>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</si>
  <si>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</si>
  <si>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</si>
  <si>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</si>
  <si>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</si>
  <si>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</si>
  <si>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</si>
  <si>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</si>
  <si>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</si>
  <si>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</si>
  <si>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</si>
  <si>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</si>
  <si>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</si>
  <si>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</si>
  <si>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</si>
  <si>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</si>
  <si>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</si>
  <si>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</si>
  <si>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</si>
  <si>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</si>
  <si>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</si>
  <si>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</si>
  <si>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</si>
  <si>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</si>
  <si>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</si>
  <si>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</si>
  <si>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</si>
  <si>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</si>
  <si>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</si>
  <si>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</si>
  <si>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</si>
  <si>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</si>
  <si>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</si>
  <si>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</si>
  <si>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</si>
  <si>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</si>
  <si>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</si>
  <si>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</si>
  <si>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</si>
  <si>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</si>
  <si>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</si>
  <si>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</si>
  <si>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</si>
  <si>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</si>
  <si>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</si>
  <si>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</si>
  <si>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</si>
  <si>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</si>
  <si>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</si>
  <si>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</si>
  <si>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</si>
  <si>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</si>
  <si>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</si>
  <si>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</si>
  <si>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</si>
  <si>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宮城県　女川町</t>
  </si>
  <si>
    <t>法非適用</t>
  </si>
  <si>
    <t>水道事業</t>
  </si>
  <si>
    <t>簡易水道事業</t>
  </si>
  <si>
    <t>D4</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</si>
  <si>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</si>
  <si>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</si>
  <si>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</si>
  <si>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</si>
  <si>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</si>
  <si>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</si>
  <si>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</si>
  <si>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全域が災害復旧事業により、新設管（耐震管）となる予定であるので、老朽管はなくなる。</t>
    <rPh sb="1" eb="3">
      <t>ゼンイキ</t>
    </rPh>
    <rPh sb="4" eb="6">
      <t>サイガイ</t>
    </rPh>
    <rPh sb="6" eb="8">
      <t>フッキュウ</t>
    </rPh>
    <rPh sb="8" eb="10">
      <t>ジギョウ</t>
    </rPh>
    <rPh sb="14" eb="16">
      <t>シンセツ</t>
    </rPh>
    <rPh sb="16" eb="17">
      <t>カン</t>
    </rPh>
    <rPh sb="18" eb="20">
      <t>タイシン</t>
    </rPh>
    <rPh sb="20" eb="21">
      <t>カン</t>
    </rPh>
    <rPh sb="25" eb="27">
      <t>ヨテイ</t>
    </rPh>
    <rPh sb="33" eb="35">
      <t>ロウキュウ</t>
    </rPh>
    <rPh sb="35" eb="36">
      <t>カン</t>
    </rPh>
    <phoneticPr fontId="7"/>
  </si>
  <si>
    <t>　災害復旧事業により老朽管が新設管となるものの、給水人口が少ない地域なので、料金回収率100％は難しいが経費の削減にできる限り取り組んでいく必要がある。
　平成29年度から水道事業会計（法適用）への統合となるため、水道事業側での経営に対する検討が必要となってくる。</t>
    <rPh sb="1" eb="3">
      <t>サイガイ</t>
    </rPh>
    <rPh sb="3" eb="5">
      <t>フッキュウ</t>
    </rPh>
    <rPh sb="5" eb="7">
      <t>ジギョウ</t>
    </rPh>
    <rPh sb="10" eb="12">
      <t>ロウキュウ</t>
    </rPh>
    <rPh sb="12" eb="13">
      <t>カン</t>
    </rPh>
    <rPh sb="14" eb="16">
      <t>シンセツ</t>
    </rPh>
    <rPh sb="16" eb="17">
      <t>カン</t>
    </rPh>
    <rPh sb="24" eb="26">
      <t>キュウスイ</t>
    </rPh>
    <rPh sb="26" eb="28">
      <t>ジンコウ</t>
    </rPh>
    <rPh sb="29" eb="30">
      <t>スク</t>
    </rPh>
    <rPh sb="32" eb="34">
      <t>チイキ</t>
    </rPh>
    <rPh sb="38" eb="40">
      <t>リョウキン</t>
    </rPh>
    <rPh sb="40" eb="42">
      <t>カイシュウ</t>
    </rPh>
    <rPh sb="42" eb="43">
      <t>リツ</t>
    </rPh>
    <rPh sb="48" eb="49">
      <t>ムズカ</t>
    </rPh>
    <rPh sb="52" eb="54">
      <t>ケイヒ</t>
    </rPh>
    <rPh sb="55" eb="57">
      <t>サクゲン</t>
    </rPh>
    <rPh sb="61" eb="62">
      <t>カギ</t>
    </rPh>
    <rPh sb="63" eb="64">
      <t>ト</t>
    </rPh>
    <rPh sb="65" eb="66">
      <t>ク</t>
    </rPh>
    <rPh sb="70" eb="72">
      <t>ヒツヨウ</t>
    </rPh>
    <rPh sb="78" eb="80">
      <t>ヘイセイ</t>
    </rPh>
    <rPh sb="82" eb="83">
      <t>ネン</t>
    </rPh>
    <rPh sb="83" eb="84">
      <t>ド</t>
    </rPh>
    <rPh sb="86" eb="88">
      <t>スイドウ</t>
    </rPh>
    <rPh sb="88" eb="90">
      <t>ジギョウ</t>
    </rPh>
    <rPh sb="90" eb="92">
      <t>カイケイ</t>
    </rPh>
    <rPh sb="93" eb="94">
      <t>ホウ</t>
    </rPh>
    <rPh sb="94" eb="96">
      <t>テキヨウ</t>
    </rPh>
    <rPh sb="99" eb="101">
      <t>トウゴウ</t>
    </rPh>
    <rPh sb="107" eb="109">
      <t>スイドウ</t>
    </rPh>
    <rPh sb="109" eb="111">
      <t>ジギョウ</t>
    </rPh>
    <rPh sb="111" eb="112">
      <t>ガワ</t>
    </rPh>
    <rPh sb="114" eb="116">
      <t>ケイエイ</t>
    </rPh>
    <rPh sb="117" eb="118">
      <t>タイ</t>
    </rPh>
    <rPh sb="120" eb="122">
      <t>ケントウ</t>
    </rPh>
    <rPh sb="123" eb="125">
      <t>ヒツヨウ</t>
    </rPh>
    <phoneticPr fontId="7"/>
  </si>
  <si>
    <t>非設置</t>
    <rPh sb="0" eb="1">
      <t>ヒ</t>
    </rPh>
    <rPh sb="1" eb="3">
      <t>セッチ</t>
    </rPh>
    <phoneticPr fontId="4"/>
  </si>
  <si>
    <t>①収益的収支比率について
　一般会計繰入金により収益的収支比率を100％としていたが、事業統合により打ち切り決算としたため比率が下がっている。
④企業債残高対給水収益比率について
　本町においては、国の交付金を主な財源として建設改良事業を施工してきた経緯があり、企業債の借入は少なくなっている。今後も可能な範囲で交付金を充て、料金への負担を軽減していきたい。
⑤料金回収率について
　給水人口が少ない地域なので、料金収入のみで料金回収を100％にするのは難しい。事業の効率的な運営を検討する必要がある。
⑥給水原価について
　水道事業と事業統合し、未払金処理したものがあるので、給水原価が低い水準となっている。
⑦施設利用率について
　配水能力の集計漏れが判明し、追加で計上したため低い水準となった。
⑧有収率について
　災害復旧事業の進捗に伴い、新設管の割合が増え、漏水量が減少しているため、高い水準となっている。</t>
    <rPh sb="1" eb="4">
      <t>シュウエキテキ</t>
    </rPh>
    <rPh sb="4" eb="6">
      <t>シュウシ</t>
    </rPh>
    <rPh sb="6" eb="8">
      <t>ヒリツ</t>
    </rPh>
    <rPh sb="14" eb="16">
      <t>イッパン</t>
    </rPh>
    <rPh sb="16" eb="18">
      <t>カイケイ</t>
    </rPh>
    <rPh sb="18" eb="20">
      <t>クリイレ</t>
    </rPh>
    <rPh sb="20" eb="21">
      <t>キン</t>
    </rPh>
    <rPh sb="24" eb="27">
      <t>シュウエキテキ</t>
    </rPh>
    <rPh sb="27" eb="29">
      <t>シュウシ</t>
    </rPh>
    <rPh sb="29" eb="31">
      <t>ヒリツ</t>
    </rPh>
    <rPh sb="43" eb="45">
      <t>ジギョウ</t>
    </rPh>
    <rPh sb="45" eb="47">
      <t>トウゴウ</t>
    </rPh>
    <rPh sb="50" eb="51">
      <t>ウ</t>
    </rPh>
    <rPh sb="52" eb="53">
      <t>キ</t>
    </rPh>
    <rPh sb="54" eb="56">
      <t>ケッサン</t>
    </rPh>
    <rPh sb="61" eb="63">
      <t>ヒリツ</t>
    </rPh>
    <rPh sb="64" eb="65">
      <t>サ</t>
    </rPh>
    <rPh sb="183" eb="185">
      <t>リョウキン</t>
    </rPh>
    <rPh sb="185" eb="187">
      <t>カイシュウ</t>
    </rPh>
    <rPh sb="187" eb="188">
      <t>リツ</t>
    </rPh>
    <rPh sb="194" eb="196">
      <t>キュウスイ</t>
    </rPh>
    <rPh sb="196" eb="198">
      <t>ジンコウ</t>
    </rPh>
    <rPh sb="199" eb="200">
      <t>スク</t>
    </rPh>
    <rPh sb="202" eb="204">
      <t>チイキ</t>
    </rPh>
    <rPh sb="208" eb="210">
      <t>リョウキン</t>
    </rPh>
    <rPh sb="210" eb="212">
      <t>シュウニュウ</t>
    </rPh>
    <rPh sb="215" eb="217">
      <t>リョウキン</t>
    </rPh>
    <rPh sb="217" eb="219">
      <t>カイシュウ</t>
    </rPh>
    <rPh sb="229" eb="230">
      <t>ムズカ</t>
    </rPh>
    <rPh sb="233" eb="235">
      <t>ジギョウ</t>
    </rPh>
    <rPh sb="236" eb="239">
      <t>コウリツテキ</t>
    </rPh>
    <rPh sb="240" eb="242">
      <t>ウンエイ</t>
    </rPh>
    <rPh sb="243" eb="245">
      <t>ケントウ</t>
    </rPh>
    <rPh sb="256" eb="258">
      <t>キュウスイ</t>
    </rPh>
    <rPh sb="258" eb="260">
      <t>ゲンカ</t>
    </rPh>
    <rPh sb="266" eb="268">
      <t>スイドウ</t>
    </rPh>
    <rPh sb="268" eb="270">
      <t>ジギョウ</t>
    </rPh>
    <rPh sb="271" eb="273">
      <t>ジギョウ</t>
    </rPh>
    <rPh sb="273" eb="275">
      <t>トウゴウ</t>
    </rPh>
    <rPh sb="277" eb="279">
      <t>ミバラ</t>
    </rPh>
    <rPh sb="279" eb="280">
      <t>キン</t>
    </rPh>
    <rPh sb="280" eb="282">
      <t>ショリ</t>
    </rPh>
    <rPh sb="292" eb="294">
      <t>キュウスイ</t>
    </rPh>
    <rPh sb="294" eb="296">
      <t>ゲンカ</t>
    </rPh>
    <rPh sb="297" eb="298">
      <t>ヒク</t>
    </rPh>
    <rPh sb="299" eb="301">
      <t>スイジュン</t>
    </rPh>
    <rPh sb="311" eb="313">
      <t>シセツ</t>
    </rPh>
    <rPh sb="313" eb="316">
      <t>リヨウリツ</t>
    </rPh>
    <rPh sb="322" eb="324">
      <t>ハイスイ</t>
    </rPh>
    <rPh sb="324" eb="326">
      <t>ノウリョク</t>
    </rPh>
    <rPh sb="327" eb="329">
      <t>シュウケイ</t>
    </rPh>
    <rPh sb="329" eb="330">
      <t>モ</t>
    </rPh>
    <rPh sb="332" eb="334">
      <t>ハンメイ</t>
    </rPh>
    <rPh sb="336" eb="338">
      <t>ツイカ</t>
    </rPh>
    <rPh sb="339" eb="341">
      <t>ケイジョウ</t>
    </rPh>
    <rPh sb="345" eb="346">
      <t>ヒク</t>
    </rPh>
    <rPh sb="347" eb="349">
      <t>スイジュン</t>
    </rPh>
    <rPh sb="357" eb="359">
      <t>ユウシュウ</t>
    </rPh>
    <rPh sb="359" eb="360">
      <t>リツ</t>
    </rPh>
    <rPh sb="366" eb="368">
      <t>サイガイ</t>
    </rPh>
    <rPh sb="368" eb="370">
      <t>フッキュウ</t>
    </rPh>
    <rPh sb="370" eb="372">
      <t>ジギョウ</t>
    </rPh>
    <rPh sb="373" eb="375">
      <t>シンチョク</t>
    </rPh>
    <rPh sb="376" eb="377">
      <t>トモナ</t>
    </rPh>
    <rPh sb="379" eb="381">
      <t>シンセツ</t>
    </rPh>
    <rPh sb="381" eb="382">
      <t>カン</t>
    </rPh>
    <rPh sb="383" eb="385">
      <t>ワリアイ</t>
    </rPh>
    <rPh sb="386" eb="387">
      <t>フ</t>
    </rPh>
    <rPh sb="389" eb="391">
      <t>ロウスイ</t>
    </rPh>
    <rPh sb="391" eb="392">
      <t>リョウ</t>
    </rPh>
    <rPh sb="393" eb="395">
      <t>ゲンショウ</t>
    </rPh>
    <rPh sb="402" eb="403">
      <t>タカ</t>
    </rPh>
    <rPh sb="404" eb="406">
      <t>スイジュン</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</si>
</sst>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6" fontId="5" fillId="0" borderId="2" xfId="1" applyNumberFormat="1" applyFont="1" applyBorder="1" applyAlignment="1" applyProtection="1">
      <alignment horizontal="center" vertical="center" shrinkToFit="1"/>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2124288"/>
        <c:axId val="92168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0.37</c:v>
                </c:pt>
                <c:pt idx="1">
                  <c:v>0.7</c:v>
                </c:pt>
                <c:pt idx="2">
                  <c:v>0.91</c:v>
                </c:pt>
                <c:pt idx="3">
                  <c:v>1.26</c:v>
                </c:pt>
                <c:pt idx="4">
                  <c:v>0.78</c:v>
                </c:pt>
              </c:numCache>
            </c:numRef>
          </c:val>
          <c:smooth val="0"/>
        </c:ser>
        <c:dLbls>
          <c:showLegendKey val="0"/>
          <c:showVal val="0"/>
          <c:showCatName val="0"/>
          <c:showSerName val="0"/>
          <c:showPercent val="0"/>
          <c:showBubbleSize val="0"/>
        </c:dLbls>
        <c:marker val="1"/>
        <c:smooth val="0"/>
        <c:axId val="92124288"/>
        <c:axId val="92168576"/>
      </c:lineChart>
      <c:dateAx>
        <c:axId val="92124288"/>
        <c:scaling>
          <c:orientation val="minMax"/>
        </c:scaling>
        <c:delete val="1"/>
        <c:axPos val="b"/>
        <c:numFmt formatCode="ge" sourceLinked="1"/>
        <c:majorTickMark val="none"/>
        <c:minorTickMark val="none"/>
        <c:tickLblPos val="none"/>
        <c:crossAx val="92168576"/>
        <c:crosses val="autoZero"/>
        <c:auto val="1"/>
        <c:lblOffset val="100"/>
        <c:baseTimeUnit val="years"/>
      </c:dateAx>
      <c:valAx>
        <c:axId val="92168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124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99.85</c:v>
                </c:pt>
                <c:pt idx="1">
                  <c:v>112.73</c:v>
                </c:pt>
                <c:pt idx="2">
                  <c:v>103.27</c:v>
                </c:pt>
                <c:pt idx="3">
                  <c:v>98.81</c:v>
                </c:pt>
                <c:pt idx="4">
                  <c:v>30.12</c:v>
                </c:pt>
              </c:numCache>
            </c:numRef>
          </c:val>
        </c:ser>
        <c:dLbls>
          <c:showLegendKey val="0"/>
          <c:showVal val="0"/>
          <c:showCatName val="0"/>
          <c:showSerName val="0"/>
          <c:showPercent val="0"/>
          <c:showBubbleSize val="0"/>
        </c:dLbls>
        <c:gapWidth val="150"/>
        <c:axId val="75539200"/>
        <c:axId val="75541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51.11</c:v>
                </c:pt>
                <c:pt idx="1">
                  <c:v>50.49</c:v>
                </c:pt>
                <c:pt idx="2">
                  <c:v>48.36</c:v>
                </c:pt>
                <c:pt idx="3">
                  <c:v>48.7</c:v>
                </c:pt>
                <c:pt idx="4">
                  <c:v>46.9</c:v>
                </c:pt>
              </c:numCache>
            </c:numRef>
          </c:val>
          <c:smooth val="0"/>
        </c:ser>
        <c:dLbls>
          <c:showLegendKey val="0"/>
          <c:showVal val="0"/>
          <c:showCatName val="0"/>
          <c:showSerName val="0"/>
          <c:showPercent val="0"/>
          <c:showBubbleSize val="0"/>
        </c:dLbls>
        <c:marker val="1"/>
        <c:smooth val="0"/>
        <c:axId val="75539200"/>
        <c:axId val="75541120"/>
      </c:lineChart>
      <c:dateAx>
        <c:axId val="75539200"/>
        <c:scaling>
          <c:orientation val="minMax"/>
        </c:scaling>
        <c:delete val="1"/>
        <c:axPos val="b"/>
        <c:numFmt formatCode="ge" sourceLinked="1"/>
        <c:majorTickMark val="none"/>
        <c:minorTickMark val="none"/>
        <c:tickLblPos val="none"/>
        <c:crossAx val="75541120"/>
        <c:crosses val="autoZero"/>
        <c:auto val="1"/>
        <c:lblOffset val="100"/>
        <c:baseTimeUnit val="years"/>
      </c:dateAx>
      <c:valAx>
        <c:axId val="75541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539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73.91</c:v>
                </c:pt>
                <c:pt idx="1">
                  <c:v>77.569999999999993</c:v>
                </c:pt>
                <c:pt idx="2">
                  <c:v>89.68</c:v>
                </c:pt>
                <c:pt idx="3">
                  <c:v>88.45</c:v>
                </c:pt>
                <c:pt idx="4">
                  <c:v>80.55</c:v>
                </c:pt>
              </c:numCache>
            </c:numRef>
          </c:val>
        </c:ser>
        <c:dLbls>
          <c:showLegendKey val="0"/>
          <c:showVal val="0"/>
          <c:showCatName val="0"/>
          <c:showSerName val="0"/>
          <c:showPercent val="0"/>
          <c:showBubbleSize val="0"/>
        </c:dLbls>
        <c:gapWidth val="150"/>
        <c:axId val="85127552"/>
        <c:axId val="85129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74.16</c:v>
                </c:pt>
                <c:pt idx="1">
                  <c:v>74.209999999999994</c:v>
                </c:pt>
                <c:pt idx="2">
                  <c:v>75.239999999999995</c:v>
                </c:pt>
                <c:pt idx="3">
                  <c:v>74.959999999999994</c:v>
                </c:pt>
                <c:pt idx="4">
                  <c:v>74.63</c:v>
                </c:pt>
              </c:numCache>
            </c:numRef>
          </c:val>
          <c:smooth val="0"/>
        </c:ser>
        <c:dLbls>
          <c:showLegendKey val="0"/>
          <c:showVal val="0"/>
          <c:showCatName val="0"/>
          <c:showSerName val="0"/>
          <c:showPercent val="0"/>
          <c:showBubbleSize val="0"/>
        </c:dLbls>
        <c:marker val="1"/>
        <c:smooth val="0"/>
        <c:axId val="85127552"/>
        <c:axId val="85129472"/>
      </c:lineChart>
      <c:dateAx>
        <c:axId val="85127552"/>
        <c:scaling>
          <c:orientation val="minMax"/>
        </c:scaling>
        <c:delete val="1"/>
        <c:axPos val="b"/>
        <c:numFmt formatCode="ge" sourceLinked="1"/>
        <c:majorTickMark val="none"/>
        <c:minorTickMark val="none"/>
        <c:tickLblPos val="none"/>
        <c:crossAx val="85129472"/>
        <c:crosses val="autoZero"/>
        <c:auto val="1"/>
        <c:lblOffset val="100"/>
        <c:baseTimeUnit val="years"/>
      </c:dateAx>
      <c:valAx>
        <c:axId val="85129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127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147.29</c:v>
                </c:pt>
                <c:pt idx="1">
                  <c:v>100</c:v>
                </c:pt>
                <c:pt idx="2">
                  <c:v>100</c:v>
                </c:pt>
                <c:pt idx="3">
                  <c:v>100</c:v>
                </c:pt>
                <c:pt idx="4">
                  <c:v>39.299999999999997</c:v>
                </c:pt>
              </c:numCache>
            </c:numRef>
          </c:val>
        </c:ser>
        <c:dLbls>
          <c:showLegendKey val="0"/>
          <c:showVal val="0"/>
          <c:showCatName val="0"/>
          <c:showSerName val="0"/>
          <c:showPercent val="0"/>
          <c:showBubbleSize val="0"/>
        </c:dLbls>
        <c:gapWidth val="150"/>
        <c:axId val="101877632"/>
        <c:axId val="101908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70.760000000000005</c:v>
                </c:pt>
                <c:pt idx="1">
                  <c:v>71.66</c:v>
                </c:pt>
                <c:pt idx="2">
                  <c:v>73.06</c:v>
                </c:pt>
                <c:pt idx="3">
                  <c:v>72.03</c:v>
                </c:pt>
                <c:pt idx="4">
                  <c:v>72.11</c:v>
                </c:pt>
              </c:numCache>
            </c:numRef>
          </c:val>
          <c:smooth val="0"/>
        </c:ser>
        <c:dLbls>
          <c:showLegendKey val="0"/>
          <c:showVal val="0"/>
          <c:showCatName val="0"/>
          <c:showSerName val="0"/>
          <c:showPercent val="0"/>
          <c:showBubbleSize val="0"/>
        </c:dLbls>
        <c:marker val="1"/>
        <c:smooth val="0"/>
        <c:axId val="101877632"/>
        <c:axId val="101908864"/>
      </c:lineChart>
      <c:dateAx>
        <c:axId val="101877632"/>
        <c:scaling>
          <c:orientation val="minMax"/>
        </c:scaling>
        <c:delete val="1"/>
        <c:axPos val="b"/>
        <c:numFmt formatCode="ge" sourceLinked="1"/>
        <c:majorTickMark val="none"/>
        <c:minorTickMark val="none"/>
        <c:tickLblPos val="none"/>
        <c:crossAx val="101908864"/>
        <c:crosses val="autoZero"/>
        <c:auto val="1"/>
        <c:lblOffset val="100"/>
        <c:baseTimeUnit val="years"/>
      </c:dateAx>
      <c:valAx>
        <c:axId val="101908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877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6691968"/>
        <c:axId val="128010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6691968"/>
        <c:axId val="128010112"/>
      </c:lineChart>
      <c:dateAx>
        <c:axId val="106691968"/>
        <c:scaling>
          <c:orientation val="minMax"/>
        </c:scaling>
        <c:delete val="1"/>
        <c:axPos val="b"/>
        <c:numFmt formatCode="ge" sourceLinked="1"/>
        <c:majorTickMark val="none"/>
        <c:minorTickMark val="none"/>
        <c:tickLblPos val="none"/>
        <c:crossAx val="128010112"/>
        <c:crosses val="autoZero"/>
        <c:auto val="1"/>
        <c:lblOffset val="100"/>
        <c:baseTimeUnit val="years"/>
      </c:dateAx>
      <c:valAx>
        <c:axId val="128010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691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1227648"/>
        <c:axId val="51229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1227648"/>
        <c:axId val="51229824"/>
      </c:lineChart>
      <c:dateAx>
        <c:axId val="51227648"/>
        <c:scaling>
          <c:orientation val="minMax"/>
        </c:scaling>
        <c:delete val="1"/>
        <c:axPos val="b"/>
        <c:numFmt formatCode="ge" sourceLinked="1"/>
        <c:majorTickMark val="none"/>
        <c:minorTickMark val="none"/>
        <c:tickLblPos val="none"/>
        <c:crossAx val="51229824"/>
        <c:crosses val="autoZero"/>
        <c:auto val="1"/>
        <c:lblOffset val="100"/>
        <c:baseTimeUnit val="years"/>
      </c:dateAx>
      <c:valAx>
        <c:axId val="51229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227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1247744"/>
        <c:axId val="65471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1247744"/>
        <c:axId val="65471232"/>
      </c:lineChart>
      <c:dateAx>
        <c:axId val="51247744"/>
        <c:scaling>
          <c:orientation val="minMax"/>
        </c:scaling>
        <c:delete val="1"/>
        <c:axPos val="b"/>
        <c:numFmt formatCode="ge" sourceLinked="1"/>
        <c:majorTickMark val="none"/>
        <c:minorTickMark val="none"/>
        <c:tickLblPos val="none"/>
        <c:crossAx val="65471232"/>
        <c:crosses val="autoZero"/>
        <c:auto val="1"/>
        <c:lblOffset val="100"/>
        <c:baseTimeUnit val="years"/>
      </c:dateAx>
      <c:valAx>
        <c:axId val="65471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247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5480960"/>
        <c:axId val="65483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5480960"/>
        <c:axId val="65483136"/>
      </c:lineChart>
      <c:dateAx>
        <c:axId val="65480960"/>
        <c:scaling>
          <c:orientation val="minMax"/>
        </c:scaling>
        <c:delete val="1"/>
        <c:axPos val="b"/>
        <c:numFmt formatCode="ge" sourceLinked="1"/>
        <c:majorTickMark val="none"/>
        <c:minorTickMark val="none"/>
        <c:tickLblPos val="none"/>
        <c:crossAx val="65483136"/>
        <c:crosses val="autoZero"/>
        <c:auto val="1"/>
        <c:lblOffset val="100"/>
        <c:baseTimeUnit val="years"/>
      </c:dateAx>
      <c:valAx>
        <c:axId val="65483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480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139.81</c:v>
                </c:pt>
                <c:pt idx="1">
                  <c:v>125.77</c:v>
                </c:pt>
                <c:pt idx="2">
                  <c:v>199.31</c:v>
                </c:pt>
                <c:pt idx="3">
                  <c:v>252.76</c:v>
                </c:pt>
                <c:pt idx="4">
                  <c:v>366.71</c:v>
                </c:pt>
              </c:numCache>
            </c:numRef>
          </c:val>
        </c:ser>
        <c:dLbls>
          <c:showLegendKey val="0"/>
          <c:showVal val="0"/>
          <c:showCatName val="0"/>
          <c:showSerName val="0"/>
          <c:showPercent val="0"/>
          <c:showBubbleSize val="0"/>
        </c:dLbls>
        <c:gapWidth val="150"/>
        <c:axId val="65501056"/>
        <c:axId val="65507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1496.15</c:v>
                </c:pt>
                <c:pt idx="1">
                  <c:v>1462.56</c:v>
                </c:pt>
                <c:pt idx="2">
                  <c:v>1486.62</c:v>
                </c:pt>
                <c:pt idx="3">
                  <c:v>1510.14</c:v>
                </c:pt>
                <c:pt idx="4">
                  <c:v>1595.62</c:v>
                </c:pt>
              </c:numCache>
            </c:numRef>
          </c:val>
          <c:smooth val="0"/>
        </c:ser>
        <c:dLbls>
          <c:showLegendKey val="0"/>
          <c:showVal val="0"/>
          <c:showCatName val="0"/>
          <c:showSerName val="0"/>
          <c:showPercent val="0"/>
          <c:showBubbleSize val="0"/>
        </c:dLbls>
        <c:marker val="1"/>
        <c:smooth val="0"/>
        <c:axId val="65501056"/>
        <c:axId val="65507328"/>
      </c:lineChart>
      <c:dateAx>
        <c:axId val="65501056"/>
        <c:scaling>
          <c:orientation val="minMax"/>
        </c:scaling>
        <c:delete val="1"/>
        <c:axPos val="b"/>
        <c:numFmt formatCode="ge" sourceLinked="1"/>
        <c:majorTickMark val="none"/>
        <c:minorTickMark val="none"/>
        <c:tickLblPos val="none"/>
        <c:crossAx val="65507328"/>
        <c:crosses val="autoZero"/>
        <c:auto val="1"/>
        <c:lblOffset val="100"/>
        <c:baseTimeUnit val="years"/>
      </c:dateAx>
      <c:valAx>
        <c:axId val="65507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501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16.23</c:v>
                </c:pt>
                <c:pt idx="1">
                  <c:v>20.85</c:v>
                </c:pt>
                <c:pt idx="2">
                  <c:v>25.52</c:v>
                </c:pt>
                <c:pt idx="3">
                  <c:v>24.13</c:v>
                </c:pt>
                <c:pt idx="4">
                  <c:v>33.57</c:v>
                </c:pt>
              </c:numCache>
            </c:numRef>
          </c:val>
        </c:ser>
        <c:dLbls>
          <c:showLegendKey val="0"/>
          <c:showVal val="0"/>
          <c:showCatName val="0"/>
          <c:showSerName val="0"/>
          <c:showPercent val="0"/>
          <c:showBubbleSize val="0"/>
        </c:dLbls>
        <c:gapWidth val="150"/>
        <c:axId val="65525248"/>
        <c:axId val="65527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33.01</c:v>
                </c:pt>
                <c:pt idx="1">
                  <c:v>32.39</c:v>
                </c:pt>
                <c:pt idx="2">
                  <c:v>24.39</c:v>
                </c:pt>
                <c:pt idx="3">
                  <c:v>22.67</c:v>
                </c:pt>
                <c:pt idx="4">
                  <c:v>37.92</c:v>
                </c:pt>
              </c:numCache>
            </c:numRef>
          </c:val>
          <c:smooth val="0"/>
        </c:ser>
        <c:dLbls>
          <c:showLegendKey val="0"/>
          <c:showVal val="0"/>
          <c:showCatName val="0"/>
          <c:showSerName val="0"/>
          <c:showPercent val="0"/>
          <c:showBubbleSize val="0"/>
        </c:dLbls>
        <c:marker val="1"/>
        <c:smooth val="0"/>
        <c:axId val="65525248"/>
        <c:axId val="65527168"/>
      </c:lineChart>
      <c:dateAx>
        <c:axId val="65525248"/>
        <c:scaling>
          <c:orientation val="minMax"/>
        </c:scaling>
        <c:delete val="1"/>
        <c:axPos val="b"/>
        <c:numFmt formatCode="ge" sourceLinked="1"/>
        <c:majorTickMark val="none"/>
        <c:minorTickMark val="none"/>
        <c:tickLblPos val="none"/>
        <c:crossAx val="65527168"/>
        <c:crosses val="autoZero"/>
        <c:auto val="1"/>
        <c:lblOffset val="100"/>
        <c:baseTimeUnit val="years"/>
      </c:dateAx>
      <c:valAx>
        <c:axId val="65527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525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820.59</c:v>
                </c:pt>
                <c:pt idx="1">
                  <c:v>599.32000000000005</c:v>
                </c:pt>
                <c:pt idx="2">
                  <c:v>504.11</c:v>
                </c:pt>
                <c:pt idx="3">
                  <c:v>569.63</c:v>
                </c:pt>
                <c:pt idx="4">
                  <c:v>407.52</c:v>
                </c:pt>
              </c:numCache>
            </c:numRef>
          </c:val>
        </c:ser>
        <c:dLbls>
          <c:showLegendKey val="0"/>
          <c:showVal val="0"/>
          <c:showCatName val="0"/>
          <c:showSerName val="0"/>
          <c:showPercent val="0"/>
          <c:showBubbleSize val="0"/>
        </c:dLbls>
        <c:gapWidth val="150"/>
        <c:axId val="75515008"/>
        <c:axId val="75516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523.08000000000004</c:v>
                </c:pt>
                <c:pt idx="1">
                  <c:v>530.83000000000004</c:v>
                </c:pt>
                <c:pt idx="2">
                  <c:v>734.18</c:v>
                </c:pt>
                <c:pt idx="3">
                  <c:v>789.62</c:v>
                </c:pt>
                <c:pt idx="4">
                  <c:v>423.18</c:v>
                </c:pt>
              </c:numCache>
            </c:numRef>
          </c:val>
          <c:smooth val="0"/>
        </c:ser>
        <c:dLbls>
          <c:showLegendKey val="0"/>
          <c:showVal val="0"/>
          <c:showCatName val="0"/>
          <c:showSerName val="0"/>
          <c:showPercent val="0"/>
          <c:showBubbleSize val="0"/>
        </c:dLbls>
        <c:marker val="1"/>
        <c:smooth val="0"/>
        <c:axId val="75515008"/>
        <c:axId val="75516928"/>
      </c:lineChart>
      <c:dateAx>
        <c:axId val="75515008"/>
        <c:scaling>
          <c:orientation val="minMax"/>
        </c:scaling>
        <c:delete val="1"/>
        <c:axPos val="b"/>
        <c:numFmt formatCode="ge" sourceLinked="1"/>
        <c:majorTickMark val="none"/>
        <c:minorTickMark val="none"/>
        <c:tickLblPos val="none"/>
        <c:crossAx val="75516928"/>
        <c:crosses val="autoZero"/>
        <c:auto val="1"/>
        <c:lblOffset val="100"/>
        <c:baseTimeUnit val="years"/>
      </c:dateAx>
      <c:valAx>
        <c:axId val="75516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515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election activeCell="AD8" sqref="AD8:AJ8"/>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6" t="str">
        <f>データ!H6</f>
        <v>宮城県　女川町</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4"/>
      <c r="BK7" s="4"/>
      <c r="BL7" s="5" t="s">
        <v>9</v>
      </c>
      <c r="BM7" s="6"/>
      <c r="BN7" s="6"/>
      <c r="BO7" s="6"/>
      <c r="BP7" s="6"/>
      <c r="BQ7" s="6"/>
      <c r="BR7" s="6"/>
      <c r="BS7" s="6"/>
      <c r="BT7" s="6"/>
      <c r="BU7" s="6"/>
      <c r="BV7" s="6"/>
      <c r="BW7" s="6"/>
      <c r="BX7" s="6"/>
      <c r="BY7" s="7"/>
    </row>
    <row r="8" spans="1:78" ht="18.75" customHeight="1">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D4</v>
      </c>
      <c r="X8" s="73"/>
      <c r="Y8" s="73"/>
      <c r="Z8" s="73"/>
      <c r="AA8" s="73"/>
      <c r="AB8" s="73"/>
      <c r="AC8" s="73"/>
      <c r="AD8" s="74" t="s">
        <v>121</v>
      </c>
      <c r="AE8" s="74"/>
      <c r="AF8" s="74"/>
      <c r="AG8" s="74"/>
      <c r="AH8" s="74"/>
      <c r="AI8" s="74"/>
      <c r="AJ8" s="74"/>
      <c r="AK8" s="2"/>
      <c r="AL8" s="67">
        <f>データ!$R$6</f>
        <v>6735</v>
      </c>
      <c r="AM8" s="67"/>
      <c r="AN8" s="67"/>
      <c r="AO8" s="67"/>
      <c r="AP8" s="67"/>
      <c r="AQ8" s="67"/>
      <c r="AR8" s="67"/>
      <c r="AS8" s="67"/>
      <c r="AT8" s="66">
        <f>データ!$S$6</f>
        <v>65.349999999999994</v>
      </c>
      <c r="AU8" s="66"/>
      <c r="AV8" s="66"/>
      <c r="AW8" s="66"/>
      <c r="AX8" s="66"/>
      <c r="AY8" s="66"/>
      <c r="AZ8" s="66"/>
      <c r="BA8" s="66"/>
      <c r="BB8" s="66">
        <f>データ!$T$6</f>
        <v>103.06</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4"/>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4"/>
      <c r="BK9" s="4"/>
      <c r="BL9" s="64" t="s">
        <v>19</v>
      </c>
      <c r="BM9" s="65"/>
      <c r="BN9" s="11" t="s">
        <v>20</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17.41</v>
      </c>
      <c r="Q10" s="66"/>
      <c r="R10" s="66"/>
      <c r="S10" s="66"/>
      <c r="T10" s="66"/>
      <c r="U10" s="66"/>
      <c r="V10" s="66"/>
      <c r="W10" s="67">
        <f>データ!$Q$6</f>
        <v>2420</v>
      </c>
      <c r="X10" s="67"/>
      <c r="Y10" s="67"/>
      <c r="Z10" s="67"/>
      <c r="AA10" s="67"/>
      <c r="AB10" s="67"/>
      <c r="AC10" s="67"/>
      <c r="AD10" s="2"/>
      <c r="AE10" s="2"/>
      <c r="AF10" s="2"/>
      <c r="AG10" s="2"/>
      <c r="AH10" s="2"/>
      <c r="AI10" s="2"/>
      <c r="AJ10" s="2"/>
      <c r="AK10" s="2"/>
      <c r="AL10" s="67">
        <f>データ!$U$6</f>
        <v>1161</v>
      </c>
      <c r="AM10" s="67"/>
      <c r="AN10" s="67"/>
      <c r="AO10" s="67"/>
      <c r="AP10" s="67"/>
      <c r="AQ10" s="67"/>
      <c r="AR10" s="67"/>
      <c r="AS10" s="67"/>
      <c r="AT10" s="66">
        <f>データ!$V$6</f>
        <v>1</v>
      </c>
      <c r="AU10" s="66"/>
      <c r="AV10" s="66"/>
      <c r="AW10" s="66"/>
      <c r="AX10" s="66"/>
      <c r="AY10" s="66"/>
      <c r="AZ10" s="66"/>
      <c r="BA10" s="66"/>
      <c r="BB10" s="66">
        <f>データ!$W$6</f>
        <v>1161</v>
      </c>
      <c r="BC10" s="66"/>
      <c r="BD10" s="66"/>
      <c r="BE10" s="66"/>
      <c r="BF10" s="66"/>
      <c r="BG10" s="66"/>
      <c r="BH10" s="66"/>
      <c r="BI10" s="66"/>
      <c r="BJ10" s="2"/>
      <c r="BK10" s="2"/>
      <c r="BL10" s="68" t="s">
        <v>21</v>
      </c>
      <c r="BM10" s="69"/>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122</v>
      </c>
      <c r="BM16" s="50"/>
      <c r="BN16" s="50"/>
      <c r="BO16" s="50"/>
      <c r="BP16" s="50"/>
      <c r="BQ16" s="50"/>
      <c r="BR16" s="50"/>
      <c r="BS16" s="50"/>
      <c r="BT16" s="50"/>
      <c r="BU16" s="50"/>
      <c r="BV16" s="50"/>
      <c r="BW16" s="50"/>
      <c r="BX16" s="50"/>
      <c r="BY16" s="50"/>
      <c r="BZ16" s="5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c r="A34" s="2"/>
      <c r="B34" s="17"/>
      <c r="C34" s="55" t="s">
        <v>26</v>
      </c>
      <c r="D34" s="55"/>
      <c r="E34" s="55"/>
      <c r="F34" s="55"/>
      <c r="G34" s="55"/>
      <c r="H34" s="55"/>
      <c r="I34" s="55"/>
      <c r="J34" s="55"/>
      <c r="K34" s="55"/>
      <c r="L34" s="55"/>
      <c r="M34" s="55"/>
      <c r="N34" s="55"/>
      <c r="O34" s="55"/>
      <c r="P34" s="55"/>
      <c r="Q34" s="20"/>
      <c r="R34" s="55" t="s">
        <v>27</v>
      </c>
      <c r="S34" s="55"/>
      <c r="T34" s="55"/>
      <c r="U34" s="55"/>
      <c r="V34" s="55"/>
      <c r="W34" s="55"/>
      <c r="X34" s="55"/>
      <c r="Y34" s="55"/>
      <c r="Z34" s="55"/>
      <c r="AA34" s="55"/>
      <c r="AB34" s="55"/>
      <c r="AC34" s="55"/>
      <c r="AD34" s="55"/>
      <c r="AE34" s="55"/>
      <c r="AF34" s="20"/>
      <c r="AG34" s="55" t="s">
        <v>28</v>
      </c>
      <c r="AH34" s="55"/>
      <c r="AI34" s="55"/>
      <c r="AJ34" s="55"/>
      <c r="AK34" s="55"/>
      <c r="AL34" s="55"/>
      <c r="AM34" s="55"/>
      <c r="AN34" s="55"/>
      <c r="AO34" s="55"/>
      <c r="AP34" s="55"/>
      <c r="AQ34" s="55"/>
      <c r="AR34" s="55"/>
      <c r="AS34" s="55"/>
      <c r="AT34" s="55"/>
      <c r="AU34" s="20"/>
      <c r="AV34" s="55" t="s">
        <v>29</v>
      </c>
      <c r="AW34" s="55"/>
      <c r="AX34" s="55"/>
      <c r="AY34" s="55"/>
      <c r="AZ34" s="55"/>
      <c r="BA34" s="55"/>
      <c r="BB34" s="55"/>
      <c r="BC34" s="55"/>
      <c r="BD34" s="55"/>
      <c r="BE34" s="55"/>
      <c r="BF34" s="55"/>
      <c r="BG34" s="55"/>
      <c r="BH34" s="55"/>
      <c r="BI34" s="55"/>
      <c r="BJ34" s="19"/>
      <c r="BK34" s="2"/>
      <c r="BL34" s="49"/>
      <c r="BM34" s="50"/>
      <c r="BN34" s="50"/>
      <c r="BO34" s="50"/>
      <c r="BP34" s="50"/>
      <c r="BQ34" s="50"/>
      <c r="BR34" s="50"/>
      <c r="BS34" s="50"/>
      <c r="BT34" s="50"/>
      <c r="BU34" s="50"/>
      <c r="BV34" s="50"/>
      <c r="BW34" s="50"/>
      <c r="BX34" s="50"/>
      <c r="BY34" s="50"/>
      <c r="BZ34" s="51"/>
    </row>
    <row r="35" spans="1:78" ht="13.5" customHeight="1">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49"/>
      <c r="BM35" s="50"/>
      <c r="BN35" s="50"/>
      <c r="BO35" s="50"/>
      <c r="BP35" s="50"/>
      <c r="BQ35" s="50"/>
      <c r="BR35" s="50"/>
      <c r="BS35" s="50"/>
      <c r="BT35" s="50"/>
      <c r="BU35" s="50"/>
      <c r="BV35" s="50"/>
      <c r="BW35" s="50"/>
      <c r="BX35" s="50"/>
      <c r="BY35" s="50"/>
      <c r="BZ35" s="5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30</v>
      </c>
      <c r="BM45" s="44"/>
      <c r="BN45" s="44"/>
      <c r="BO45" s="44"/>
      <c r="BP45" s="44"/>
      <c r="BQ45" s="44"/>
      <c r="BR45" s="44"/>
      <c r="BS45" s="44"/>
      <c r="BT45" s="44"/>
      <c r="BU45" s="44"/>
      <c r="BV45" s="44"/>
      <c r="BW45" s="44"/>
      <c r="BX45" s="44"/>
      <c r="BY45" s="44"/>
      <c r="BZ45" s="4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119</v>
      </c>
      <c r="BM47" s="50"/>
      <c r="BN47" s="50"/>
      <c r="BO47" s="50"/>
      <c r="BP47" s="50"/>
      <c r="BQ47" s="50"/>
      <c r="BR47" s="50"/>
      <c r="BS47" s="50"/>
      <c r="BT47" s="50"/>
      <c r="BU47" s="50"/>
      <c r="BV47" s="50"/>
      <c r="BW47" s="50"/>
      <c r="BX47" s="50"/>
      <c r="BY47" s="50"/>
      <c r="BZ47" s="5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c r="A56" s="2"/>
      <c r="B56" s="17"/>
      <c r="C56" s="55" t="s">
        <v>31</v>
      </c>
      <c r="D56" s="55"/>
      <c r="E56" s="55"/>
      <c r="F56" s="55"/>
      <c r="G56" s="55"/>
      <c r="H56" s="55"/>
      <c r="I56" s="55"/>
      <c r="J56" s="55"/>
      <c r="K56" s="55"/>
      <c r="L56" s="55"/>
      <c r="M56" s="55"/>
      <c r="N56" s="55"/>
      <c r="O56" s="55"/>
      <c r="P56" s="55"/>
      <c r="Q56" s="20"/>
      <c r="R56" s="55" t="s">
        <v>32</v>
      </c>
      <c r="S56" s="55"/>
      <c r="T56" s="55"/>
      <c r="U56" s="55"/>
      <c r="V56" s="55"/>
      <c r="W56" s="55"/>
      <c r="X56" s="55"/>
      <c r="Y56" s="55"/>
      <c r="Z56" s="55"/>
      <c r="AA56" s="55"/>
      <c r="AB56" s="55"/>
      <c r="AC56" s="55"/>
      <c r="AD56" s="55"/>
      <c r="AE56" s="55"/>
      <c r="AF56" s="20"/>
      <c r="AG56" s="55" t="s">
        <v>33</v>
      </c>
      <c r="AH56" s="55"/>
      <c r="AI56" s="55"/>
      <c r="AJ56" s="55"/>
      <c r="AK56" s="55"/>
      <c r="AL56" s="55"/>
      <c r="AM56" s="55"/>
      <c r="AN56" s="55"/>
      <c r="AO56" s="55"/>
      <c r="AP56" s="55"/>
      <c r="AQ56" s="55"/>
      <c r="AR56" s="55"/>
      <c r="AS56" s="55"/>
      <c r="AT56" s="55"/>
      <c r="AU56" s="20"/>
      <c r="AV56" s="55" t="s">
        <v>34</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36</v>
      </c>
      <c r="BM64" s="44"/>
      <c r="BN64" s="44"/>
      <c r="BO64" s="44"/>
      <c r="BP64" s="44"/>
      <c r="BQ64" s="44"/>
      <c r="BR64" s="44"/>
      <c r="BS64" s="44"/>
      <c r="BT64" s="44"/>
      <c r="BU64" s="44"/>
      <c r="BV64" s="44"/>
      <c r="BW64" s="44"/>
      <c r="BX64" s="44"/>
      <c r="BY64" s="44"/>
      <c r="BZ64" s="4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120</v>
      </c>
      <c r="BM66" s="50"/>
      <c r="BN66" s="50"/>
      <c r="BO66" s="50"/>
      <c r="BP66" s="50"/>
      <c r="BQ66" s="50"/>
      <c r="BR66" s="50"/>
      <c r="BS66" s="50"/>
      <c r="BT66" s="50"/>
      <c r="BU66" s="50"/>
      <c r="BV66" s="50"/>
      <c r="BW66" s="50"/>
      <c r="BX66" s="50"/>
      <c r="BY66" s="50"/>
      <c r="BZ66" s="5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c r="A79" s="2"/>
      <c r="B79" s="17"/>
      <c r="C79" s="55" t="s">
        <v>37</v>
      </c>
      <c r="D79" s="55"/>
      <c r="E79" s="55"/>
      <c r="F79" s="55"/>
      <c r="G79" s="55"/>
      <c r="H79" s="55"/>
      <c r="I79" s="55"/>
      <c r="J79" s="55"/>
      <c r="K79" s="55"/>
      <c r="L79" s="55"/>
      <c r="M79" s="55"/>
      <c r="N79" s="55"/>
      <c r="O79" s="55"/>
      <c r="P79" s="55"/>
      <c r="Q79" s="55"/>
      <c r="R79" s="55"/>
      <c r="S79" s="55"/>
      <c r="T79" s="55"/>
      <c r="U79" s="20"/>
      <c r="V79" s="20"/>
      <c r="W79" s="55" t="s">
        <v>38</v>
      </c>
      <c r="X79" s="55"/>
      <c r="Y79" s="55"/>
      <c r="Z79" s="55"/>
      <c r="AA79" s="55"/>
      <c r="AB79" s="55"/>
      <c r="AC79" s="55"/>
      <c r="AD79" s="55"/>
      <c r="AE79" s="55"/>
      <c r="AF79" s="55"/>
      <c r="AG79" s="55"/>
      <c r="AH79" s="55"/>
      <c r="AI79" s="55"/>
      <c r="AJ79" s="55"/>
      <c r="AK79" s="55"/>
      <c r="AL79" s="55"/>
      <c r="AM79" s="55"/>
      <c r="AN79" s="55"/>
      <c r="AO79" s="20"/>
      <c r="AP79" s="20"/>
      <c r="AQ79" s="55" t="s">
        <v>39</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53</v>
      </c>
      <c r="N85" s="27" t="s">
        <v>53</v>
      </c>
      <c r="O85" s="27" t="str">
        <f>データ!EN6</f>
        <v>【0.59】</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1" max="1" width="9" style="3"/>
    <col min="2" max="144" width="11.875" style="3" customWidth="1"/>
    <col min="145" max="16384" width="9" style="3"/>
  </cols>
  <sheetData>
    <row r="1" spans="1:144">
      <c r="A1" s="3" t="s">
        <v>54</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55</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56</v>
      </c>
      <c r="B3" s="30" t="s">
        <v>57</v>
      </c>
      <c r="C3" s="30" t="s">
        <v>58</v>
      </c>
      <c r="D3" s="30" t="s">
        <v>59</v>
      </c>
      <c r="E3" s="30" t="s">
        <v>60</v>
      </c>
      <c r="F3" s="30" t="s">
        <v>61</v>
      </c>
      <c r="G3" s="30" t="s">
        <v>62</v>
      </c>
      <c r="H3" s="78" t="s">
        <v>63</v>
      </c>
      <c r="I3" s="79"/>
      <c r="J3" s="79"/>
      <c r="K3" s="79"/>
      <c r="L3" s="79"/>
      <c r="M3" s="79"/>
      <c r="N3" s="79"/>
      <c r="O3" s="79"/>
      <c r="P3" s="79"/>
      <c r="Q3" s="79"/>
      <c r="R3" s="79"/>
      <c r="S3" s="79"/>
      <c r="T3" s="79"/>
      <c r="U3" s="79"/>
      <c r="V3" s="79"/>
      <c r="W3" s="80"/>
      <c r="X3" s="84" t="s">
        <v>64</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65</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c r="A4" s="29" t="s">
        <v>66</v>
      </c>
      <c r="B4" s="31"/>
      <c r="C4" s="31"/>
      <c r="D4" s="31"/>
      <c r="E4" s="31"/>
      <c r="F4" s="31"/>
      <c r="G4" s="31"/>
      <c r="H4" s="81"/>
      <c r="I4" s="82"/>
      <c r="J4" s="82"/>
      <c r="K4" s="82"/>
      <c r="L4" s="82"/>
      <c r="M4" s="82"/>
      <c r="N4" s="82"/>
      <c r="O4" s="82"/>
      <c r="P4" s="82"/>
      <c r="Q4" s="82"/>
      <c r="R4" s="82"/>
      <c r="S4" s="82"/>
      <c r="T4" s="82"/>
      <c r="U4" s="82"/>
      <c r="V4" s="82"/>
      <c r="W4" s="83"/>
      <c r="X4" s="77" t="s">
        <v>67</v>
      </c>
      <c r="Y4" s="77"/>
      <c r="Z4" s="77"/>
      <c r="AA4" s="77"/>
      <c r="AB4" s="77"/>
      <c r="AC4" s="77"/>
      <c r="AD4" s="77"/>
      <c r="AE4" s="77"/>
      <c r="AF4" s="77"/>
      <c r="AG4" s="77"/>
      <c r="AH4" s="77"/>
      <c r="AI4" s="77" t="s">
        <v>68</v>
      </c>
      <c r="AJ4" s="77"/>
      <c r="AK4" s="77"/>
      <c r="AL4" s="77"/>
      <c r="AM4" s="77"/>
      <c r="AN4" s="77"/>
      <c r="AO4" s="77"/>
      <c r="AP4" s="77"/>
      <c r="AQ4" s="77"/>
      <c r="AR4" s="77"/>
      <c r="AS4" s="77"/>
      <c r="AT4" s="77" t="s">
        <v>69</v>
      </c>
      <c r="AU4" s="77"/>
      <c r="AV4" s="77"/>
      <c r="AW4" s="77"/>
      <c r="AX4" s="77"/>
      <c r="AY4" s="77"/>
      <c r="AZ4" s="77"/>
      <c r="BA4" s="77"/>
      <c r="BB4" s="77"/>
      <c r="BC4" s="77"/>
      <c r="BD4" s="77"/>
      <c r="BE4" s="77" t="s">
        <v>70</v>
      </c>
      <c r="BF4" s="77"/>
      <c r="BG4" s="77"/>
      <c r="BH4" s="77"/>
      <c r="BI4" s="77"/>
      <c r="BJ4" s="77"/>
      <c r="BK4" s="77"/>
      <c r="BL4" s="77"/>
      <c r="BM4" s="77"/>
      <c r="BN4" s="77"/>
      <c r="BO4" s="77"/>
      <c r="BP4" s="77" t="s">
        <v>71</v>
      </c>
      <c r="BQ4" s="77"/>
      <c r="BR4" s="77"/>
      <c r="BS4" s="77"/>
      <c r="BT4" s="77"/>
      <c r="BU4" s="77"/>
      <c r="BV4" s="77"/>
      <c r="BW4" s="77"/>
      <c r="BX4" s="77"/>
      <c r="BY4" s="77"/>
      <c r="BZ4" s="77"/>
      <c r="CA4" s="77" t="s">
        <v>72</v>
      </c>
      <c r="CB4" s="77"/>
      <c r="CC4" s="77"/>
      <c r="CD4" s="77"/>
      <c r="CE4" s="77"/>
      <c r="CF4" s="77"/>
      <c r="CG4" s="77"/>
      <c r="CH4" s="77"/>
      <c r="CI4" s="77"/>
      <c r="CJ4" s="77"/>
      <c r="CK4" s="77"/>
      <c r="CL4" s="77" t="s">
        <v>73</v>
      </c>
      <c r="CM4" s="77"/>
      <c r="CN4" s="77"/>
      <c r="CO4" s="77"/>
      <c r="CP4" s="77"/>
      <c r="CQ4" s="77"/>
      <c r="CR4" s="77"/>
      <c r="CS4" s="77"/>
      <c r="CT4" s="77"/>
      <c r="CU4" s="77"/>
      <c r="CV4" s="77"/>
      <c r="CW4" s="77" t="s">
        <v>74</v>
      </c>
      <c r="CX4" s="77"/>
      <c r="CY4" s="77"/>
      <c r="CZ4" s="77"/>
      <c r="DA4" s="77"/>
      <c r="DB4" s="77"/>
      <c r="DC4" s="77"/>
      <c r="DD4" s="77"/>
      <c r="DE4" s="77"/>
      <c r="DF4" s="77"/>
      <c r="DG4" s="77"/>
      <c r="DH4" s="77" t="s">
        <v>75</v>
      </c>
      <c r="DI4" s="77"/>
      <c r="DJ4" s="77"/>
      <c r="DK4" s="77"/>
      <c r="DL4" s="77"/>
      <c r="DM4" s="77"/>
      <c r="DN4" s="77"/>
      <c r="DO4" s="77"/>
      <c r="DP4" s="77"/>
      <c r="DQ4" s="77"/>
      <c r="DR4" s="77"/>
      <c r="DS4" s="77" t="s">
        <v>76</v>
      </c>
      <c r="DT4" s="77"/>
      <c r="DU4" s="77"/>
      <c r="DV4" s="77"/>
      <c r="DW4" s="77"/>
      <c r="DX4" s="77"/>
      <c r="DY4" s="77"/>
      <c r="DZ4" s="77"/>
      <c r="EA4" s="77"/>
      <c r="EB4" s="77"/>
      <c r="EC4" s="77"/>
      <c r="ED4" s="77" t="s">
        <v>77</v>
      </c>
      <c r="EE4" s="77"/>
      <c r="EF4" s="77"/>
      <c r="EG4" s="77"/>
      <c r="EH4" s="77"/>
      <c r="EI4" s="77"/>
      <c r="EJ4" s="77"/>
      <c r="EK4" s="77"/>
      <c r="EL4" s="77"/>
      <c r="EM4" s="77"/>
      <c r="EN4" s="77"/>
    </row>
    <row r="5" spans="1:144">
      <c r="A5" s="29" t="s">
        <v>78</v>
      </c>
      <c r="B5" s="32"/>
      <c r="C5" s="32"/>
      <c r="D5" s="32"/>
      <c r="E5" s="32"/>
      <c r="F5" s="32"/>
      <c r="G5" s="32"/>
      <c r="H5" s="33" t="s">
        <v>79</v>
      </c>
      <c r="I5" s="33" t="s">
        <v>80</v>
      </c>
      <c r="J5" s="33" t="s">
        <v>81</v>
      </c>
      <c r="K5" s="33" t="s">
        <v>82</v>
      </c>
      <c r="L5" s="33" t="s">
        <v>83</v>
      </c>
      <c r="M5" s="33" t="s">
        <v>84</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41</v>
      </c>
      <c r="AI5" s="33" t="s">
        <v>95</v>
      </c>
      <c r="AJ5" s="33" t="s">
        <v>96</v>
      </c>
      <c r="AK5" s="33" t="s">
        <v>97</v>
      </c>
      <c r="AL5" s="33" t="s">
        <v>98</v>
      </c>
      <c r="AM5" s="33" t="s">
        <v>99</v>
      </c>
      <c r="AN5" s="33" t="s">
        <v>100</v>
      </c>
      <c r="AO5" s="33" t="s">
        <v>101</v>
      </c>
      <c r="AP5" s="33" t="s">
        <v>102</v>
      </c>
      <c r="AQ5" s="33" t="s">
        <v>103</v>
      </c>
      <c r="AR5" s="33" t="s">
        <v>104</v>
      </c>
      <c r="AS5" s="33" t="s">
        <v>105</v>
      </c>
      <c r="AT5" s="33" t="s">
        <v>95</v>
      </c>
      <c r="AU5" s="33" t="s">
        <v>96</v>
      </c>
      <c r="AV5" s="33" t="s">
        <v>97</v>
      </c>
      <c r="AW5" s="33" t="s">
        <v>98</v>
      </c>
      <c r="AX5" s="33" t="s">
        <v>99</v>
      </c>
      <c r="AY5" s="33" t="s">
        <v>100</v>
      </c>
      <c r="AZ5" s="33" t="s">
        <v>101</v>
      </c>
      <c r="BA5" s="33" t="s">
        <v>102</v>
      </c>
      <c r="BB5" s="33" t="s">
        <v>103</v>
      </c>
      <c r="BC5" s="33" t="s">
        <v>104</v>
      </c>
      <c r="BD5" s="33" t="s">
        <v>105</v>
      </c>
      <c r="BE5" s="33" t="s">
        <v>95</v>
      </c>
      <c r="BF5" s="33" t="s">
        <v>96</v>
      </c>
      <c r="BG5" s="33" t="s">
        <v>97</v>
      </c>
      <c r="BH5" s="33" t="s">
        <v>98</v>
      </c>
      <c r="BI5" s="33" t="s">
        <v>99</v>
      </c>
      <c r="BJ5" s="33" t="s">
        <v>100</v>
      </c>
      <c r="BK5" s="33" t="s">
        <v>101</v>
      </c>
      <c r="BL5" s="33" t="s">
        <v>102</v>
      </c>
      <c r="BM5" s="33" t="s">
        <v>103</v>
      </c>
      <c r="BN5" s="33" t="s">
        <v>104</v>
      </c>
      <c r="BO5" s="33" t="s">
        <v>105</v>
      </c>
      <c r="BP5" s="33" t="s">
        <v>95</v>
      </c>
      <c r="BQ5" s="33" t="s">
        <v>96</v>
      </c>
      <c r="BR5" s="33" t="s">
        <v>97</v>
      </c>
      <c r="BS5" s="33" t="s">
        <v>98</v>
      </c>
      <c r="BT5" s="33" t="s">
        <v>99</v>
      </c>
      <c r="BU5" s="33" t="s">
        <v>100</v>
      </c>
      <c r="BV5" s="33" t="s">
        <v>101</v>
      </c>
      <c r="BW5" s="33" t="s">
        <v>102</v>
      </c>
      <c r="BX5" s="33" t="s">
        <v>103</v>
      </c>
      <c r="BY5" s="33" t="s">
        <v>104</v>
      </c>
      <c r="BZ5" s="33" t="s">
        <v>105</v>
      </c>
      <c r="CA5" s="33" t="s">
        <v>95</v>
      </c>
      <c r="CB5" s="33" t="s">
        <v>96</v>
      </c>
      <c r="CC5" s="33" t="s">
        <v>97</v>
      </c>
      <c r="CD5" s="33" t="s">
        <v>98</v>
      </c>
      <c r="CE5" s="33" t="s">
        <v>99</v>
      </c>
      <c r="CF5" s="33" t="s">
        <v>100</v>
      </c>
      <c r="CG5" s="33" t="s">
        <v>101</v>
      </c>
      <c r="CH5" s="33" t="s">
        <v>102</v>
      </c>
      <c r="CI5" s="33" t="s">
        <v>103</v>
      </c>
      <c r="CJ5" s="33" t="s">
        <v>104</v>
      </c>
      <c r="CK5" s="33" t="s">
        <v>105</v>
      </c>
      <c r="CL5" s="33" t="s">
        <v>95</v>
      </c>
      <c r="CM5" s="33" t="s">
        <v>96</v>
      </c>
      <c r="CN5" s="33" t="s">
        <v>97</v>
      </c>
      <c r="CO5" s="33" t="s">
        <v>98</v>
      </c>
      <c r="CP5" s="33" t="s">
        <v>99</v>
      </c>
      <c r="CQ5" s="33" t="s">
        <v>100</v>
      </c>
      <c r="CR5" s="33" t="s">
        <v>101</v>
      </c>
      <c r="CS5" s="33" t="s">
        <v>102</v>
      </c>
      <c r="CT5" s="33" t="s">
        <v>103</v>
      </c>
      <c r="CU5" s="33" t="s">
        <v>104</v>
      </c>
      <c r="CV5" s="33" t="s">
        <v>105</v>
      </c>
      <c r="CW5" s="33" t="s">
        <v>95</v>
      </c>
      <c r="CX5" s="33" t="s">
        <v>96</v>
      </c>
      <c r="CY5" s="33" t="s">
        <v>97</v>
      </c>
      <c r="CZ5" s="33" t="s">
        <v>98</v>
      </c>
      <c r="DA5" s="33" t="s">
        <v>99</v>
      </c>
      <c r="DB5" s="33" t="s">
        <v>100</v>
      </c>
      <c r="DC5" s="33" t="s">
        <v>101</v>
      </c>
      <c r="DD5" s="33" t="s">
        <v>102</v>
      </c>
      <c r="DE5" s="33" t="s">
        <v>103</v>
      </c>
      <c r="DF5" s="33" t="s">
        <v>104</v>
      </c>
      <c r="DG5" s="33" t="s">
        <v>105</v>
      </c>
      <c r="DH5" s="33" t="s">
        <v>95</v>
      </c>
      <c r="DI5" s="33" t="s">
        <v>96</v>
      </c>
      <c r="DJ5" s="33" t="s">
        <v>97</v>
      </c>
      <c r="DK5" s="33" t="s">
        <v>98</v>
      </c>
      <c r="DL5" s="33" t="s">
        <v>99</v>
      </c>
      <c r="DM5" s="33" t="s">
        <v>100</v>
      </c>
      <c r="DN5" s="33" t="s">
        <v>101</v>
      </c>
      <c r="DO5" s="33" t="s">
        <v>102</v>
      </c>
      <c r="DP5" s="33" t="s">
        <v>103</v>
      </c>
      <c r="DQ5" s="33" t="s">
        <v>104</v>
      </c>
      <c r="DR5" s="33" t="s">
        <v>105</v>
      </c>
      <c r="DS5" s="33" t="s">
        <v>95</v>
      </c>
      <c r="DT5" s="33" t="s">
        <v>96</v>
      </c>
      <c r="DU5" s="33" t="s">
        <v>97</v>
      </c>
      <c r="DV5" s="33" t="s">
        <v>98</v>
      </c>
      <c r="DW5" s="33" t="s">
        <v>99</v>
      </c>
      <c r="DX5" s="33" t="s">
        <v>100</v>
      </c>
      <c r="DY5" s="33" t="s">
        <v>101</v>
      </c>
      <c r="DZ5" s="33" t="s">
        <v>102</v>
      </c>
      <c r="EA5" s="33" t="s">
        <v>103</v>
      </c>
      <c r="EB5" s="33" t="s">
        <v>104</v>
      </c>
      <c r="EC5" s="33" t="s">
        <v>105</v>
      </c>
      <c r="ED5" s="33" t="s">
        <v>95</v>
      </c>
      <c r="EE5" s="33" t="s">
        <v>96</v>
      </c>
      <c r="EF5" s="33" t="s">
        <v>97</v>
      </c>
      <c r="EG5" s="33" t="s">
        <v>98</v>
      </c>
      <c r="EH5" s="33" t="s">
        <v>99</v>
      </c>
      <c r="EI5" s="33" t="s">
        <v>100</v>
      </c>
      <c r="EJ5" s="33" t="s">
        <v>101</v>
      </c>
      <c r="EK5" s="33" t="s">
        <v>102</v>
      </c>
      <c r="EL5" s="33" t="s">
        <v>103</v>
      </c>
      <c r="EM5" s="33" t="s">
        <v>104</v>
      </c>
      <c r="EN5" s="33" t="s">
        <v>105</v>
      </c>
    </row>
    <row r="6" spans="1:144" s="37" customFormat="1">
      <c r="A6" s="29" t="s">
        <v>106</v>
      </c>
      <c r="B6" s="34">
        <f>B7</f>
        <v>2016</v>
      </c>
      <c r="C6" s="34">
        <f t="shared" ref="C6:W6" si="3">C7</f>
        <v>45811</v>
      </c>
      <c r="D6" s="34">
        <f t="shared" si="3"/>
        <v>47</v>
      </c>
      <c r="E6" s="34">
        <f t="shared" si="3"/>
        <v>1</v>
      </c>
      <c r="F6" s="34">
        <f t="shared" si="3"/>
        <v>0</v>
      </c>
      <c r="G6" s="34">
        <f t="shared" si="3"/>
        <v>0</v>
      </c>
      <c r="H6" s="34" t="str">
        <f t="shared" si="3"/>
        <v>宮城県　女川町</v>
      </c>
      <c r="I6" s="34" t="str">
        <f t="shared" si="3"/>
        <v>法非適用</v>
      </c>
      <c r="J6" s="34" t="str">
        <f t="shared" si="3"/>
        <v>水道事業</v>
      </c>
      <c r="K6" s="34" t="str">
        <f t="shared" si="3"/>
        <v>簡易水道事業</v>
      </c>
      <c r="L6" s="34" t="str">
        <f t="shared" si="3"/>
        <v>D4</v>
      </c>
      <c r="M6" s="34">
        <f t="shared" si="3"/>
        <v>0</v>
      </c>
      <c r="N6" s="35" t="str">
        <f t="shared" si="3"/>
        <v>-</v>
      </c>
      <c r="O6" s="35" t="str">
        <f t="shared" si="3"/>
        <v>該当数値なし</v>
      </c>
      <c r="P6" s="35">
        <f t="shared" si="3"/>
        <v>17.41</v>
      </c>
      <c r="Q6" s="35">
        <f t="shared" si="3"/>
        <v>2420</v>
      </c>
      <c r="R6" s="35">
        <f t="shared" si="3"/>
        <v>6735</v>
      </c>
      <c r="S6" s="35">
        <f t="shared" si="3"/>
        <v>65.349999999999994</v>
      </c>
      <c r="T6" s="35">
        <f t="shared" si="3"/>
        <v>103.06</v>
      </c>
      <c r="U6" s="35">
        <f t="shared" si="3"/>
        <v>1161</v>
      </c>
      <c r="V6" s="35">
        <f t="shared" si="3"/>
        <v>1</v>
      </c>
      <c r="W6" s="35">
        <f t="shared" si="3"/>
        <v>1161</v>
      </c>
      <c r="X6" s="36">
        <f>IF(X7="",NA(),X7)</f>
        <v>147.29</v>
      </c>
      <c r="Y6" s="36">
        <f t="shared" ref="Y6:AG6" si="4">IF(Y7="",NA(),Y7)</f>
        <v>100</v>
      </c>
      <c r="Z6" s="36">
        <f t="shared" si="4"/>
        <v>100</v>
      </c>
      <c r="AA6" s="36">
        <f t="shared" si="4"/>
        <v>100</v>
      </c>
      <c r="AB6" s="36">
        <f t="shared" si="4"/>
        <v>39.299999999999997</v>
      </c>
      <c r="AC6" s="36">
        <f t="shared" si="4"/>
        <v>70.760000000000005</v>
      </c>
      <c r="AD6" s="36">
        <f t="shared" si="4"/>
        <v>71.66</v>
      </c>
      <c r="AE6" s="36">
        <f t="shared" si="4"/>
        <v>73.06</v>
      </c>
      <c r="AF6" s="36">
        <f t="shared" si="4"/>
        <v>72.03</v>
      </c>
      <c r="AG6" s="36">
        <f t="shared" si="4"/>
        <v>72.11</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139.81</v>
      </c>
      <c r="BF6" s="36">
        <f t="shared" ref="BF6:BN6" si="7">IF(BF7="",NA(),BF7)</f>
        <v>125.77</v>
      </c>
      <c r="BG6" s="36">
        <f t="shared" si="7"/>
        <v>199.31</v>
      </c>
      <c r="BH6" s="36">
        <f t="shared" si="7"/>
        <v>252.76</v>
      </c>
      <c r="BI6" s="36">
        <f t="shared" si="7"/>
        <v>366.71</v>
      </c>
      <c r="BJ6" s="36">
        <f t="shared" si="7"/>
        <v>1496.15</v>
      </c>
      <c r="BK6" s="36">
        <f t="shared" si="7"/>
        <v>1462.56</v>
      </c>
      <c r="BL6" s="36">
        <f t="shared" si="7"/>
        <v>1486.62</v>
      </c>
      <c r="BM6" s="36">
        <f t="shared" si="7"/>
        <v>1510.14</v>
      </c>
      <c r="BN6" s="36">
        <f t="shared" si="7"/>
        <v>1595.62</v>
      </c>
      <c r="BO6" s="35" t="str">
        <f>IF(BO7="","",IF(BO7="-","【-】","【"&amp;SUBSTITUTE(TEXT(BO7,"#,##0.00"),"-","△")&amp;"】"))</f>
        <v>【1,280.76】</v>
      </c>
      <c r="BP6" s="36">
        <f>IF(BP7="",NA(),BP7)</f>
        <v>16.23</v>
      </c>
      <c r="BQ6" s="36">
        <f t="shared" ref="BQ6:BY6" si="8">IF(BQ7="",NA(),BQ7)</f>
        <v>20.85</v>
      </c>
      <c r="BR6" s="36">
        <f t="shared" si="8"/>
        <v>25.52</v>
      </c>
      <c r="BS6" s="36">
        <f t="shared" si="8"/>
        <v>24.13</v>
      </c>
      <c r="BT6" s="36">
        <f t="shared" si="8"/>
        <v>33.57</v>
      </c>
      <c r="BU6" s="36">
        <f t="shared" si="8"/>
        <v>33.01</v>
      </c>
      <c r="BV6" s="36">
        <f t="shared" si="8"/>
        <v>32.39</v>
      </c>
      <c r="BW6" s="36">
        <f t="shared" si="8"/>
        <v>24.39</v>
      </c>
      <c r="BX6" s="36">
        <f t="shared" si="8"/>
        <v>22.67</v>
      </c>
      <c r="BY6" s="36">
        <f t="shared" si="8"/>
        <v>37.92</v>
      </c>
      <c r="BZ6" s="35" t="str">
        <f>IF(BZ7="","",IF(BZ7="-","【-】","【"&amp;SUBSTITUTE(TEXT(BZ7,"#,##0.00"),"-","△")&amp;"】"))</f>
        <v>【53.06】</v>
      </c>
      <c r="CA6" s="36">
        <f>IF(CA7="",NA(),CA7)</f>
        <v>820.59</v>
      </c>
      <c r="CB6" s="36">
        <f t="shared" ref="CB6:CJ6" si="9">IF(CB7="",NA(),CB7)</f>
        <v>599.32000000000005</v>
      </c>
      <c r="CC6" s="36">
        <f t="shared" si="9"/>
        <v>504.11</v>
      </c>
      <c r="CD6" s="36">
        <f t="shared" si="9"/>
        <v>569.63</v>
      </c>
      <c r="CE6" s="36">
        <f t="shared" si="9"/>
        <v>407.52</v>
      </c>
      <c r="CF6" s="36">
        <f t="shared" si="9"/>
        <v>523.08000000000004</v>
      </c>
      <c r="CG6" s="36">
        <f t="shared" si="9"/>
        <v>530.83000000000004</v>
      </c>
      <c r="CH6" s="36">
        <f t="shared" si="9"/>
        <v>734.18</v>
      </c>
      <c r="CI6" s="36">
        <f t="shared" si="9"/>
        <v>789.62</v>
      </c>
      <c r="CJ6" s="36">
        <f t="shared" si="9"/>
        <v>423.18</v>
      </c>
      <c r="CK6" s="35" t="str">
        <f>IF(CK7="","",IF(CK7="-","【-】","【"&amp;SUBSTITUTE(TEXT(CK7,"#,##0.00"),"-","△")&amp;"】"))</f>
        <v>【314.83】</v>
      </c>
      <c r="CL6" s="36">
        <f>IF(CL7="",NA(),CL7)</f>
        <v>99.85</v>
      </c>
      <c r="CM6" s="36">
        <f t="shared" ref="CM6:CU6" si="10">IF(CM7="",NA(),CM7)</f>
        <v>112.73</v>
      </c>
      <c r="CN6" s="36">
        <f t="shared" si="10"/>
        <v>103.27</v>
      </c>
      <c r="CO6" s="36">
        <f t="shared" si="10"/>
        <v>98.81</v>
      </c>
      <c r="CP6" s="36">
        <f t="shared" si="10"/>
        <v>30.12</v>
      </c>
      <c r="CQ6" s="36">
        <f t="shared" si="10"/>
        <v>51.11</v>
      </c>
      <c r="CR6" s="36">
        <f t="shared" si="10"/>
        <v>50.49</v>
      </c>
      <c r="CS6" s="36">
        <f t="shared" si="10"/>
        <v>48.36</v>
      </c>
      <c r="CT6" s="36">
        <f t="shared" si="10"/>
        <v>48.7</v>
      </c>
      <c r="CU6" s="36">
        <f t="shared" si="10"/>
        <v>46.9</v>
      </c>
      <c r="CV6" s="35" t="str">
        <f>IF(CV7="","",IF(CV7="-","【-】","【"&amp;SUBSTITUTE(TEXT(CV7,"#,##0.00"),"-","△")&amp;"】"))</f>
        <v>【56.28】</v>
      </c>
      <c r="CW6" s="36">
        <f>IF(CW7="",NA(),CW7)</f>
        <v>73.91</v>
      </c>
      <c r="CX6" s="36">
        <f t="shared" ref="CX6:DF6" si="11">IF(CX7="",NA(),CX7)</f>
        <v>77.569999999999993</v>
      </c>
      <c r="CY6" s="36">
        <f t="shared" si="11"/>
        <v>89.68</v>
      </c>
      <c r="CZ6" s="36">
        <f t="shared" si="11"/>
        <v>88.45</v>
      </c>
      <c r="DA6" s="36">
        <f t="shared" si="11"/>
        <v>80.55</v>
      </c>
      <c r="DB6" s="36">
        <f t="shared" si="11"/>
        <v>74.16</v>
      </c>
      <c r="DC6" s="36">
        <f t="shared" si="11"/>
        <v>74.209999999999994</v>
      </c>
      <c r="DD6" s="36">
        <f t="shared" si="11"/>
        <v>75.239999999999995</v>
      </c>
      <c r="DE6" s="36">
        <f t="shared" si="11"/>
        <v>74.959999999999994</v>
      </c>
      <c r="DF6" s="36">
        <f t="shared" si="11"/>
        <v>74.63</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0.37</v>
      </c>
      <c r="EJ6" s="36">
        <f t="shared" si="14"/>
        <v>0.7</v>
      </c>
      <c r="EK6" s="36">
        <f t="shared" si="14"/>
        <v>0.91</v>
      </c>
      <c r="EL6" s="36">
        <f t="shared" si="14"/>
        <v>1.26</v>
      </c>
      <c r="EM6" s="36">
        <f t="shared" si="14"/>
        <v>0.78</v>
      </c>
      <c r="EN6" s="35" t="str">
        <f>IF(EN7="","",IF(EN7="-","【-】","【"&amp;SUBSTITUTE(TEXT(EN7,"#,##0.00"),"-","△")&amp;"】"))</f>
        <v>【0.59】</v>
      </c>
    </row>
    <row r="7" spans="1:144" s="37" customFormat="1">
      <c r="A7" s="29"/>
      <c r="B7" s="38">
        <v>2016</v>
      </c>
      <c r="C7" s="38">
        <v>45811</v>
      </c>
      <c r="D7" s="38">
        <v>47</v>
      </c>
      <c r="E7" s="38">
        <v>1</v>
      </c>
      <c r="F7" s="38">
        <v>0</v>
      </c>
      <c r="G7" s="38">
        <v>0</v>
      </c>
      <c r="H7" s="38" t="s">
        <v>107</v>
      </c>
      <c r="I7" s="38" t="s">
        <v>108</v>
      </c>
      <c r="J7" s="38" t="s">
        <v>109</v>
      </c>
      <c r="K7" s="38" t="s">
        <v>110</v>
      </c>
      <c r="L7" s="38" t="s">
        <v>111</v>
      </c>
      <c r="M7" s="38"/>
      <c r="N7" s="39" t="s">
        <v>112</v>
      </c>
      <c r="O7" s="39" t="s">
        <v>113</v>
      </c>
      <c r="P7" s="39">
        <v>17.41</v>
      </c>
      <c r="Q7" s="39">
        <v>2420</v>
      </c>
      <c r="R7" s="39">
        <v>6735</v>
      </c>
      <c r="S7" s="39">
        <v>65.349999999999994</v>
      </c>
      <c r="T7" s="39">
        <v>103.06</v>
      </c>
      <c r="U7" s="39">
        <v>1161</v>
      </c>
      <c r="V7" s="39">
        <v>1</v>
      </c>
      <c r="W7" s="39">
        <v>1161</v>
      </c>
      <c r="X7" s="39">
        <v>147.29</v>
      </c>
      <c r="Y7" s="39">
        <v>100</v>
      </c>
      <c r="Z7" s="39">
        <v>100</v>
      </c>
      <c r="AA7" s="39">
        <v>100</v>
      </c>
      <c r="AB7" s="39">
        <v>39.299999999999997</v>
      </c>
      <c r="AC7" s="39">
        <v>70.760000000000005</v>
      </c>
      <c r="AD7" s="39">
        <v>71.66</v>
      </c>
      <c r="AE7" s="39">
        <v>73.06</v>
      </c>
      <c r="AF7" s="39">
        <v>72.03</v>
      </c>
      <c r="AG7" s="39">
        <v>72.11</v>
      </c>
      <c r="AH7" s="39">
        <v>76.78</v>
      </c>
      <c r="AI7" s="39"/>
      <c r="AJ7" s="39"/>
      <c r="AK7" s="39"/>
      <c r="AL7" s="39"/>
      <c r="AM7" s="39"/>
      <c r="AN7" s="39"/>
      <c r="AO7" s="39"/>
      <c r="AP7" s="39"/>
      <c r="AQ7" s="39"/>
      <c r="AR7" s="39"/>
      <c r="AS7" s="39"/>
      <c r="AT7" s="39"/>
      <c r="AU7" s="39"/>
      <c r="AV7" s="39"/>
      <c r="AW7" s="39"/>
      <c r="AX7" s="39"/>
      <c r="AY7" s="39"/>
      <c r="AZ7" s="39"/>
      <c r="BA7" s="39"/>
      <c r="BB7" s="39"/>
      <c r="BC7" s="39"/>
      <c r="BD7" s="39"/>
      <c r="BE7" s="39">
        <v>139.81</v>
      </c>
      <c r="BF7" s="39">
        <v>125.77</v>
      </c>
      <c r="BG7" s="39">
        <v>199.31</v>
      </c>
      <c r="BH7" s="39">
        <v>252.76</v>
      </c>
      <c r="BI7" s="39">
        <v>366.71</v>
      </c>
      <c r="BJ7" s="39">
        <v>1496.15</v>
      </c>
      <c r="BK7" s="39">
        <v>1462.56</v>
      </c>
      <c r="BL7" s="39">
        <v>1486.62</v>
      </c>
      <c r="BM7" s="39">
        <v>1510.14</v>
      </c>
      <c r="BN7" s="39">
        <v>1595.62</v>
      </c>
      <c r="BO7" s="39">
        <v>1280.76</v>
      </c>
      <c r="BP7" s="39">
        <v>16.23</v>
      </c>
      <c r="BQ7" s="39">
        <v>20.85</v>
      </c>
      <c r="BR7" s="39">
        <v>25.52</v>
      </c>
      <c r="BS7" s="39">
        <v>24.13</v>
      </c>
      <c r="BT7" s="39">
        <v>33.57</v>
      </c>
      <c r="BU7" s="39">
        <v>33.01</v>
      </c>
      <c r="BV7" s="39">
        <v>32.39</v>
      </c>
      <c r="BW7" s="39">
        <v>24.39</v>
      </c>
      <c r="BX7" s="39">
        <v>22.67</v>
      </c>
      <c r="BY7" s="39">
        <v>37.92</v>
      </c>
      <c r="BZ7" s="39">
        <v>53.06</v>
      </c>
      <c r="CA7" s="39">
        <v>820.59</v>
      </c>
      <c r="CB7" s="39">
        <v>599.32000000000005</v>
      </c>
      <c r="CC7" s="39">
        <v>504.11</v>
      </c>
      <c r="CD7" s="39">
        <v>569.63</v>
      </c>
      <c r="CE7" s="39">
        <v>407.52</v>
      </c>
      <c r="CF7" s="39">
        <v>523.08000000000004</v>
      </c>
      <c r="CG7" s="39">
        <v>530.83000000000004</v>
      </c>
      <c r="CH7" s="39">
        <v>734.18</v>
      </c>
      <c r="CI7" s="39">
        <v>789.62</v>
      </c>
      <c r="CJ7" s="39">
        <v>423.18</v>
      </c>
      <c r="CK7" s="39">
        <v>314.83</v>
      </c>
      <c r="CL7" s="39">
        <v>99.85</v>
      </c>
      <c r="CM7" s="39">
        <v>112.73</v>
      </c>
      <c r="CN7" s="39">
        <v>103.27</v>
      </c>
      <c r="CO7" s="39">
        <v>98.81</v>
      </c>
      <c r="CP7" s="39">
        <v>30.12</v>
      </c>
      <c r="CQ7" s="39">
        <v>51.11</v>
      </c>
      <c r="CR7" s="39">
        <v>50.49</v>
      </c>
      <c r="CS7" s="39">
        <v>48.36</v>
      </c>
      <c r="CT7" s="39">
        <v>48.7</v>
      </c>
      <c r="CU7" s="39">
        <v>46.9</v>
      </c>
      <c r="CV7" s="39">
        <v>56.28</v>
      </c>
      <c r="CW7" s="39">
        <v>73.91</v>
      </c>
      <c r="CX7" s="39">
        <v>77.569999999999993</v>
      </c>
      <c r="CY7" s="39">
        <v>89.68</v>
      </c>
      <c r="CZ7" s="39">
        <v>88.45</v>
      </c>
      <c r="DA7" s="39">
        <v>80.55</v>
      </c>
      <c r="DB7" s="39">
        <v>74.16</v>
      </c>
      <c r="DC7" s="39">
        <v>74.209999999999994</v>
      </c>
      <c r="DD7" s="39">
        <v>75.239999999999995</v>
      </c>
      <c r="DE7" s="39">
        <v>74.959999999999994</v>
      </c>
      <c r="DF7" s="39">
        <v>74.63</v>
      </c>
      <c r="DG7" s="39">
        <v>74.94</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0.37</v>
      </c>
      <c r="EJ7" s="39">
        <v>0.7</v>
      </c>
      <c r="EK7" s="39">
        <v>0.91</v>
      </c>
      <c r="EL7" s="39">
        <v>1.26</v>
      </c>
      <c r="EM7" s="39">
        <v>0.78</v>
      </c>
      <c r="EN7" s="39">
        <v>0.59</v>
      </c>
    </row>
    <row r="8" spans="1:144">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c r="A9" s="41"/>
      <c r="B9" s="41" t="s">
        <v>114</v>
      </c>
      <c r="C9" s="41" t="s">
        <v>115</v>
      </c>
      <c r="D9" s="41" t="s">
        <v>116</v>
      </c>
      <c r="E9" s="41" t="s">
        <v>117</v>
      </c>
      <c r="F9" s="41" t="s">
        <v>118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1" t="s">
        <v>57</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miyagi</cp:lastModifiedBy>
  <cp:lastPrinted>2018-02-19T05:11:19Z</cp:lastPrinted>
  <dcterms:created xsi:type="dcterms:W3CDTF">2017-12-25T01:41:16Z</dcterms:created>
  <dcterms:modified xsi:type="dcterms:W3CDTF">2018-02-20T05:03:23Z</dcterms:modified>
</cp:coreProperties>
</file>