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3.17\市町村課共通\50財務\02公営企業会計\01_決算状況調査\①全般\H29実施・公営企業決算統計関係\22 経営比較分析表\03 市町村等回答\21 丸森町★\02 第2回修正\"/>
    </mc:Choice>
  </mc:AlternateContent>
  <workbookProtection workbookPassword="B319" lockStructure="1"/>
  <bookViews>
    <workbookView showHorizontalScroll="0" showVerticalScroll="0" showSheetTabs="0" xWindow="0" yWindow="0" windowWidth="20490" windowHeight="7530"/>
  </bookViews>
  <sheets>
    <sheet name="法適用_水道事業" sheetId="4" r:id="rId1"/>
    <sheet name="データ" sheetId="5" state="hidden" r:id="rId2"/>
  </sheets>
  <calcPr calcId="162913" iterate="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L10" i="4" s="1"/>
  <c r="T6" i="5"/>
  <c r="S6" i="5"/>
  <c r="R6" i="5"/>
  <c r="Q6" i="5"/>
  <c r="W10" i="4" s="1"/>
  <c r="P6" i="5"/>
  <c r="P10" i="4" s="1"/>
  <c r="O6" i="5"/>
  <c r="N6" i="5"/>
  <c r="M6" i="5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L85" i="4"/>
  <c r="K85" i="4"/>
  <c r="H85" i="4"/>
  <c r="G85" i="4"/>
  <c r="BB10" i="4"/>
  <c r="AT10" i="4"/>
  <c r="I10" i="4"/>
  <c r="B10" i="4"/>
  <c r="BB8" i="4"/>
  <c r="AT8" i="4"/>
  <c r="AL8" i="4"/>
  <c r="W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<sst xmlns="http://schemas.openxmlformats.org/spreadsheetml/2006/main" count="232" uniqueCount="120">
  <si>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</si>
  <si>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</si>
  <si>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</si>
  <si>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</si>
  <si>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</si>
  <si>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</si>
  <si>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</si>
  <si>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</si>
  <si>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</si>
  <si>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</si>
  <si>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</si>
  <si>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</si>
  <si>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</si>
  <si>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</si>
  <si>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</si>
  <si>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</si>
  <si>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</si>
  <si>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</si>
  <si>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</si>
  <si>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</si>
  <si>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</si>
  <si>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</si>
  <si>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</si>
  <si>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</si>
  <si>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</si>
  <si>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</si>
  <si>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</si>
  <si>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</si>
  <si>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</si>
  <si>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</si>
  <si>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</si>
  <si>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</si>
  <si>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</si>
  <si>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</si>
  <si>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</si>
  <si>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</si>
  <si>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</si>
  <si>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</si>
  <si>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</si>
  <si>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</si>
  <si>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6">
      <t>ケイネンカ</t>
    </rPh>
    <rPh sb="56" eb="57">
      <t>リツ</t>
    </rPh>
    <rPh sb="57" eb="58">
      <t>オヨ</t>
    </rPh>
    <rPh sb="59" eb="61">
      <t>カンロ</t>
    </rPh>
    <rPh sb="61" eb="63">
      <t>コウシン</t>
    </rPh>
    <rPh sb="63" eb="64">
      <t>リツ</t>
    </rPh>
    <rPh sb="70" eb="72">
      <t>ヘイセイ</t>
    </rPh>
    <rPh sb="74" eb="76">
      <t>ネンド</t>
    </rPh>
    <rPh sb="77" eb="79">
      <t>ジギョウ</t>
    </rPh>
    <rPh sb="79" eb="80">
      <t>スウ</t>
    </rPh>
    <rPh sb="81" eb="82">
      <t>モト</t>
    </rPh>
    <rPh sb="83" eb="85">
      <t>ルイジ</t>
    </rPh>
    <rPh sb="85" eb="87">
      <t>ダンタイ</t>
    </rPh>
    <rPh sb="87" eb="89">
      <t>ヘイキン</t>
    </rPh>
    <rPh sb="89" eb="90">
      <t>アタイ</t>
    </rPh>
    <rPh sb="91" eb="93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</si>
  <si>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</si>
  <si>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</si>
  <si>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</si>
  <si>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</si>
  <si>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</si>
  <si>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</si>
  <si>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</si>
  <si>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</si>
  <si>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</si>
  <si>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</si>
  <si>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</si>
  <si>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</si>
  <si>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</si>
  <si>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</si>
  <si>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</si>
  <si>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</si>
  <si>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</si>
  <si>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</si>
  <si>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</si>
  <si>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</si>
  <si>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</si>
  <si>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</si>
  <si>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</si>
  <si>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</si>
  <si>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</si>
  <si>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</si>
  <si>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</si>
  <si>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</si>
  <si>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</si>
  <si>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</si>
  <si>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</si>
  <si>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</si>
  <si>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</si>
  <si>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</si>
  <si>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</si>
  <si>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</si>
  <si>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</si>
  <si>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</si>
  <si>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</si>
  <si>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</si>
  <si>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</si>
  <si>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</si>
  <si>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</si>
  <si>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</si>
  <si>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</si>
  <si>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</si>
  <si>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</si>
  <si>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</si>
  <si>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</si>
  <si>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  <rPh sb="0" eb="2">
      <t>キュウスイ</t>
    </rPh>
    <rPh sb="2" eb="4">
      <t>ジンコウ</t>
    </rPh>
    <phoneticPr fontId="7"/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</si>
  <si>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</si>
  <si>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</si>
  <si>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</si>
  <si>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</si>
  <si>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</si>
  <si>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</si>
  <si>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</si>
  <si>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</si>
  <si>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</si>
  <si>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</si>
  <si>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</si>
  <si>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</si>
  <si>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</si>
  <si>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</si>
  <si>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宮城県　丸森町</t>
  </si>
  <si>
    <t>法適用</t>
  </si>
  <si>
    <t>水道事業</t>
  </si>
  <si>
    <t>末端給水事業</t>
  </si>
  <si>
    <t>A7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</si>
  <si>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</si>
  <si>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</si>
  <si>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</si>
  <si>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</si>
  <si>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</si>
  <si>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</si>
  <si>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平成11年度から平成14年度に実施した石綿セメント管更新事業により、ほとんどの石綿管は布設替えを終えている。
　その他管種についても、緊急性や重要度の高いものから計画的に更新を行いたい。</t>
    <rPh sb="1" eb="3">
      <t>ヘイセイ</t>
    </rPh>
    <rPh sb="5" eb="7">
      <t>ネンド</t>
    </rPh>
    <rPh sb="9" eb="11">
      <t>ヘイセイ</t>
    </rPh>
    <rPh sb="13" eb="15">
      <t>ネンド</t>
    </rPh>
    <rPh sb="16" eb="18">
      <t>ジッシ</t>
    </rPh>
    <rPh sb="20" eb="22">
      <t>セキメン</t>
    </rPh>
    <rPh sb="26" eb="27">
      <t>カン</t>
    </rPh>
    <rPh sb="27" eb="29">
      <t>コウシン</t>
    </rPh>
    <rPh sb="29" eb="31">
      <t>ジギョウ</t>
    </rPh>
    <rPh sb="40" eb="42">
      <t>セキメン</t>
    </rPh>
    <rPh sb="42" eb="43">
      <t>カン</t>
    </rPh>
    <rPh sb="44" eb="46">
      <t>フセツ</t>
    </rPh>
    <rPh sb="46" eb="47">
      <t>ガ</t>
    </rPh>
    <rPh sb="49" eb="50">
      <t>オ</t>
    </rPh>
    <rPh sb="59" eb="60">
      <t>タ</t>
    </rPh>
    <rPh sb="60" eb="62">
      <t>カンシュ</t>
    </rPh>
    <rPh sb="68" eb="71">
      <t>キンキュウセイ</t>
    </rPh>
    <rPh sb="72" eb="75">
      <t>ジュウヨウド</t>
    </rPh>
    <rPh sb="76" eb="77">
      <t>タカ</t>
    </rPh>
    <rPh sb="82" eb="85">
      <t>ケイカクテキ</t>
    </rPh>
    <rPh sb="86" eb="88">
      <t>コウシン</t>
    </rPh>
    <rPh sb="89" eb="90">
      <t>オコナ</t>
    </rPh>
    <phoneticPr fontId="7"/>
  </si>
  <si>
    <t xml:space="preserve">①　継続的に100%を上回る黒字経営が続いており、同規模事業体平均値と同程度である。
②　累積欠損金はこれまで発生していない。
③　毎年度100%を上回っており、支払い能力は備えている。平成26年度からは会計基準の見直しにより減少している。
④　同規模事業体平均より企業債残高割合は多いが、償還が進み比率は減少している。施設更新及び老朽管更新による起債である。
⑤　平成24年度からは100%を上回っており、給水に係る費用は給水収益でまかなえている。
⑥　有収水量1㎥あたりの給水原価は、同規模事業体に比べ高い水準であるが、⑤で100%以上であるため、経営は安定している。
⑦　施設利用率は同規模事業体平均に比べ下回っており、今後施設の見直し、更新の検討が必要となる。
⑧　有収率は毎年度90%を超えており、同規模事業体平均を上回っている。
　以上の事から、おおむね健全で、効率の良い経営であると考えられる。
　現在、基本料金等の改定は考えていないが、収入増の対策として、未納額の解消に力を入れていく。
</t>
    <rPh sb="2" eb="5">
      <t>ケイゾクテキ</t>
    </rPh>
    <rPh sb="11" eb="13">
      <t>ウワマワ</t>
    </rPh>
    <rPh sb="14" eb="16">
      <t>クロジ</t>
    </rPh>
    <rPh sb="16" eb="18">
      <t>ケイエイ</t>
    </rPh>
    <rPh sb="19" eb="20">
      <t>ツヅ</t>
    </rPh>
    <rPh sb="25" eb="28">
      <t>ドウキボ</t>
    </rPh>
    <rPh sb="28" eb="31">
      <t>ジギョウタイ</t>
    </rPh>
    <rPh sb="31" eb="33">
      <t>ヘイキン</t>
    </rPh>
    <rPh sb="33" eb="34">
      <t>チ</t>
    </rPh>
    <rPh sb="35" eb="38">
      <t>ドウテイド</t>
    </rPh>
    <rPh sb="45" eb="47">
      <t>ルイセキ</t>
    </rPh>
    <rPh sb="47" eb="50">
      <t>ケッソンキン</t>
    </rPh>
    <rPh sb="55" eb="57">
      <t>ハッセイ</t>
    </rPh>
    <rPh sb="66" eb="69">
      <t>マイネンド</t>
    </rPh>
    <rPh sb="74" eb="76">
      <t>ウワマワ</t>
    </rPh>
    <rPh sb="81" eb="83">
      <t>シハラ</t>
    </rPh>
    <rPh sb="84" eb="86">
      <t>ノウリョク</t>
    </rPh>
    <rPh sb="87" eb="88">
      <t>ソナ</t>
    </rPh>
    <rPh sb="93" eb="95">
      <t>ヘイセイ</t>
    </rPh>
    <rPh sb="97" eb="99">
      <t>ネンド</t>
    </rPh>
    <rPh sb="102" eb="104">
      <t>カイケイ</t>
    </rPh>
    <rPh sb="104" eb="106">
      <t>キジュン</t>
    </rPh>
    <rPh sb="107" eb="109">
      <t>ミナオ</t>
    </rPh>
    <rPh sb="113" eb="115">
      <t>ゲンショウ</t>
    </rPh>
    <rPh sb="123" eb="126">
      <t>ドウキボ</t>
    </rPh>
    <rPh sb="126" eb="129">
      <t>ジギョウタイ</t>
    </rPh>
    <rPh sb="129" eb="131">
      <t>ヘイキン</t>
    </rPh>
    <rPh sb="133" eb="135">
      <t>キギョウ</t>
    </rPh>
    <rPh sb="135" eb="136">
      <t>サイ</t>
    </rPh>
    <rPh sb="136" eb="138">
      <t>ザンダカ</t>
    </rPh>
    <rPh sb="138" eb="140">
      <t>ワリアイ</t>
    </rPh>
    <rPh sb="141" eb="142">
      <t>オオ</t>
    </rPh>
    <rPh sb="145" eb="147">
      <t>ショウカン</t>
    </rPh>
    <rPh sb="148" eb="149">
      <t>スス</t>
    </rPh>
    <rPh sb="150" eb="152">
      <t>ヒリツ</t>
    </rPh>
    <rPh sb="153" eb="155">
      <t>ゲンショウ</t>
    </rPh>
    <rPh sb="160" eb="162">
      <t>シセツ</t>
    </rPh>
    <rPh sb="162" eb="164">
      <t>コウシン</t>
    </rPh>
    <rPh sb="164" eb="165">
      <t>オヨ</t>
    </rPh>
    <rPh sb="166" eb="168">
      <t>ロウキュウ</t>
    </rPh>
    <rPh sb="168" eb="169">
      <t>カン</t>
    </rPh>
    <rPh sb="169" eb="171">
      <t>コウシン</t>
    </rPh>
    <rPh sb="174" eb="176">
      <t>キサイ</t>
    </rPh>
    <rPh sb="183" eb="185">
      <t>ヘイセイ</t>
    </rPh>
    <rPh sb="187" eb="189">
      <t>ネンド</t>
    </rPh>
    <rPh sb="197" eb="199">
      <t>ウワマワ</t>
    </rPh>
    <rPh sb="204" eb="206">
      <t>キュウスイ</t>
    </rPh>
    <rPh sb="207" eb="208">
      <t>カカ</t>
    </rPh>
    <rPh sb="209" eb="211">
      <t>ヒヨウ</t>
    </rPh>
    <rPh sb="212" eb="214">
      <t>キュウスイ</t>
    </rPh>
    <rPh sb="214" eb="216">
      <t>シュウエキ</t>
    </rPh>
    <rPh sb="228" eb="230">
      <t>ユウシュウ</t>
    </rPh>
    <rPh sb="230" eb="232">
      <t>スイリョウ</t>
    </rPh>
    <rPh sb="238" eb="240">
      <t>キュウスイ</t>
    </rPh>
    <rPh sb="240" eb="242">
      <t>ゲンカ</t>
    </rPh>
    <rPh sb="244" eb="247">
      <t>ドウキボ</t>
    </rPh>
    <rPh sb="247" eb="250">
      <t>ジギョウタイ</t>
    </rPh>
    <rPh sb="251" eb="252">
      <t>クラ</t>
    </rPh>
    <rPh sb="253" eb="254">
      <t>タカ</t>
    </rPh>
    <rPh sb="255" eb="257">
      <t>スイジュン</t>
    </rPh>
    <rPh sb="268" eb="270">
      <t>イジョウ</t>
    </rPh>
    <rPh sb="276" eb="278">
      <t>ケイエイ</t>
    </rPh>
    <rPh sb="279" eb="281">
      <t>アンテイ</t>
    </rPh>
    <rPh sb="289" eb="291">
      <t>シセツ</t>
    </rPh>
    <rPh sb="291" eb="294">
      <t>リヨウリツ</t>
    </rPh>
    <rPh sb="295" eb="298">
      <t>ドウキボ</t>
    </rPh>
    <rPh sb="298" eb="301">
      <t>ジギョウタイ</t>
    </rPh>
    <rPh sb="301" eb="303">
      <t>ヘイキン</t>
    </rPh>
    <rPh sb="304" eb="305">
      <t>クラ</t>
    </rPh>
    <rPh sb="306" eb="308">
      <t>シタマワ</t>
    </rPh>
    <rPh sb="313" eb="315">
      <t>コンゴ</t>
    </rPh>
    <rPh sb="315" eb="317">
      <t>シセツ</t>
    </rPh>
    <rPh sb="318" eb="320">
      <t>ミナオ</t>
    </rPh>
    <rPh sb="322" eb="324">
      <t>コウシン</t>
    </rPh>
    <rPh sb="325" eb="327">
      <t>ケントウ</t>
    </rPh>
    <rPh sb="328" eb="330">
      <t>ヒツヨウ</t>
    </rPh>
    <rPh sb="337" eb="339">
      <t>ユウシュウ</t>
    </rPh>
    <rPh sb="339" eb="340">
      <t>リツ</t>
    </rPh>
    <rPh sb="341" eb="344">
      <t>マイネンド</t>
    </rPh>
    <rPh sb="348" eb="349">
      <t>コ</t>
    </rPh>
    <rPh sb="354" eb="357">
      <t>ドウキボ</t>
    </rPh>
    <rPh sb="357" eb="360">
      <t>ジギョウタイ</t>
    </rPh>
    <rPh sb="360" eb="362">
      <t>ヘイキン</t>
    </rPh>
    <rPh sb="363" eb="365">
      <t>ウワマワ</t>
    </rPh>
    <rPh sb="374" eb="376">
      <t>イジョウ</t>
    </rPh>
    <rPh sb="377" eb="378">
      <t>コト</t>
    </rPh>
    <rPh sb="385" eb="387">
      <t>ケンゼン</t>
    </rPh>
    <rPh sb="389" eb="391">
      <t>コウリツ</t>
    </rPh>
    <rPh sb="392" eb="393">
      <t>ヨ</t>
    </rPh>
    <rPh sb="394" eb="396">
      <t>ケイエイ</t>
    </rPh>
    <rPh sb="400" eb="401">
      <t>カンガ</t>
    </rPh>
    <rPh sb="409" eb="411">
      <t>ゲンザイ</t>
    </rPh>
    <rPh sb="412" eb="414">
      <t>キホン</t>
    </rPh>
    <rPh sb="414" eb="416">
      <t>リョウキン</t>
    </rPh>
    <rPh sb="416" eb="417">
      <t>トウ</t>
    </rPh>
    <rPh sb="418" eb="420">
      <t>カイテイ</t>
    </rPh>
    <rPh sb="421" eb="422">
      <t>カンガ</t>
    </rPh>
    <rPh sb="429" eb="432">
      <t>シュウニュウゾウ</t>
    </rPh>
    <rPh sb="433" eb="435">
      <t>タイサク</t>
    </rPh>
    <rPh sb="439" eb="441">
      <t>ミノウ</t>
    </rPh>
    <rPh sb="441" eb="442">
      <t>ガク</t>
    </rPh>
    <rPh sb="443" eb="445">
      <t>カイショウ</t>
    </rPh>
    <rPh sb="446" eb="447">
      <t>チカラ</t>
    </rPh>
    <rPh sb="448" eb="449">
      <t>イ</t>
    </rPh>
    <phoneticPr fontId="7"/>
  </si>
  <si>
    <t xml:space="preserve">　水道事業経営は概ね安定していると考えられるが、今後、施設の老朽化に伴う更新事業が増加することを踏まえると、更新に係る費用と経営状況を把握しながら、経営戦略に基づき計画的な施設の更新を行う必要がある。
</t>
    <rPh sb="1" eb="3">
      <t>スイドウ</t>
    </rPh>
    <rPh sb="3" eb="5">
      <t>ジギョウ</t>
    </rPh>
    <rPh sb="5" eb="7">
      <t>ケイエイ</t>
    </rPh>
    <rPh sb="8" eb="9">
      <t>オオム</t>
    </rPh>
    <rPh sb="10" eb="12">
      <t>アンテイ</t>
    </rPh>
    <rPh sb="17" eb="18">
      <t>カンガ</t>
    </rPh>
    <rPh sb="24" eb="26">
      <t>コンゴ</t>
    </rPh>
    <rPh sb="27" eb="29">
      <t>シセツ</t>
    </rPh>
    <rPh sb="30" eb="33">
      <t>ロウキュウカ</t>
    </rPh>
    <rPh sb="34" eb="35">
      <t>トモナ</t>
    </rPh>
    <rPh sb="36" eb="38">
      <t>コウシン</t>
    </rPh>
    <rPh sb="38" eb="40">
      <t>ジギョウ</t>
    </rPh>
    <rPh sb="41" eb="43">
      <t>ゾウカ</t>
    </rPh>
    <rPh sb="48" eb="49">
      <t>フ</t>
    </rPh>
    <rPh sb="54" eb="56">
      <t>コウシン</t>
    </rPh>
    <rPh sb="57" eb="58">
      <t>カカ</t>
    </rPh>
    <rPh sb="59" eb="61">
      <t>ヒヨウ</t>
    </rPh>
    <rPh sb="62" eb="64">
      <t>ケイエイ</t>
    </rPh>
    <rPh sb="64" eb="66">
      <t>ジョウキョウ</t>
    </rPh>
    <rPh sb="67" eb="69">
      <t>ハアク</t>
    </rPh>
    <rPh sb="74" eb="76">
      <t>ケイエイ</t>
    </rPh>
    <rPh sb="76" eb="78">
      <t>センリャク</t>
    </rPh>
    <rPh sb="79" eb="80">
      <t>モト</t>
    </rPh>
    <rPh sb="82" eb="85">
      <t>ケイカクテキ</t>
    </rPh>
    <rPh sb="86" eb="88">
      <t>シセツ</t>
    </rPh>
    <rPh sb="89" eb="91">
      <t>コウシン</t>
    </rPh>
    <rPh sb="92" eb="93">
      <t>オコナ</t>
    </rPh>
    <rPh sb="94" eb="96">
      <t>ヒツヨウ</t>
    </rPh>
    <phoneticPr fontId="7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</si>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</sst>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96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Border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11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12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5" xfId="1" applyFill="1" applyBorder="1">
      <alignment vertical="center"/>
    </xf>
    <xf numFmtId="0" fontId="2" fillId="3" borderId="13" xfId="1" applyFill="1" applyBorder="1">
      <alignment vertical="center"/>
    </xf>
    <xf numFmtId="0" fontId="2" fillId="3" borderId="14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5" xfId="1" applyFill="1" applyBorder="1" applyAlignment="1">
      <alignment vertical="center" shrinkToFit="1"/>
    </xf>
    <xf numFmtId="0" fontId="2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78" fontId="0" fillId="4" borderId="5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179" fontId="0" fillId="0" borderId="0" xfId="2" applyNumberFormat="1" applyFont="1" applyBorder="1" applyAlignment="1">
      <alignment vertical="center" shrinkToFit="1"/>
    </xf>
    <xf numFmtId="0" fontId="2" fillId="2" borderId="5" xfId="1" applyFill="1" applyBorder="1">
      <alignment vertical="center"/>
    </xf>
    <xf numFmtId="180" fontId="2" fillId="0" borderId="5" xfId="1" applyNumberFormat="1" applyBorder="1">
      <alignment vertical="center"/>
    </xf>
    <xf numFmtId="0" fontId="13" fillId="0" borderId="6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0" fontId="13" fillId="0" borderId="9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10" xfId="1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7" fontId="5" fillId="0" borderId="3" xfId="1" applyNumberFormat="1" applyFont="1" applyBorder="1" applyAlignment="1" applyProtection="1">
      <alignment horizontal="center" vertical="center" shrinkToFit="1"/>
      <protection hidden="1"/>
    </xf>
    <xf numFmtId="177" fontId="5" fillId="0" borderId="4" xfId="1" applyNumberFormat="1" applyFont="1" applyBorder="1" applyAlignment="1" applyProtection="1">
      <alignment horizontal="center" vertical="center" shrinkToFit="1"/>
      <protection hidden="1"/>
    </xf>
    <xf numFmtId="177" fontId="5" fillId="0" borderId="5" xfId="1" applyNumberFormat="1" applyFont="1" applyBorder="1" applyAlignment="1" applyProtection="1">
      <alignment horizontal="center" vertical="center" shrinkToFit="1"/>
      <protection hidden="1"/>
    </xf>
    <xf numFmtId="176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3" fillId="0" borderId="1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5" xfId="1" applyFont="1" applyFill="1" applyBorder="1" applyAlignment="1">
      <alignment horizontal="center" vertical="center" shrinkToFit="1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3" xfId="1" applyNumberFormat="1" applyFont="1" applyBorder="1" applyAlignment="1" applyProtection="1">
      <alignment horizontal="center" vertical="center" shrinkToFit="1"/>
      <protection hidden="1"/>
    </xf>
    <xf numFmtId="0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49" fontId="3" fillId="0" borderId="0" xfId="1" applyNumberFormat="1" applyFont="1" applyBorder="1" applyAlignment="1" applyProtection="1">
      <alignment horizontal="left" vertical="center"/>
      <protection hidden="1"/>
    </xf>
    <xf numFmtId="0" fontId="2" fillId="3" borderId="5" xfId="1" applyFill="1" applyBorder="1" applyAlignment="1">
      <alignment horizontal="center" vertical="center"/>
    </xf>
    <xf numFmtId="0" fontId="2" fillId="3" borderId="6" xfId="1" applyFill="1" applyBorder="1" applyAlignment="1">
      <alignment horizontal="center" vertical="center"/>
    </xf>
    <xf numFmtId="0" fontId="2" fillId="3" borderId="7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1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2.34</c:v>
                </c:pt>
                <c:pt idx="1">
                  <c:v>1.68</c:v>
                </c:pt>
                <c:pt idx="2">
                  <c:v>0.02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91-4DA7-957F-4A851E74D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359864"/>
        <c:axId val="193355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0.66</c:v>
                </c:pt>
                <c:pt idx="1">
                  <c:v>0.64</c:v>
                </c:pt>
                <c:pt idx="2">
                  <c:v>0.56000000000000005</c:v>
                </c:pt>
                <c:pt idx="3">
                  <c:v>1.65</c:v>
                </c:pt>
                <c:pt idx="4">
                  <c:v>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91-4DA7-957F-4A851E74D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359864"/>
        <c:axId val="193355320"/>
      </c:lineChart>
      <c:dateAx>
        <c:axId val="193359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3355320"/>
        <c:crosses val="autoZero"/>
        <c:auto val="1"/>
        <c:lblOffset val="100"/>
        <c:baseTimeUnit val="years"/>
      </c:dateAx>
      <c:valAx>
        <c:axId val="193355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3359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47.5</c:v>
                </c:pt>
                <c:pt idx="1">
                  <c:v>47.1</c:v>
                </c:pt>
                <c:pt idx="2">
                  <c:v>46.32</c:v>
                </c:pt>
                <c:pt idx="3">
                  <c:v>46.34</c:v>
                </c:pt>
                <c:pt idx="4">
                  <c:v>46.4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5F-47DB-A5E6-2DB206E7C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348176"/>
        <c:axId val="194348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49.69</c:v>
                </c:pt>
                <c:pt idx="1">
                  <c:v>49.77</c:v>
                </c:pt>
                <c:pt idx="2">
                  <c:v>49.22</c:v>
                </c:pt>
                <c:pt idx="3">
                  <c:v>53.52</c:v>
                </c:pt>
                <c:pt idx="4">
                  <c:v>54.24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5F-47DB-A5E6-2DB206E7C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348176"/>
        <c:axId val="194348568"/>
      </c:lineChart>
      <c:dateAx>
        <c:axId val="194348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4348568"/>
        <c:crosses val="autoZero"/>
        <c:auto val="1"/>
        <c:lblOffset val="100"/>
        <c:baseTimeUnit val="years"/>
      </c:dateAx>
      <c:valAx>
        <c:axId val="194348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4348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91.04</c:v>
                </c:pt>
                <c:pt idx="1">
                  <c:v>91.16</c:v>
                </c:pt>
                <c:pt idx="2">
                  <c:v>91.18</c:v>
                </c:pt>
                <c:pt idx="3">
                  <c:v>91.35</c:v>
                </c:pt>
                <c:pt idx="4">
                  <c:v>91.04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0E-488E-A408-F99BB3D16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349744"/>
        <c:axId val="194350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80.010000000000005</c:v>
                </c:pt>
                <c:pt idx="1">
                  <c:v>79.98</c:v>
                </c:pt>
                <c:pt idx="2">
                  <c:v>79.48</c:v>
                </c:pt>
                <c:pt idx="3">
                  <c:v>81.459999999999994</c:v>
                </c:pt>
                <c:pt idx="4">
                  <c:v>81.680000000000007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0E-488E-A408-F99BB3D16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349744"/>
        <c:axId val="194350136"/>
      </c:lineChart>
      <c:dateAx>
        <c:axId val="194349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4350136"/>
        <c:crosses val="autoZero"/>
        <c:auto val="1"/>
        <c:lblOffset val="100"/>
        <c:baseTimeUnit val="years"/>
      </c:dateAx>
      <c:valAx>
        <c:axId val="194350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4349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117.23</c:v>
                </c:pt>
                <c:pt idx="1">
                  <c:v>117.54</c:v>
                </c:pt>
                <c:pt idx="2">
                  <c:v>116.19</c:v>
                </c:pt>
                <c:pt idx="3">
                  <c:v>121.42</c:v>
                </c:pt>
                <c:pt idx="4">
                  <c:v>115.86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B2-4184-99A1-B0ECDC622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939744"/>
        <c:axId val="194487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104.95</c:v>
                </c:pt>
                <c:pt idx="1">
                  <c:v>105.53</c:v>
                </c:pt>
                <c:pt idx="2">
                  <c:v>107.2</c:v>
                </c:pt>
                <c:pt idx="3">
                  <c:v>111.06</c:v>
                </c:pt>
                <c:pt idx="4">
                  <c:v>111.34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B2-4184-99A1-B0ECDC622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939744"/>
        <c:axId val="194487336"/>
      </c:lineChart>
      <c:dateAx>
        <c:axId val="193939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4487336"/>
        <c:crosses val="autoZero"/>
        <c:auto val="1"/>
        <c:lblOffset val="100"/>
        <c:baseTimeUnit val="years"/>
      </c:dateAx>
      <c:valAx>
        <c:axId val="1944873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3939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34.89</c:v>
                </c:pt>
                <c:pt idx="1">
                  <c:v>36.21</c:v>
                </c:pt>
                <c:pt idx="2">
                  <c:v>44.15</c:v>
                </c:pt>
                <c:pt idx="3">
                  <c:v>46.41</c:v>
                </c:pt>
                <c:pt idx="4">
                  <c:v>46.92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D4-41EF-AFF6-2BBAB3E0E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057752"/>
        <c:axId val="194058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35.18</c:v>
                </c:pt>
                <c:pt idx="1">
                  <c:v>36.43</c:v>
                </c:pt>
                <c:pt idx="2">
                  <c:v>46.12</c:v>
                </c:pt>
                <c:pt idx="3">
                  <c:v>47.7</c:v>
                </c:pt>
                <c:pt idx="4">
                  <c:v>48.14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D4-41EF-AFF6-2BBAB3E0E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057752"/>
        <c:axId val="194058136"/>
      </c:lineChart>
      <c:dateAx>
        <c:axId val="194057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4058136"/>
        <c:crosses val="autoZero"/>
        <c:auto val="1"/>
        <c:lblOffset val="100"/>
        <c:baseTimeUnit val="years"/>
      </c:dateAx>
      <c:valAx>
        <c:axId val="194058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4057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1.24</c:v>
                </c:pt>
                <c:pt idx="4" formatCode="#,##0.00;&quot;△&quot;#,##0.00;&quot;-&quot;">
                  <c:v>1.22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49-4748-8F04-6F9410F40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112472"/>
        <c:axId val="194116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8.41</c:v>
                </c:pt>
                <c:pt idx="1">
                  <c:v>8.7200000000000006</c:v>
                </c:pt>
                <c:pt idx="2">
                  <c:v>9.86</c:v>
                </c:pt>
                <c:pt idx="3">
                  <c:v>7.26</c:v>
                </c:pt>
                <c:pt idx="4">
                  <c:v>11.13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49-4748-8F04-6F9410F40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112472"/>
        <c:axId val="194116952"/>
      </c:lineChart>
      <c:dateAx>
        <c:axId val="194112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4116952"/>
        <c:crosses val="autoZero"/>
        <c:auto val="1"/>
        <c:lblOffset val="100"/>
        <c:baseTimeUnit val="years"/>
      </c:dateAx>
      <c:valAx>
        <c:axId val="194116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4112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E8-4744-92F2-36369668B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783736"/>
        <c:axId val="192784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26.81</c:v>
                </c:pt>
                <c:pt idx="1">
                  <c:v>28.31</c:v>
                </c:pt>
                <c:pt idx="2">
                  <c:v>13.46</c:v>
                </c:pt>
                <c:pt idx="3">
                  <c:v>9.35</c:v>
                </c:pt>
                <c:pt idx="4">
                  <c:v>10.130000000000001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E8-4744-92F2-36369668B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783736"/>
        <c:axId val="192784128"/>
      </c:lineChart>
      <c:dateAx>
        <c:axId val="192783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2784128"/>
        <c:crosses val="autoZero"/>
        <c:auto val="1"/>
        <c:lblOffset val="100"/>
        <c:baseTimeUnit val="years"/>
      </c:dateAx>
      <c:valAx>
        <c:axId val="1927841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2783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498.86</c:v>
                </c:pt>
                <c:pt idx="1">
                  <c:v>768.45</c:v>
                </c:pt>
                <c:pt idx="2">
                  <c:v>206.62</c:v>
                </c:pt>
                <c:pt idx="3">
                  <c:v>182.23</c:v>
                </c:pt>
                <c:pt idx="4">
                  <c:v>158.77000000000001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9B-49D3-89A3-43543E40D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179224"/>
        <c:axId val="194179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1002.64</c:v>
                </c:pt>
                <c:pt idx="1">
                  <c:v>1164.51</c:v>
                </c:pt>
                <c:pt idx="2">
                  <c:v>434.72</c:v>
                </c:pt>
                <c:pt idx="3">
                  <c:v>398.29</c:v>
                </c:pt>
                <c:pt idx="4">
                  <c:v>388.67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9B-49D3-89A3-43543E40D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179224"/>
        <c:axId val="194179616"/>
      </c:lineChart>
      <c:dateAx>
        <c:axId val="194179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4179616"/>
        <c:crosses val="autoZero"/>
        <c:auto val="1"/>
        <c:lblOffset val="100"/>
        <c:baseTimeUnit val="years"/>
      </c:dateAx>
      <c:valAx>
        <c:axId val="1941796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4179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790.3</c:v>
                </c:pt>
                <c:pt idx="1">
                  <c:v>735.89</c:v>
                </c:pt>
                <c:pt idx="2">
                  <c:v>693.51</c:v>
                </c:pt>
                <c:pt idx="3">
                  <c:v>635.54</c:v>
                </c:pt>
                <c:pt idx="4">
                  <c:v>579.20000000000005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E-44B6-AA2B-98A4F5CCD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180792"/>
        <c:axId val="19462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520.29999999999995</c:v>
                </c:pt>
                <c:pt idx="1">
                  <c:v>498.27</c:v>
                </c:pt>
                <c:pt idx="2">
                  <c:v>495.76</c:v>
                </c:pt>
                <c:pt idx="3">
                  <c:v>431</c:v>
                </c:pt>
                <c:pt idx="4">
                  <c:v>422.5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BE-44B6-AA2B-98A4F5CCD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180792"/>
        <c:axId val="194627184"/>
      </c:lineChart>
      <c:dateAx>
        <c:axId val="194180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4627184"/>
        <c:crosses val="autoZero"/>
        <c:auto val="1"/>
        <c:lblOffset val="100"/>
        <c:baseTimeUnit val="years"/>
      </c:dateAx>
      <c:valAx>
        <c:axId val="1946271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4180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105.05</c:v>
                </c:pt>
                <c:pt idx="1">
                  <c:v>105.5</c:v>
                </c:pt>
                <c:pt idx="2">
                  <c:v>105.18</c:v>
                </c:pt>
                <c:pt idx="3">
                  <c:v>111.43</c:v>
                </c:pt>
                <c:pt idx="4">
                  <c:v>105.63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9E-4DC7-A620-B2362E566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628360"/>
        <c:axId val="194628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90.69</c:v>
                </c:pt>
                <c:pt idx="1">
                  <c:v>90.64</c:v>
                </c:pt>
                <c:pt idx="2">
                  <c:v>93.66</c:v>
                </c:pt>
                <c:pt idx="3">
                  <c:v>100.82</c:v>
                </c:pt>
                <c:pt idx="4">
                  <c:v>101.64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9E-4DC7-A620-B2362E566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628360"/>
        <c:axId val="194628752"/>
      </c:lineChart>
      <c:dateAx>
        <c:axId val="194628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4628752"/>
        <c:crosses val="autoZero"/>
        <c:auto val="1"/>
        <c:lblOffset val="100"/>
        <c:baseTimeUnit val="years"/>
      </c:dateAx>
      <c:valAx>
        <c:axId val="194628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4628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277.38</c:v>
                </c:pt>
                <c:pt idx="1">
                  <c:v>278.13</c:v>
                </c:pt>
                <c:pt idx="2">
                  <c:v>278.95999999999998</c:v>
                </c:pt>
                <c:pt idx="3">
                  <c:v>263.27</c:v>
                </c:pt>
                <c:pt idx="4">
                  <c:v>278.81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B4-4786-955E-E3D9FEC52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629928"/>
        <c:axId val="194630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211.08</c:v>
                </c:pt>
                <c:pt idx="1">
                  <c:v>213.52</c:v>
                </c:pt>
                <c:pt idx="2">
                  <c:v>208.21</c:v>
                </c:pt>
                <c:pt idx="3">
                  <c:v>179.55</c:v>
                </c:pt>
                <c:pt idx="4">
                  <c:v>179.16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B4-4786-955E-E3D9FEC52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629928"/>
        <c:axId val="194630320"/>
      </c:lineChart>
      <c:dateAx>
        <c:axId val="194629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4630320"/>
        <c:crosses val="autoZero"/>
        <c:auto val="1"/>
        <c:lblOffset val="100"/>
        <c:baseTimeUnit val="years"/>
      </c:dateAx>
      <c:valAx>
        <c:axId val="194630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4629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【262.87】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【163.27】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80" zoomScaleNormal="80" workbookViewId="0">
      <selection activeCell="AD9" sqref="AD9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</row>
    <row r="3" spans="1:78" ht="9.75" customHeight="1" x14ac:dyDescent="0.15">
      <c r="A3" s="2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</row>
    <row r="4" spans="1:78" ht="9.75" customHeight="1" x14ac:dyDescent="0.15">
      <c r="A4" s="2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86" t="str">
        <f>データ!H6</f>
        <v>宮城県　丸森町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7"/>
      <c r="AE6" s="87"/>
      <c r="AF6" s="87"/>
      <c r="AG6" s="87"/>
      <c r="AH6" s="5"/>
      <c r="AI6" s="5"/>
      <c r="AJ6" s="5"/>
      <c r="AK6" s="5"/>
      <c r="AL6" s="5"/>
      <c r="AM6" s="5"/>
      <c r="AN6" s="5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76" t="s">
        <v>1</v>
      </c>
      <c r="C7" s="77"/>
      <c r="D7" s="77"/>
      <c r="E7" s="77"/>
      <c r="F7" s="77"/>
      <c r="G7" s="77"/>
      <c r="H7" s="77"/>
      <c r="I7" s="76" t="s">
        <v>2</v>
      </c>
      <c r="J7" s="77"/>
      <c r="K7" s="77"/>
      <c r="L7" s="77"/>
      <c r="M7" s="77"/>
      <c r="N7" s="77"/>
      <c r="O7" s="78"/>
      <c r="P7" s="79" t="s">
        <v>3</v>
      </c>
      <c r="Q7" s="79"/>
      <c r="R7" s="79"/>
      <c r="S7" s="79"/>
      <c r="T7" s="79"/>
      <c r="U7" s="79"/>
      <c r="V7" s="79"/>
      <c r="W7" s="79" t="s">
        <v>4</v>
      </c>
      <c r="X7" s="79"/>
      <c r="Y7" s="79"/>
      <c r="Z7" s="79"/>
      <c r="AA7" s="79"/>
      <c r="AB7" s="79"/>
      <c r="AC7" s="79"/>
      <c r="AD7" s="79" t="s">
        <v>5</v>
      </c>
      <c r="AE7" s="79"/>
      <c r="AF7" s="79"/>
      <c r="AG7" s="79"/>
      <c r="AH7" s="79"/>
      <c r="AI7" s="79"/>
      <c r="AJ7" s="79"/>
      <c r="AK7" s="5"/>
      <c r="AL7" s="79" t="s">
        <v>6</v>
      </c>
      <c r="AM7" s="79"/>
      <c r="AN7" s="79"/>
      <c r="AO7" s="79"/>
      <c r="AP7" s="79"/>
      <c r="AQ7" s="79"/>
      <c r="AR7" s="79"/>
      <c r="AS7" s="79"/>
      <c r="AT7" s="76" t="s">
        <v>7</v>
      </c>
      <c r="AU7" s="77"/>
      <c r="AV7" s="77"/>
      <c r="AW7" s="77"/>
      <c r="AX7" s="77"/>
      <c r="AY7" s="77"/>
      <c r="AZ7" s="77"/>
      <c r="BA7" s="77"/>
      <c r="BB7" s="79" t="s">
        <v>8</v>
      </c>
      <c r="BC7" s="79"/>
      <c r="BD7" s="79"/>
      <c r="BE7" s="79"/>
      <c r="BF7" s="79"/>
      <c r="BG7" s="79"/>
      <c r="BH7" s="79"/>
      <c r="BI7" s="79"/>
      <c r="BJ7" s="4"/>
      <c r="BK7" s="4"/>
      <c r="BL7" s="6" t="s">
        <v>9</v>
      </c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8"/>
    </row>
    <row r="8" spans="1:78" ht="18.75" customHeight="1" x14ac:dyDescent="0.15">
      <c r="A8" s="2"/>
      <c r="B8" s="80" t="str">
        <f>データ!$I$6</f>
        <v>法適用</v>
      </c>
      <c r="C8" s="81"/>
      <c r="D8" s="81"/>
      <c r="E8" s="81"/>
      <c r="F8" s="81"/>
      <c r="G8" s="81"/>
      <c r="H8" s="81"/>
      <c r="I8" s="80" t="str">
        <f>データ!$J$6</f>
        <v>水道事業</v>
      </c>
      <c r="J8" s="81"/>
      <c r="K8" s="81"/>
      <c r="L8" s="81"/>
      <c r="M8" s="81"/>
      <c r="N8" s="81"/>
      <c r="O8" s="82"/>
      <c r="P8" s="83" t="str">
        <f>データ!$K$6</f>
        <v>末端給水事業</v>
      </c>
      <c r="Q8" s="83"/>
      <c r="R8" s="83"/>
      <c r="S8" s="83"/>
      <c r="T8" s="83"/>
      <c r="U8" s="83"/>
      <c r="V8" s="83"/>
      <c r="W8" s="83" t="str">
        <f>データ!$L$6</f>
        <v>A7</v>
      </c>
      <c r="X8" s="83"/>
      <c r="Y8" s="83"/>
      <c r="Z8" s="83"/>
      <c r="AA8" s="83"/>
      <c r="AB8" s="83"/>
      <c r="AC8" s="83"/>
      <c r="AD8" s="84" t="s">
        <v>119</v>
      </c>
      <c r="AE8" s="84"/>
      <c r="AF8" s="84"/>
      <c r="AG8" s="84"/>
      <c r="AH8" s="84"/>
      <c r="AI8" s="84"/>
      <c r="AJ8" s="84"/>
      <c r="AK8" s="5"/>
      <c r="AL8" s="71">
        <f>データ!$R$6</f>
        <v>14244</v>
      </c>
      <c r="AM8" s="71"/>
      <c r="AN8" s="71"/>
      <c r="AO8" s="71"/>
      <c r="AP8" s="71"/>
      <c r="AQ8" s="71"/>
      <c r="AR8" s="71"/>
      <c r="AS8" s="71"/>
      <c r="AT8" s="67">
        <f>データ!$S$6</f>
        <v>273.3</v>
      </c>
      <c r="AU8" s="68"/>
      <c r="AV8" s="68"/>
      <c r="AW8" s="68"/>
      <c r="AX8" s="68"/>
      <c r="AY8" s="68"/>
      <c r="AZ8" s="68"/>
      <c r="BA8" s="68"/>
      <c r="BB8" s="70">
        <f>データ!$T$6</f>
        <v>52.12</v>
      </c>
      <c r="BC8" s="70"/>
      <c r="BD8" s="70"/>
      <c r="BE8" s="70"/>
      <c r="BF8" s="70"/>
      <c r="BG8" s="70"/>
      <c r="BH8" s="70"/>
      <c r="BI8" s="70"/>
      <c r="BJ8" s="4"/>
      <c r="BK8" s="4"/>
      <c r="BL8" s="74" t="s">
        <v>10</v>
      </c>
      <c r="BM8" s="75"/>
      <c r="BN8" s="9" t="s">
        <v>11</v>
      </c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1"/>
    </row>
    <row r="9" spans="1:78" ht="18.75" customHeight="1" x14ac:dyDescent="0.15">
      <c r="A9" s="2"/>
      <c r="B9" s="76" t="s">
        <v>12</v>
      </c>
      <c r="C9" s="77"/>
      <c r="D9" s="77"/>
      <c r="E9" s="77"/>
      <c r="F9" s="77"/>
      <c r="G9" s="77"/>
      <c r="H9" s="77"/>
      <c r="I9" s="76" t="s">
        <v>13</v>
      </c>
      <c r="J9" s="77"/>
      <c r="K9" s="77"/>
      <c r="L9" s="77"/>
      <c r="M9" s="77"/>
      <c r="N9" s="77"/>
      <c r="O9" s="78"/>
      <c r="P9" s="79" t="s">
        <v>14</v>
      </c>
      <c r="Q9" s="79"/>
      <c r="R9" s="79"/>
      <c r="S9" s="79"/>
      <c r="T9" s="79"/>
      <c r="U9" s="79"/>
      <c r="V9" s="79"/>
      <c r="W9" s="79" t="s">
        <v>15</v>
      </c>
      <c r="X9" s="79"/>
      <c r="Y9" s="79"/>
      <c r="Z9" s="79"/>
      <c r="AA9" s="79"/>
      <c r="AB9" s="79"/>
      <c r="AC9" s="79"/>
      <c r="AD9" s="2"/>
      <c r="AE9" s="2"/>
      <c r="AF9" s="2"/>
      <c r="AG9" s="2"/>
      <c r="AH9" s="5"/>
      <c r="AI9" s="5"/>
      <c r="AJ9" s="5"/>
      <c r="AK9" s="5"/>
      <c r="AL9" s="79" t="s">
        <v>16</v>
      </c>
      <c r="AM9" s="79"/>
      <c r="AN9" s="79"/>
      <c r="AO9" s="79"/>
      <c r="AP9" s="79"/>
      <c r="AQ9" s="79"/>
      <c r="AR9" s="79"/>
      <c r="AS9" s="79"/>
      <c r="AT9" s="76" t="s">
        <v>17</v>
      </c>
      <c r="AU9" s="77"/>
      <c r="AV9" s="77"/>
      <c r="AW9" s="77"/>
      <c r="AX9" s="77"/>
      <c r="AY9" s="77"/>
      <c r="AZ9" s="77"/>
      <c r="BA9" s="77"/>
      <c r="BB9" s="79" t="s">
        <v>18</v>
      </c>
      <c r="BC9" s="79"/>
      <c r="BD9" s="79"/>
      <c r="BE9" s="79"/>
      <c r="BF9" s="79"/>
      <c r="BG9" s="79"/>
      <c r="BH9" s="79"/>
      <c r="BI9" s="79"/>
      <c r="BJ9" s="4"/>
      <c r="BK9" s="4"/>
      <c r="BL9" s="65" t="s">
        <v>19</v>
      </c>
      <c r="BM9" s="66"/>
      <c r="BN9" s="12" t="s">
        <v>20</v>
      </c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4"/>
    </row>
    <row r="10" spans="1:78" ht="18.75" customHeight="1" x14ac:dyDescent="0.15">
      <c r="A10" s="2"/>
      <c r="B10" s="67" t="str">
        <f>データ!$N$6</f>
        <v>-</v>
      </c>
      <c r="C10" s="68"/>
      <c r="D10" s="68"/>
      <c r="E10" s="68"/>
      <c r="F10" s="68"/>
      <c r="G10" s="68"/>
      <c r="H10" s="68"/>
      <c r="I10" s="67">
        <f>データ!$O$6</f>
        <v>47.68</v>
      </c>
      <c r="J10" s="68"/>
      <c r="K10" s="68"/>
      <c r="L10" s="68"/>
      <c r="M10" s="68"/>
      <c r="N10" s="68"/>
      <c r="O10" s="69"/>
      <c r="P10" s="70">
        <f>データ!$P$6</f>
        <v>71.84</v>
      </c>
      <c r="Q10" s="70"/>
      <c r="R10" s="70"/>
      <c r="S10" s="70"/>
      <c r="T10" s="70"/>
      <c r="U10" s="70"/>
      <c r="V10" s="70"/>
      <c r="W10" s="71">
        <f>データ!$Q$6</f>
        <v>4920</v>
      </c>
      <c r="X10" s="71"/>
      <c r="Y10" s="71"/>
      <c r="Z10" s="71"/>
      <c r="AA10" s="71"/>
      <c r="AB10" s="71"/>
      <c r="AC10" s="71"/>
      <c r="AD10" s="2"/>
      <c r="AE10" s="2"/>
      <c r="AF10" s="2"/>
      <c r="AG10" s="2"/>
      <c r="AH10" s="5"/>
      <c r="AI10" s="5"/>
      <c r="AJ10" s="5"/>
      <c r="AK10" s="5"/>
      <c r="AL10" s="71">
        <f>データ!$U$6</f>
        <v>10152</v>
      </c>
      <c r="AM10" s="71"/>
      <c r="AN10" s="71"/>
      <c r="AO10" s="71"/>
      <c r="AP10" s="71"/>
      <c r="AQ10" s="71"/>
      <c r="AR10" s="71"/>
      <c r="AS10" s="71"/>
      <c r="AT10" s="67">
        <f>データ!$V$6</f>
        <v>46.35</v>
      </c>
      <c r="AU10" s="68"/>
      <c r="AV10" s="68"/>
      <c r="AW10" s="68"/>
      <c r="AX10" s="68"/>
      <c r="AY10" s="68"/>
      <c r="AZ10" s="68"/>
      <c r="BA10" s="68"/>
      <c r="BB10" s="70">
        <f>データ!$W$6</f>
        <v>219.03</v>
      </c>
      <c r="BC10" s="70"/>
      <c r="BD10" s="70"/>
      <c r="BE10" s="70"/>
      <c r="BF10" s="70"/>
      <c r="BG10" s="70"/>
      <c r="BH10" s="70"/>
      <c r="BI10" s="70"/>
      <c r="BJ10" s="2"/>
      <c r="BK10" s="2"/>
      <c r="BL10" s="72" t="s">
        <v>21</v>
      </c>
      <c r="BM10" s="73"/>
      <c r="BN10" s="15" t="s">
        <v>22</v>
      </c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7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23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 x14ac:dyDescent="0.15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5" customHeight="1" x14ac:dyDescent="0.15">
      <c r="A16" s="2"/>
      <c r="B16" s="1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19"/>
      <c r="BK16" s="2"/>
      <c r="BL16" s="50" t="s">
        <v>117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</row>
    <row r="17" spans="1:78" ht="13.5" customHeight="1" x14ac:dyDescent="0.15">
      <c r="A17" s="2"/>
      <c r="B17" s="1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19"/>
      <c r="BK17" s="2"/>
      <c r="BL17" s="50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</row>
    <row r="18" spans="1:78" ht="13.5" customHeight="1" x14ac:dyDescent="0.15">
      <c r="A18" s="2"/>
      <c r="B18" s="1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19"/>
      <c r="BK18" s="2"/>
      <c r="BL18" s="50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2"/>
    </row>
    <row r="19" spans="1:78" ht="13.5" customHeight="1" x14ac:dyDescent="0.15">
      <c r="A19" s="2"/>
      <c r="B19" s="1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19"/>
      <c r="BK19" s="2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2"/>
    </row>
    <row r="20" spans="1:78" ht="13.5" customHeight="1" x14ac:dyDescent="0.15">
      <c r="A20" s="2"/>
      <c r="B20" s="1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19"/>
      <c r="BK20" s="2"/>
      <c r="BL20" s="5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</row>
    <row r="21" spans="1:78" ht="13.5" customHeight="1" x14ac:dyDescent="0.15">
      <c r="A21" s="2"/>
      <c r="B21" s="1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19"/>
      <c r="BK21" s="2"/>
      <c r="BL21" s="5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2"/>
    </row>
    <row r="22" spans="1:78" ht="13.5" customHeight="1" x14ac:dyDescent="0.15">
      <c r="A22" s="2"/>
      <c r="B22" s="1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19"/>
      <c r="BK22" s="2"/>
      <c r="BL22" s="5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2"/>
    </row>
    <row r="23" spans="1:78" ht="13.5" customHeight="1" x14ac:dyDescent="0.15">
      <c r="A23" s="2"/>
      <c r="B23" s="1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19"/>
      <c r="BK23" s="2"/>
      <c r="BL23" s="5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2"/>
    </row>
    <row r="24" spans="1:78" ht="13.5" customHeight="1" x14ac:dyDescent="0.15">
      <c r="A24" s="2"/>
      <c r="B24" s="1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19"/>
      <c r="BK24" s="2"/>
      <c r="BL24" s="50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/>
    </row>
    <row r="25" spans="1:78" ht="13.5" customHeight="1" x14ac:dyDescent="0.15">
      <c r="A25" s="2"/>
      <c r="B25" s="1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19"/>
      <c r="BK25" s="2"/>
      <c r="BL25" s="5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2"/>
    </row>
    <row r="26" spans="1:78" ht="13.5" customHeight="1" x14ac:dyDescent="0.15">
      <c r="A26" s="2"/>
      <c r="B26" s="1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19"/>
      <c r="BK26" s="2"/>
      <c r="BL26" s="50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/>
    </row>
    <row r="27" spans="1:78" ht="13.5" customHeight="1" x14ac:dyDescent="0.15">
      <c r="A27" s="2"/>
      <c r="B27" s="1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19"/>
      <c r="BK27" s="2"/>
      <c r="BL27" s="50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/>
    </row>
    <row r="28" spans="1:78" ht="13.5" customHeight="1" x14ac:dyDescent="0.15">
      <c r="A28" s="2"/>
      <c r="B28" s="1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19"/>
      <c r="BK28" s="2"/>
      <c r="BL28" s="50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/>
    </row>
    <row r="29" spans="1:78" ht="13.5" customHeight="1" x14ac:dyDescent="0.15">
      <c r="A29" s="2"/>
      <c r="B29" s="1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19"/>
      <c r="BK29" s="2"/>
      <c r="BL29" s="5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2"/>
    </row>
    <row r="30" spans="1:78" ht="13.5" customHeight="1" x14ac:dyDescent="0.15">
      <c r="A30" s="2"/>
      <c r="B30" s="1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19"/>
      <c r="BK30" s="2"/>
      <c r="BL30" s="50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2"/>
    </row>
    <row r="31" spans="1:78" ht="13.5" customHeight="1" x14ac:dyDescent="0.15">
      <c r="A31" s="2"/>
      <c r="B31" s="1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19"/>
      <c r="BK31" s="2"/>
      <c r="BL31" s="50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2"/>
    </row>
    <row r="32" spans="1:78" ht="13.5" customHeight="1" x14ac:dyDescent="0.15">
      <c r="A32" s="2"/>
      <c r="B32" s="1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19"/>
      <c r="BK32" s="2"/>
      <c r="BL32" s="50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2"/>
    </row>
    <row r="33" spans="1:78" ht="13.5" customHeight="1" x14ac:dyDescent="0.15">
      <c r="A33" s="2"/>
      <c r="B33" s="1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19"/>
      <c r="BK33" s="2"/>
      <c r="BL33" s="50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2"/>
    </row>
    <row r="34" spans="1:78" ht="13.5" customHeight="1" x14ac:dyDescent="0.15">
      <c r="A34" s="2"/>
      <c r="B34" s="18"/>
      <c r="C34" s="56" t="s">
        <v>26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20"/>
      <c r="R34" s="56" t="s">
        <v>27</v>
      </c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20"/>
      <c r="AG34" s="56" t="s">
        <v>28</v>
      </c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20"/>
      <c r="AV34" s="56" t="s">
        <v>29</v>
      </c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19"/>
      <c r="BK34" s="2"/>
      <c r="BL34" s="50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/>
    </row>
    <row r="35" spans="1:78" ht="13.5" customHeight="1" x14ac:dyDescent="0.15">
      <c r="A35" s="2"/>
      <c r="B35" s="18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20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20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20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19"/>
      <c r="BK35" s="2"/>
      <c r="BL35" s="50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2"/>
    </row>
    <row r="36" spans="1:78" ht="13.5" customHeight="1" x14ac:dyDescent="0.15">
      <c r="A36" s="2"/>
      <c r="B36" s="1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19"/>
      <c r="BK36" s="2"/>
      <c r="BL36" s="50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2"/>
    </row>
    <row r="37" spans="1:78" ht="13.5" customHeight="1" x14ac:dyDescent="0.15">
      <c r="A37" s="2"/>
      <c r="B37" s="1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19"/>
      <c r="BK37" s="2"/>
      <c r="BL37" s="50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2"/>
    </row>
    <row r="38" spans="1:78" ht="13.5" customHeight="1" x14ac:dyDescent="0.15">
      <c r="A38" s="2"/>
      <c r="B38" s="1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19"/>
      <c r="BK38" s="2"/>
      <c r="BL38" s="50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2"/>
    </row>
    <row r="39" spans="1:78" ht="13.5" customHeight="1" x14ac:dyDescent="0.15">
      <c r="A39" s="2"/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19"/>
      <c r="BK39" s="2"/>
      <c r="BL39" s="50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2"/>
    </row>
    <row r="40" spans="1:78" ht="13.5" customHeight="1" x14ac:dyDescent="0.15">
      <c r="A40" s="2"/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19"/>
      <c r="BK40" s="2"/>
      <c r="BL40" s="50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2"/>
    </row>
    <row r="41" spans="1:78" ht="13.5" customHeight="1" x14ac:dyDescent="0.15">
      <c r="A41" s="2"/>
      <c r="B41" s="1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19"/>
      <c r="BK41" s="2"/>
      <c r="BL41" s="50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2"/>
    </row>
    <row r="42" spans="1:78" ht="13.5" customHeight="1" x14ac:dyDescent="0.15">
      <c r="A42" s="2"/>
      <c r="B42" s="1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19"/>
      <c r="BK42" s="2"/>
      <c r="BL42" s="50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2"/>
    </row>
    <row r="43" spans="1:78" ht="13.5" customHeight="1" x14ac:dyDescent="0.15">
      <c r="A43" s="2"/>
      <c r="B43" s="1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19"/>
      <c r="BK43" s="2"/>
      <c r="BL43" s="50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2"/>
    </row>
    <row r="44" spans="1:78" ht="13.5" customHeight="1" x14ac:dyDescent="0.15">
      <c r="A44" s="2"/>
      <c r="B44" s="1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19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19"/>
      <c r="BK45" s="2"/>
      <c r="BL45" s="44" t="s">
        <v>30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 x14ac:dyDescent="0.15">
      <c r="A46" s="2"/>
      <c r="B46" s="1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19"/>
      <c r="BK46" s="2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5" customHeight="1" x14ac:dyDescent="0.15">
      <c r="A47" s="2"/>
      <c r="B47" s="1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19"/>
      <c r="BK47" s="2"/>
      <c r="BL47" s="50" t="s">
        <v>116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/>
    </row>
    <row r="48" spans="1:78" ht="13.5" customHeight="1" x14ac:dyDescent="0.15">
      <c r="A48" s="2"/>
      <c r="B48" s="1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19"/>
      <c r="BK48" s="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/>
    </row>
    <row r="49" spans="1:78" ht="13.5" customHeight="1" x14ac:dyDescent="0.15">
      <c r="A49" s="2"/>
      <c r="B49" s="1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19"/>
      <c r="BK49" s="2"/>
      <c r="BL49" s="50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2"/>
    </row>
    <row r="50" spans="1:78" ht="13.5" customHeight="1" x14ac:dyDescent="0.15">
      <c r="A50" s="2"/>
      <c r="B50" s="1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19"/>
      <c r="BK50" s="2"/>
      <c r="BL50" s="50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2"/>
    </row>
    <row r="51" spans="1:78" ht="13.5" customHeight="1" x14ac:dyDescent="0.15">
      <c r="A51" s="2"/>
      <c r="B51" s="1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19"/>
      <c r="BK51" s="2"/>
      <c r="BL51" s="50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/>
    </row>
    <row r="52" spans="1:78" ht="13.5" customHeight="1" x14ac:dyDescent="0.15">
      <c r="A52" s="2"/>
      <c r="B52" s="1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19"/>
      <c r="BK52" s="2"/>
      <c r="BL52" s="50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2"/>
    </row>
    <row r="53" spans="1:78" ht="13.5" customHeight="1" x14ac:dyDescent="0.15">
      <c r="A53" s="2"/>
      <c r="B53" s="1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19"/>
      <c r="BK53" s="2"/>
      <c r="BL53" s="50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2"/>
    </row>
    <row r="54" spans="1:78" ht="13.5" customHeight="1" x14ac:dyDescent="0.15">
      <c r="A54" s="2"/>
      <c r="B54" s="1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19"/>
      <c r="BK54" s="2"/>
      <c r="BL54" s="50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2"/>
    </row>
    <row r="55" spans="1:78" ht="13.5" customHeight="1" x14ac:dyDescent="0.15">
      <c r="A55" s="2"/>
      <c r="B55" s="1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19"/>
      <c r="BK55" s="2"/>
      <c r="BL55" s="50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2"/>
    </row>
    <row r="56" spans="1:78" ht="13.5" customHeight="1" x14ac:dyDescent="0.15">
      <c r="A56" s="2"/>
      <c r="B56" s="18"/>
      <c r="C56" s="56" t="s">
        <v>31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20"/>
      <c r="R56" s="56" t="s">
        <v>32</v>
      </c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20"/>
      <c r="AG56" s="56" t="s">
        <v>33</v>
      </c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20"/>
      <c r="AV56" s="56" t="s">
        <v>34</v>
      </c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19"/>
      <c r="BK56" s="2"/>
      <c r="BL56" s="50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2"/>
    </row>
    <row r="57" spans="1:78" ht="13.5" customHeight="1" x14ac:dyDescent="0.15">
      <c r="A57" s="2"/>
      <c r="B57" s="18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20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20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20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19"/>
      <c r="BK57" s="2"/>
      <c r="BL57" s="50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2"/>
    </row>
    <row r="58" spans="1:78" ht="13.5" customHeight="1" x14ac:dyDescent="0.15">
      <c r="A58" s="2"/>
      <c r="B58" s="18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50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2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0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2"/>
    </row>
    <row r="60" spans="1:78" ht="13.5" customHeight="1" x14ac:dyDescent="0.15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50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2"/>
    </row>
    <row r="61" spans="1:78" ht="13.5" customHeight="1" x14ac:dyDescent="0.15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50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2"/>
    </row>
    <row r="62" spans="1:78" ht="13.5" customHeight="1" x14ac:dyDescent="0.15">
      <c r="A62" s="2"/>
      <c r="B62" s="1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19"/>
      <c r="BK62" s="2"/>
      <c r="BL62" s="50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2"/>
    </row>
    <row r="63" spans="1:78" ht="13.5" customHeight="1" x14ac:dyDescent="0.15">
      <c r="A63" s="2"/>
      <c r="B63" s="1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19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19"/>
      <c r="BK64" s="2"/>
      <c r="BL64" s="44" t="s">
        <v>36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 x14ac:dyDescent="0.15">
      <c r="A65" s="2"/>
      <c r="B65" s="1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19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5" customHeight="1" x14ac:dyDescent="0.15">
      <c r="A66" s="2"/>
      <c r="B66" s="1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19"/>
      <c r="BK66" s="2"/>
      <c r="BL66" s="50" t="s">
        <v>118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 x14ac:dyDescent="0.15">
      <c r="A67" s="2"/>
      <c r="B67" s="1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19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 x14ac:dyDescent="0.15">
      <c r="A68" s="2"/>
      <c r="B68" s="1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19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 x14ac:dyDescent="0.15">
      <c r="A69" s="2"/>
      <c r="B69" s="1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19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 x14ac:dyDescent="0.15">
      <c r="A70" s="2"/>
      <c r="B70" s="1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19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 x14ac:dyDescent="0.15">
      <c r="A71" s="2"/>
      <c r="B71" s="1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19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 x14ac:dyDescent="0.15">
      <c r="A72" s="2"/>
      <c r="B72" s="1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19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 x14ac:dyDescent="0.15">
      <c r="A73" s="2"/>
      <c r="B73" s="1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19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 x14ac:dyDescent="0.15">
      <c r="A74" s="2"/>
      <c r="B74" s="1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19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 x14ac:dyDescent="0.15">
      <c r="A75" s="2"/>
      <c r="B75" s="1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19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 x14ac:dyDescent="0.15">
      <c r="A76" s="2"/>
      <c r="B76" s="1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19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 x14ac:dyDescent="0.15">
      <c r="A77" s="2"/>
      <c r="B77" s="1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19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 x14ac:dyDescent="0.15">
      <c r="A78" s="2"/>
      <c r="B78" s="1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19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 x14ac:dyDescent="0.15">
      <c r="A79" s="2"/>
      <c r="B79" s="18"/>
      <c r="C79" s="56" t="s">
        <v>37</v>
      </c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20"/>
      <c r="V79" s="20"/>
      <c r="W79" s="56" t="s">
        <v>38</v>
      </c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20"/>
      <c r="AP79" s="20"/>
      <c r="AQ79" s="56" t="s">
        <v>39</v>
      </c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"/>
      <c r="BJ79" s="19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 x14ac:dyDescent="0.15">
      <c r="A80" s="2"/>
      <c r="B80" s="18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20"/>
      <c r="V80" s="20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20"/>
      <c r="AP80" s="20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"/>
      <c r="BJ80" s="19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 x14ac:dyDescent="0.15">
      <c r="A81" s="2"/>
      <c r="B81" s="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5"/>
      <c r="V81" s="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5"/>
      <c r="AP81" s="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5"/>
      <c r="BJ81" s="19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 x14ac:dyDescent="0.15">
      <c r="C83" s="26" t="s">
        <v>40</v>
      </c>
    </row>
    <row r="84" spans="1:78" hidden="1" x14ac:dyDescent="0.15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 x14ac:dyDescent="0.15">
      <c r="B85" s="27"/>
      <c r="C85" s="27"/>
      <c r="D85" s="27"/>
      <c r="E85" s="27" t="str">
        <f>データ!AH6</f>
        <v>【114.35】</v>
      </c>
      <c r="F85" s="27" t="str">
        <f>データ!AS6</f>
        <v>【0.79】</v>
      </c>
      <c r="G85" s="27" t="str">
        <f>データ!BD6</f>
        <v>【262.87】</v>
      </c>
      <c r="H85" s="27" t="str">
        <f>データ!BO6</f>
        <v>【270.87】</v>
      </c>
      <c r="I85" s="27" t="str">
        <f>データ!BZ6</f>
        <v>【105.59】</v>
      </c>
      <c r="J85" s="27" t="str">
        <f>データ!CK6</f>
        <v>【163.27】</v>
      </c>
      <c r="K85" s="27" t="str">
        <f>データ!CV6</f>
        <v>【59.94】</v>
      </c>
      <c r="L85" s="27" t="str">
        <f>データ!DG6</f>
        <v>【90.22】</v>
      </c>
      <c r="M85" s="27" t="str">
        <f>データ!DR6</f>
        <v>【47.91】</v>
      </c>
      <c r="N85" s="27" t="str">
        <f>データ!EC6</f>
        <v>【15.00】</v>
      </c>
      <c r="O85" s="27" t="str">
        <f>データ!EN6</f>
        <v>【0.76】</v>
      </c>
    </row>
  </sheetData>
  <sheetProtection password="B319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DV1" workbookViewId="0">
      <selection activeCell="X4" sqref="X4:AH4"/>
    </sheetView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4" x14ac:dyDescent="0.15">
      <c r="A1" s="3" t="s">
        <v>53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54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55</v>
      </c>
      <c r="B3" s="30" t="s">
        <v>56</v>
      </c>
      <c r="C3" s="30" t="s">
        <v>57</v>
      </c>
      <c r="D3" s="30" t="s">
        <v>58</v>
      </c>
      <c r="E3" s="30" t="s">
        <v>59</v>
      </c>
      <c r="F3" s="30" t="s">
        <v>60</v>
      </c>
      <c r="G3" s="30" t="s">
        <v>61</v>
      </c>
      <c r="H3" s="89" t="s">
        <v>62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  <c r="X3" s="95" t="s">
        <v>63</v>
      </c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 t="s">
        <v>64</v>
      </c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</row>
    <row r="4" spans="1:144" x14ac:dyDescent="0.15">
      <c r="A4" s="29" t="s">
        <v>65</v>
      </c>
      <c r="B4" s="31"/>
      <c r="C4" s="31"/>
      <c r="D4" s="31"/>
      <c r="E4" s="31"/>
      <c r="F4" s="31"/>
      <c r="G4" s="31"/>
      <c r="H4" s="9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88" t="s">
        <v>66</v>
      </c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 t="s">
        <v>67</v>
      </c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 t="s">
        <v>68</v>
      </c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 t="s">
        <v>69</v>
      </c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 t="s">
        <v>70</v>
      </c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 t="s">
        <v>71</v>
      </c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 t="s">
        <v>72</v>
      </c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 t="s">
        <v>73</v>
      </c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 t="s">
        <v>74</v>
      </c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 t="s">
        <v>75</v>
      </c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 t="s">
        <v>76</v>
      </c>
      <c r="EE4" s="88"/>
      <c r="EF4" s="88"/>
      <c r="EG4" s="88"/>
      <c r="EH4" s="88"/>
      <c r="EI4" s="88"/>
      <c r="EJ4" s="88"/>
      <c r="EK4" s="88"/>
      <c r="EL4" s="88"/>
      <c r="EM4" s="88"/>
      <c r="EN4" s="88"/>
    </row>
    <row r="5" spans="1:144" x14ac:dyDescent="0.15">
      <c r="A5" s="29" t="s">
        <v>77</v>
      </c>
      <c r="B5" s="32"/>
      <c r="C5" s="32"/>
      <c r="D5" s="32"/>
      <c r="E5" s="32"/>
      <c r="F5" s="32"/>
      <c r="G5" s="32"/>
      <c r="H5" s="33" t="s">
        <v>78</v>
      </c>
      <c r="I5" s="33" t="s">
        <v>79</v>
      </c>
      <c r="J5" s="33" t="s">
        <v>80</v>
      </c>
      <c r="K5" s="33" t="s">
        <v>81</v>
      </c>
      <c r="L5" s="33" t="s">
        <v>82</v>
      </c>
      <c r="M5" s="33" t="s">
        <v>5</v>
      </c>
      <c r="N5" s="33" t="s">
        <v>83</v>
      </c>
      <c r="O5" s="33" t="s">
        <v>84</v>
      </c>
      <c r="P5" s="33" t="s">
        <v>85</v>
      </c>
      <c r="Q5" s="33" t="s">
        <v>86</v>
      </c>
      <c r="R5" s="33" t="s">
        <v>87</v>
      </c>
      <c r="S5" s="33" t="s">
        <v>88</v>
      </c>
      <c r="T5" s="33" t="s">
        <v>89</v>
      </c>
      <c r="U5" s="33" t="s">
        <v>90</v>
      </c>
      <c r="V5" s="33" t="s">
        <v>91</v>
      </c>
      <c r="W5" s="33" t="s">
        <v>92</v>
      </c>
      <c r="X5" s="33" t="s">
        <v>93</v>
      </c>
      <c r="Y5" s="33" t="s">
        <v>94</v>
      </c>
      <c r="Z5" s="33" t="s">
        <v>95</v>
      </c>
      <c r="AA5" s="33" t="s">
        <v>96</v>
      </c>
      <c r="AB5" s="33" t="s">
        <v>97</v>
      </c>
      <c r="AC5" s="33" t="s">
        <v>98</v>
      </c>
      <c r="AD5" s="33" t="s">
        <v>99</v>
      </c>
      <c r="AE5" s="33" t="s">
        <v>100</v>
      </c>
      <c r="AF5" s="33" t="s">
        <v>101</v>
      </c>
      <c r="AG5" s="33" t="s">
        <v>102</v>
      </c>
      <c r="AH5" s="33" t="s">
        <v>41</v>
      </c>
      <c r="AI5" s="33" t="s">
        <v>93</v>
      </c>
      <c r="AJ5" s="33" t="s">
        <v>94</v>
      </c>
      <c r="AK5" s="33" t="s">
        <v>95</v>
      </c>
      <c r="AL5" s="33" t="s">
        <v>96</v>
      </c>
      <c r="AM5" s="33" t="s">
        <v>97</v>
      </c>
      <c r="AN5" s="33" t="s">
        <v>98</v>
      </c>
      <c r="AO5" s="33" t="s">
        <v>99</v>
      </c>
      <c r="AP5" s="33" t="s">
        <v>100</v>
      </c>
      <c r="AQ5" s="33" t="s">
        <v>101</v>
      </c>
      <c r="AR5" s="33" t="s">
        <v>102</v>
      </c>
      <c r="AS5" s="33" t="s">
        <v>103</v>
      </c>
      <c r="AT5" s="33" t="s">
        <v>93</v>
      </c>
      <c r="AU5" s="33" t="s">
        <v>94</v>
      </c>
      <c r="AV5" s="33" t="s">
        <v>95</v>
      </c>
      <c r="AW5" s="33" t="s">
        <v>96</v>
      </c>
      <c r="AX5" s="33" t="s">
        <v>97</v>
      </c>
      <c r="AY5" s="33" t="s">
        <v>98</v>
      </c>
      <c r="AZ5" s="33" t="s">
        <v>99</v>
      </c>
      <c r="BA5" s="33" t="s">
        <v>100</v>
      </c>
      <c r="BB5" s="33" t="s">
        <v>101</v>
      </c>
      <c r="BC5" s="33" t="s">
        <v>102</v>
      </c>
      <c r="BD5" s="33" t="s">
        <v>103</v>
      </c>
      <c r="BE5" s="33" t="s">
        <v>93</v>
      </c>
      <c r="BF5" s="33" t="s">
        <v>94</v>
      </c>
      <c r="BG5" s="33" t="s">
        <v>95</v>
      </c>
      <c r="BH5" s="33" t="s">
        <v>96</v>
      </c>
      <c r="BI5" s="33" t="s">
        <v>97</v>
      </c>
      <c r="BJ5" s="33" t="s">
        <v>98</v>
      </c>
      <c r="BK5" s="33" t="s">
        <v>99</v>
      </c>
      <c r="BL5" s="33" t="s">
        <v>100</v>
      </c>
      <c r="BM5" s="33" t="s">
        <v>101</v>
      </c>
      <c r="BN5" s="33" t="s">
        <v>102</v>
      </c>
      <c r="BO5" s="33" t="s">
        <v>103</v>
      </c>
      <c r="BP5" s="33" t="s">
        <v>93</v>
      </c>
      <c r="BQ5" s="33" t="s">
        <v>94</v>
      </c>
      <c r="BR5" s="33" t="s">
        <v>95</v>
      </c>
      <c r="BS5" s="33" t="s">
        <v>96</v>
      </c>
      <c r="BT5" s="33" t="s">
        <v>97</v>
      </c>
      <c r="BU5" s="33" t="s">
        <v>98</v>
      </c>
      <c r="BV5" s="33" t="s">
        <v>99</v>
      </c>
      <c r="BW5" s="33" t="s">
        <v>100</v>
      </c>
      <c r="BX5" s="33" t="s">
        <v>101</v>
      </c>
      <c r="BY5" s="33" t="s">
        <v>102</v>
      </c>
      <c r="BZ5" s="33" t="s">
        <v>103</v>
      </c>
      <c r="CA5" s="33" t="s">
        <v>93</v>
      </c>
      <c r="CB5" s="33" t="s">
        <v>94</v>
      </c>
      <c r="CC5" s="33" t="s">
        <v>95</v>
      </c>
      <c r="CD5" s="33" t="s">
        <v>96</v>
      </c>
      <c r="CE5" s="33" t="s">
        <v>97</v>
      </c>
      <c r="CF5" s="33" t="s">
        <v>98</v>
      </c>
      <c r="CG5" s="33" t="s">
        <v>99</v>
      </c>
      <c r="CH5" s="33" t="s">
        <v>100</v>
      </c>
      <c r="CI5" s="33" t="s">
        <v>101</v>
      </c>
      <c r="CJ5" s="33" t="s">
        <v>102</v>
      </c>
      <c r="CK5" s="33" t="s">
        <v>103</v>
      </c>
      <c r="CL5" s="33" t="s">
        <v>93</v>
      </c>
      <c r="CM5" s="33" t="s">
        <v>94</v>
      </c>
      <c r="CN5" s="33" t="s">
        <v>95</v>
      </c>
      <c r="CO5" s="33" t="s">
        <v>96</v>
      </c>
      <c r="CP5" s="33" t="s">
        <v>97</v>
      </c>
      <c r="CQ5" s="33" t="s">
        <v>98</v>
      </c>
      <c r="CR5" s="33" t="s">
        <v>99</v>
      </c>
      <c r="CS5" s="33" t="s">
        <v>100</v>
      </c>
      <c r="CT5" s="33" t="s">
        <v>101</v>
      </c>
      <c r="CU5" s="33" t="s">
        <v>102</v>
      </c>
      <c r="CV5" s="33" t="s">
        <v>103</v>
      </c>
      <c r="CW5" s="33" t="s">
        <v>93</v>
      </c>
      <c r="CX5" s="33" t="s">
        <v>94</v>
      </c>
      <c r="CY5" s="33" t="s">
        <v>95</v>
      </c>
      <c r="CZ5" s="33" t="s">
        <v>96</v>
      </c>
      <c r="DA5" s="33" t="s">
        <v>97</v>
      </c>
      <c r="DB5" s="33" t="s">
        <v>98</v>
      </c>
      <c r="DC5" s="33" t="s">
        <v>99</v>
      </c>
      <c r="DD5" s="33" t="s">
        <v>100</v>
      </c>
      <c r="DE5" s="33" t="s">
        <v>101</v>
      </c>
      <c r="DF5" s="33" t="s">
        <v>102</v>
      </c>
      <c r="DG5" s="33" t="s">
        <v>103</v>
      </c>
      <c r="DH5" s="33" t="s">
        <v>93</v>
      </c>
      <c r="DI5" s="33" t="s">
        <v>94</v>
      </c>
      <c r="DJ5" s="33" t="s">
        <v>95</v>
      </c>
      <c r="DK5" s="33" t="s">
        <v>96</v>
      </c>
      <c r="DL5" s="33" t="s">
        <v>97</v>
      </c>
      <c r="DM5" s="33" t="s">
        <v>98</v>
      </c>
      <c r="DN5" s="33" t="s">
        <v>99</v>
      </c>
      <c r="DO5" s="33" t="s">
        <v>100</v>
      </c>
      <c r="DP5" s="33" t="s">
        <v>101</v>
      </c>
      <c r="DQ5" s="33" t="s">
        <v>102</v>
      </c>
      <c r="DR5" s="33" t="s">
        <v>103</v>
      </c>
      <c r="DS5" s="33" t="s">
        <v>93</v>
      </c>
      <c r="DT5" s="33" t="s">
        <v>94</v>
      </c>
      <c r="DU5" s="33" t="s">
        <v>95</v>
      </c>
      <c r="DV5" s="33" t="s">
        <v>96</v>
      </c>
      <c r="DW5" s="33" t="s">
        <v>97</v>
      </c>
      <c r="DX5" s="33" t="s">
        <v>98</v>
      </c>
      <c r="DY5" s="33" t="s">
        <v>99</v>
      </c>
      <c r="DZ5" s="33" t="s">
        <v>100</v>
      </c>
      <c r="EA5" s="33" t="s">
        <v>101</v>
      </c>
      <c r="EB5" s="33" t="s">
        <v>102</v>
      </c>
      <c r="EC5" s="33" t="s">
        <v>103</v>
      </c>
      <c r="ED5" s="33" t="s">
        <v>93</v>
      </c>
      <c r="EE5" s="33" t="s">
        <v>94</v>
      </c>
      <c r="EF5" s="33" t="s">
        <v>95</v>
      </c>
      <c r="EG5" s="33" t="s">
        <v>96</v>
      </c>
      <c r="EH5" s="33" t="s">
        <v>97</v>
      </c>
      <c r="EI5" s="33" t="s">
        <v>98</v>
      </c>
      <c r="EJ5" s="33" t="s">
        <v>99</v>
      </c>
      <c r="EK5" s="33" t="s">
        <v>100</v>
      </c>
      <c r="EL5" s="33" t="s">
        <v>101</v>
      </c>
      <c r="EM5" s="33" t="s">
        <v>102</v>
      </c>
      <c r="EN5" s="33" t="s">
        <v>103</v>
      </c>
    </row>
    <row r="6" spans="1:144" s="37" customFormat="1" x14ac:dyDescent="0.15">
      <c r="A6" s="29" t="s">
        <v>104</v>
      </c>
      <c r="B6" s="34">
        <f>B7</f>
        <v>2016</v>
      </c>
      <c r="C6" s="34">
        <f t="shared" ref="C6:W6" si="3">C7</f>
        <v>43419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宮城県　丸森町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A7</v>
      </c>
      <c r="M6" s="34">
        <f t="shared" si="3"/>
        <v>0</v>
      </c>
      <c r="N6" s="35" t="str">
        <f t="shared" si="3"/>
        <v>-</v>
      </c>
      <c r="O6" s="35">
        <f t="shared" si="3"/>
        <v>47.68</v>
      </c>
      <c r="P6" s="35">
        <f t="shared" si="3"/>
        <v>71.84</v>
      </c>
      <c r="Q6" s="35">
        <f t="shared" si="3"/>
        <v>4920</v>
      </c>
      <c r="R6" s="35">
        <f t="shared" si="3"/>
        <v>14244</v>
      </c>
      <c r="S6" s="35">
        <f t="shared" si="3"/>
        <v>273.3</v>
      </c>
      <c r="T6" s="35">
        <f t="shared" si="3"/>
        <v>52.12</v>
      </c>
      <c r="U6" s="35">
        <f t="shared" si="3"/>
        <v>10152</v>
      </c>
      <c r="V6" s="35">
        <f t="shared" si="3"/>
        <v>46.35</v>
      </c>
      <c r="W6" s="35">
        <f t="shared" si="3"/>
        <v>219.03</v>
      </c>
      <c r="X6" s="36">
        <f>IF(X7="",NA(),X7)</f>
        <v>117.23</v>
      </c>
      <c r="Y6" s="36">
        <f t="shared" ref="Y6:AG6" si="4">IF(Y7="",NA(),Y7)</f>
        <v>117.54</v>
      </c>
      <c r="Z6" s="36">
        <f t="shared" si="4"/>
        <v>116.19</v>
      </c>
      <c r="AA6" s="36">
        <f t="shared" si="4"/>
        <v>121.42</v>
      </c>
      <c r="AB6" s="36">
        <f t="shared" si="4"/>
        <v>115.86</v>
      </c>
      <c r="AC6" s="36">
        <f t="shared" si="4"/>
        <v>104.95</v>
      </c>
      <c r="AD6" s="36">
        <f t="shared" si="4"/>
        <v>105.53</v>
      </c>
      <c r="AE6" s="36">
        <f t="shared" si="4"/>
        <v>107.2</v>
      </c>
      <c r="AF6" s="36">
        <f t="shared" si="4"/>
        <v>111.06</v>
      </c>
      <c r="AG6" s="36">
        <f t="shared" si="4"/>
        <v>111.34</v>
      </c>
      <c r="AH6" s="35" t="str">
        <f>IF(AH7="","",IF(AH7="-","【-】","【"&amp;SUBSTITUTE(TEXT(AH7,"#,##0.00"),"-","△")&amp;"】"))</f>
        <v>【114.35】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26.81</v>
      </c>
      <c r="AO6" s="36">
        <f t="shared" si="5"/>
        <v>28.31</v>
      </c>
      <c r="AP6" s="36">
        <f t="shared" si="5"/>
        <v>13.46</v>
      </c>
      <c r="AQ6" s="36">
        <f t="shared" si="5"/>
        <v>9.35</v>
      </c>
      <c r="AR6" s="36">
        <f t="shared" si="5"/>
        <v>10.130000000000001</v>
      </c>
      <c r="AS6" s="35" t="str">
        <f>IF(AS7="","",IF(AS7="-","【-】","【"&amp;SUBSTITUTE(TEXT(AS7,"#,##0.00"),"-","△")&amp;"】"))</f>
        <v>【0.79】</v>
      </c>
      <c r="AT6" s="36">
        <f>IF(AT7="",NA(),AT7)</f>
        <v>498.86</v>
      </c>
      <c r="AU6" s="36">
        <f t="shared" ref="AU6:BC6" si="6">IF(AU7="",NA(),AU7)</f>
        <v>768.45</v>
      </c>
      <c r="AV6" s="36">
        <f t="shared" si="6"/>
        <v>206.62</v>
      </c>
      <c r="AW6" s="36">
        <f t="shared" si="6"/>
        <v>182.23</v>
      </c>
      <c r="AX6" s="36">
        <f t="shared" si="6"/>
        <v>158.77000000000001</v>
      </c>
      <c r="AY6" s="36">
        <f t="shared" si="6"/>
        <v>1002.64</v>
      </c>
      <c r="AZ6" s="36">
        <f t="shared" si="6"/>
        <v>1164.51</v>
      </c>
      <c r="BA6" s="36">
        <f t="shared" si="6"/>
        <v>434.72</v>
      </c>
      <c r="BB6" s="36">
        <f t="shared" si="6"/>
        <v>398.29</v>
      </c>
      <c r="BC6" s="36">
        <f t="shared" si="6"/>
        <v>388.67</v>
      </c>
      <c r="BD6" s="35" t="str">
        <f>IF(BD7="","",IF(BD7="-","【-】","【"&amp;SUBSTITUTE(TEXT(BD7,"#,##0.00"),"-","△")&amp;"】"))</f>
        <v>【262.87】</v>
      </c>
      <c r="BE6" s="36">
        <f>IF(BE7="",NA(),BE7)</f>
        <v>790.3</v>
      </c>
      <c r="BF6" s="36">
        <f t="shared" ref="BF6:BN6" si="7">IF(BF7="",NA(),BF7)</f>
        <v>735.89</v>
      </c>
      <c r="BG6" s="36">
        <f t="shared" si="7"/>
        <v>693.51</v>
      </c>
      <c r="BH6" s="36">
        <f t="shared" si="7"/>
        <v>635.54</v>
      </c>
      <c r="BI6" s="36">
        <f t="shared" si="7"/>
        <v>579.20000000000005</v>
      </c>
      <c r="BJ6" s="36">
        <f t="shared" si="7"/>
        <v>520.29999999999995</v>
      </c>
      <c r="BK6" s="36">
        <f t="shared" si="7"/>
        <v>498.27</v>
      </c>
      <c r="BL6" s="36">
        <f t="shared" si="7"/>
        <v>495.76</v>
      </c>
      <c r="BM6" s="36">
        <f t="shared" si="7"/>
        <v>431</v>
      </c>
      <c r="BN6" s="36">
        <f t="shared" si="7"/>
        <v>422.5</v>
      </c>
      <c r="BO6" s="35" t="str">
        <f>IF(BO7="","",IF(BO7="-","【-】","【"&amp;SUBSTITUTE(TEXT(BO7,"#,##0.00"),"-","△")&amp;"】"))</f>
        <v>【270.87】</v>
      </c>
      <c r="BP6" s="36">
        <f>IF(BP7="",NA(),BP7)</f>
        <v>105.05</v>
      </c>
      <c r="BQ6" s="36">
        <f t="shared" ref="BQ6:BY6" si="8">IF(BQ7="",NA(),BQ7)</f>
        <v>105.5</v>
      </c>
      <c r="BR6" s="36">
        <f t="shared" si="8"/>
        <v>105.18</v>
      </c>
      <c r="BS6" s="36">
        <f t="shared" si="8"/>
        <v>111.43</v>
      </c>
      <c r="BT6" s="36">
        <f t="shared" si="8"/>
        <v>105.63</v>
      </c>
      <c r="BU6" s="36">
        <f t="shared" si="8"/>
        <v>90.69</v>
      </c>
      <c r="BV6" s="36">
        <f t="shared" si="8"/>
        <v>90.64</v>
      </c>
      <c r="BW6" s="36">
        <f t="shared" si="8"/>
        <v>93.66</v>
      </c>
      <c r="BX6" s="36">
        <f t="shared" si="8"/>
        <v>100.82</v>
      </c>
      <c r="BY6" s="36">
        <f t="shared" si="8"/>
        <v>101.64</v>
      </c>
      <c r="BZ6" s="35" t="str">
        <f>IF(BZ7="","",IF(BZ7="-","【-】","【"&amp;SUBSTITUTE(TEXT(BZ7,"#,##0.00"),"-","△")&amp;"】"))</f>
        <v>【105.59】</v>
      </c>
      <c r="CA6" s="36">
        <f>IF(CA7="",NA(),CA7)</f>
        <v>277.38</v>
      </c>
      <c r="CB6" s="36">
        <f t="shared" ref="CB6:CJ6" si="9">IF(CB7="",NA(),CB7)</f>
        <v>278.13</v>
      </c>
      <c r="CC6" s="36">
        <f t="shared" si="9"/>
        <v>278.95999999999998</v>
      </c>
      <c r="CD6" s="36">
        <f t="shared" si="9"/>
        <v>263.27</v>
      </c>
      <c r="CE6" s="36">
        <f t="shared" si="9"/>
        <v>278.81</v>
      </c>
      <c r="CF6" s="36">
        <f t="shared" si="9"/>
        <v>211.08</v>
      </c>
      <c r="CG6" s="36">
        <f t="shared" si="9"/>
        <v>213.52</v>
      </c>
      <c r="CH6" s="36">
        <f t="shared" si="9"/>
        <v>208.21</v>
      </c>
      <c r="CI6" s="36">
        <f t="shared" si="9"/>
        <v>179.55</v>
      </c>
      <c r="CJ6" s="36">
        <f t="shared" si="9"/>
        <v>179.16</v>
      </c>
      <c r="CK6" s="35" t="str">
        <f>IF(CK7="","",IF(CK7="-","【-】","【"&amp;SUBSTITUTE(TEXT(CK7,"#,##0.00"),"-","△")&amp;"】"))</f>
        <v>【163.27】</v>
      </c>
      <c r="CL6" s="36">
        <f>IF(CL7="",NA(),CL7)</f>
        <v>47.5</v>
      </c>
      <c r="CM6" s="36">
        <f t="shared" ref="CM6:CU6" si="10">IF(CM7="",NA(),CM7)</f>
        <v>47.1</v>
      </c>
      <c r="CN6" s="36">
        <f t="shared" si="10"/>
        <v>46.32</v>
      </c>
      <c r="CO6" s="36">
        <f t="shared" si="10"/>
        <v>46.34</v>
      </c>
      <c r="CP6" s="36">
        <f t="shared" si="10"/>
        <v>46.4</v>
      </c>
      <c r="CQ6" s="36">
        <f t="shared" si="10"/>
        <v>49.69</v>
      </c>
      <c r="CR6" s="36">
        <f t="shared" si="10"/>
        <v>49.77</v>
      </c>
      <c r="CS6" s="36">
        <f t="shared" si="10"/>
        <v>49.22</v>
      </c>
      <c r="CT6" s="36">
        <f t="shared" si="10"/>
        <v>53.52</v>
      </c>
      <c r="CU6" s="36">
        <f t="shared" si="10"/>
        <v>54.24</v>
      </c>
      <c r="CV6" s="35" t="str">
        <f>IF(CV7="","",IF(CV7="-","【-】","【"&amp;SUBSTITUTE(TEXT(CV7,"#,##0.00"),"-","△")&amp;"】"))</f>
        <v>【59.94】</v>
      </c>
      <c r="CW6" s="36">
        <f>IF(CW7="",NA(),CW7)</f>
        <v>91.04</v>
      </c>
      <c r="CX6" s="36">
        <f t="shared" ref="CX6:DF6" si="11">IF(CX7="",NA(),CX7)</f>
        <v>91.16</v>
      </c>
      <c r="CY6" s="36">
        <f t="shared" si="11"/>
        <v>91.18</v>
      </c>
      <c r="CZ6" s="36">
        <f t="shared" si="11"/>
        <v>91.35</v>
      </c>
      <c r="DA6" s="36">
        <f t="shared" si="11"/>
        <v>91.04</v>
      </c>
      <c r="DB6" s="36">
        <f t="shared" si="11"/>
        <v>80.010000000000005</v>
      </c>
      <c r="DC6" s="36">
        <f t="shared" si="11"/>
        <v>79.98</v>
      </c>
      <c r="DD6" s="36">
        <f t="shared" si="11"/>
        <v>79.48</v>
      </c>
      <c r="DE6" s="36">
        <f t="shared" si="11"/>
        <v>81.459999999999994</v>
      </c>
      <c r="DF6" s="36">
        <f t="shared" si="11"/>
        <v>81.680000000000007</v>
      </c>
      <c r="DG6" s="35" t="str">
        <f>IF(DG7="","",IF(DG7="-","【-】","【"&amp;SUBSTITUTE(TEXT(DG7,"#,##0.00"),"-","△")&amp;"】"))</f>
        <v>【90.22】</v>
      </c>
      <c r="DH6" s="36">
        <f>IF(DH7="",NA(),DH7)</f>
        <v>34.89</v>
      </c>
      <c r="DI6" s="36">
        <f t="shared" ref="DI6:DQ6" si="12">IF(DI7="",NA(),DI7)</f>
        <v>36.21</v>
      </c>
      <c r="DJ6" s="36">
        <f t="shared" si="12"/>
        <v>44.15</v>
      </c>
      <c r="DK6" s="36">
        <f t="shared" si="12"/>
        <v>46.41</v>
      </c>
      <c r="DL6" s="36">
        <f t="shared" si="12"/>
        <v>46.92</v>
      </c>
      <c r="DM6" s="36">
        <f t="shared" si="12"/>
        <v>35.18</v>
      </c>
      <c r="DN6" s="36">
        <f t="shared" si="12"/>
        <v>36.43</v>
      </c>
      <c r="DO6" s="36">
        <f t="shared" si="12"/>
        <v>46.12</v>
      </c>
      <c r="DP6" s="36">
        <f t="shared" si="12"/>
        <v>47.7</v>
      </c>
      <c r="DQ6" s="36">
        <f t="shared" si="12"/>
        <v>48.14</v>
      </c>
      <c r="DR6" s="35" t="str">
        <f>IF(DR7="","",IF(DR7="-","【-】","【"&amp;SUBSTITUTE(TEXT(DR7,"#,##0.00"),"-","△")&amp;"】"))</f>
        <v>【47.91】</v>
      </c>
      <c r="DS6" s="35">
        <f>IF(DS7="",NA(),DS7)</f>
        <v>0</v>
      </c>
      <c r="DT6" s="35">
        <f t="shared" ref="DT6:EB6" si="13">IF(DT7="",NA(),DT7)</f>
        <v>0</v>
      </c>
      <c r="DU6" s="35">
        <f t="shared" si="13"/>
        <v>0</v>
      </c>
      <c r="DV6" s="36">
        <f t="shared" si="13"/>
        <v>1.24</v>
      </c>
      <c r="DW6" s="36">
        <f t="shared" si="13"/>
        <v>1.22</v>
      </c>
      <c r="DX6" s="36">
        <f t="shared" si="13"/>
        <v>8.41</v>
      </c>
      <c r="DY6" s="36">
        <f t="shared" si="13"/>
        <v>8.7200000000000006</v>
      </c>
      <c r="DZ6" s="36">
        <f t="shared" si="13"/>
        <v>9.86</v>
      </c>
      <c r="EA6" s="36">
        <f t="shared" si="13"/>
        <v>7.26</v>
      </c>
      <c r="EB6" s="36">
        <f t="shared" si="13"/>
        <v>11.13</v>
      </c>
      <c r="EC6" s="35" t="str">
        <f>IF(EC7="","",IF(EC7="-","【-】","【"&amp;SUBSTITUTE(TEXT(EC7,"#,##0.00"),"-","△")&amp;"】"))</f>
        <v>【15.00】</v>
      </c>
      <c r="ED6" s="36">
        <f>IF(ED7="",NA(),ED7)</f>
        <v>2.34</v>
      </c>
      <c r="EE6" s="36">
        <f t="shared" ref="EE6:EM6" si="14">IF(EE7="",NA(),EE7)</f>
        <v>1.68</v>
      </c>
      <c r="EF6" s="36">
        <f t="shared" si="14"/>
        <v>0.02</v>
      </c>
      <c r="EG6" s="35">
        <f t="shared" si="14"/>
        <v>0</v>
      </c>
      <c r="EH6" s="35">
        <f t="shared" si="14"/>
        <v>0</v>
      </c>
      <c r="EI6" s="36">
        <f t="shared" si="14"/>
        <v>0.66</v>
      </c>
      <c r="EJ6" s="36">
        <f t="shared" si="14"/>
        <v>0.64</v>
      </c>
      <c r="EK6" s="36">
        <f t="shared" si="14"/>
        <v>0.56000000000000005</v>
      </c>
      <c r="EL6" s="36">
        <f t="shared" si="14"/>
        <v>1.65</v>
      </c>
      <c r="EM6" s="36">
        <f t="shared" si="14"/>
        <v>0.47</v>
      </c>
      <c r="EN6" s="35" t="str">
        <f>IF(EN7="","",IF(EN7="-","【-】","【"&amp;SUBSTITUTE(TEXT(EN7,"#,##0.00"),"-","△")&amp;"】"))</f>
        <v>【0.76】</v>
      </c>
    </row>
    <row r="7" spans="1:144" s="37" customFormat="1" x14ac:dyDescent="0.15">
      <c r="A7" s="29"/>
      <c r="B7" s="38">
        <v>2016</v>
      </c>
      <c r="C7" s="38">
        <v>43419</v>
      </c>
      <c r="D7" s="38">
        <v>46</v>
      </c>
      <c r="E7" s="38">
        <v>1</v>
      </c>
      <c r="F7" s="38">
        <v>0</v>
      </c>
      <c r="G7" s="38">
        <v>1</v>
      </c>
      <c r="H7" s="38" t="s">
        <v>105</v>
      </c>
      <c r="I7" s="38" t="s">
        <v>106</v>
      </c>
      <c r="J7" s="38" t="s">
        <v>107</v>
      </c>
      <c r="K7" s="38" t="s">
        <v>108</v>
      </c>
      <c r="L7" s="38" t="s">
        <v>109</v>
      </c>
      <c r="M7" s="38"/>
      <c r="N7" s="39" t="s">
        <v>110</v>
      </c>
      <c r="O7" s="39">
        <v>47.68</v>
      </c>
      <c r="P7" s="39">
        <v>71.84</v>
      </c>
      <c r="Q7" s="39">
        <v>4920</v>
      </c>
      <c r="R7" s="39">
        <v>14244</v>
      </c>
      <c r="S7" s="39">
        <v>273.3</v>
      </c>
      <c r="T7" s="39">
        <v>52.12</v>
      </c>
      <c r="U7" s="39">
        <v>10152</v>
      </c>
      <c r="V7" s="39">
        <v>46.35</v>
      </c>
      <c r="W7" s="39">
        <v>219.03</v>
      </c>
      <c r="X7" s="39">
        <v>117.23</v>
      </c>
      <c r="Y7" s="39">
        <v>117.54</v>
      </c>
      <c r="Z7" s="39">
        <v>116.19</v>
      </c>
      <c r="AA7" s="39">
        <v>121.42</v>
      </c>
      <c r="AB7" s="39">
        <v>115.86</v>
      </c>
      <c r="AC7" s="39">
        <v>104.95</v>
      </c>
      <c r="AD7" s="39">
        <v>105.53</v>
      </c>
      <c r="AE7" s="39">
        <v>107.2</v>
      </c>
      <c r="AF7" s="39">
        <v>111.06</v>
      </c>
      <c r="AG7" s="39">
        <v>111.34</v>
      </c>
      <c r="AH7" s="39">
        <v>114.35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26.81</v>
      </c>
      <c r="AO7" s="39">
        <v>28.31</v>
      </c>
      <c r="AP7" s="39">
        <v>13.46</v>
      </c>
      <c r="AQ7" s="39">
        <v>9.35</v>
      </c>
      <c r="AR7" s="39">
        <v>10.130000000000001</v>
      </c>
      <c r="AS7" s="39">
        <v>0.79</v>
      </c>
      <c r="AT7" s="39">
        <v>498.86</v>
      </c>
      <c r="AU7" s="39">
        <v>768.45</v>
      </c>
      <c r="AV7" s="39">
        <v>206.62</v>
      </c>
      <c r="AW7" s="39">
        <v>182.23</v>
      </c>
      <c r="AX7" s="39">
        <v>158.77000000000001</v>
      </c>
      <c r="AY7" s="39">
        <v>1002.64</v>
      </c>
      <c r="AZ7" s="39">
        <v>1164.51</v>
      </c>
      <c r="BA7" s="39">
        <v>434.72</v>
      </c>
      <c r="BB7" s="39">
        <v>398.29</v>
      </c>
      <c r="BC7" s="39">
        <v>388.67</v>
      </c>
      <c r="BD7" s="39">
        <v>262.87</v>
      </c>
      <c r="BE7" s="39">
        <v>790.3</v>
      </c>
      <c r="BF7" s="39">
        <v>735.89</v>
      </c>
      <c r="BG7" s="39">
        <v>693.51</v>
      </c>
      <c r="BH7" s="39">
        <v>635.54</v>
      </c>
      <c r="BI7" s="39">
        <v>579.20000000000005</v>
      </c>
      <c r="BJ7" s="39">
        <v>520.29999999999995</v>
      </c>
      <c r="BK7" s="39">
        <v>498.27</v>
      </c>
      <c r="BL7" s="39">
        <v>495.76</v>
      </c>
      <c r="BM7" s="39">
        <v>431</v>
      </c>
      <c r="BN7" s="39">
        <v>422.5</v>
      </c>
      <c r="BO7" s="39">
        <v>270.87</v>
      </c>
      <c r="BP7" s="39">
        <v>105.05</v>
      </c>
      <c r="BQ7" s="39">
        <v>105.5</v>
      </c>
      <c r="BR7" s="39">
        <v>105.18</v>
      </c>
      <c r="BS7" s="39">
        <v>111.43</v>
      </c>
      <c r="BT7" s="39">
        <v>105.63</v>
      </c>
      <c r="BU7" s="39">
        <v>90.69</v>
      </c>
      <c r="BV7" s="39">
        <v>90.64</v>
      </c>
      <c r="BW7" s="39">
        <v>93.66</v>
      </c>
      <c r="BX7" s="39">
        <v>100.82</v>
      </c>
      <c r="BY7" s="39">
        <v>101.64</v>
      </c>
      <c r="BZ7" s="39">
        <v>105.59</v>
      </c>
      <c r="CA7" s="39">
        <v>277.38</v>
      </c>
      <c r="CB7" s="39">
        <v>278.13</v>
      </c>
      <c r="CC7" s="39">
        <v>278.95999999999998</v>
      </c>
      <c r="CD7" s="39">
        <v>263.27</v>
      </c>
      <c r="CE7" s="39">
        <v>278.81</v>
      </c>
      <c r="CF7" s="39">
        <v>211.08</v>
      </c>
      <c r="CG7" s="39">
        <v>213.52</v>
      </c>
      <c r="CH7" s="39">
        <v>208.21</v>
      </c>
      <c r="CI7" s="39">
        <v>179.55</v>
      </c>
      <c r="CJ7" s="39">
        <v>179.16</v>
      </c>
      <c r="CK7" s="39">
        <v>163.27000000000001</v>
      </c>
      <c r="CL7" s="39">
        <v>47.5</v>
      </c>
      <c r="CM7" s="39">
        <v>47.1</v>
      </c>
      <c r="CN7" s="39">
        <v>46.32</v>
      </c>
      <c r="CO7" s="39">
        <v>46.34</v>
      </c>
      <c r="CP7" s="39">
        <v>46.4</v>
      </c>
      <c r="CQ7" s="39">
        <v>49.69</v>
      </c>
      <c r="CR7" s="39">
        <v>49.77</v>
      </c>
      <c r="CS7" s="39">
        <v>49.22</v>
      </c>
      <c r="CT7" s="39">
        <v>53.52</v>
      </c>
      <c r="CU7" s="39">
        <v>54.24</v>
      </c>
      <c r="CV7" s="39">
        <v>59.94</v>
      </c>
      <c r="CW7" s="39">
        <v>91.04</v>
      </c>
      <c r="CX7" s="39">
        <v>91.16</v>
      </c>
      <c r="CY7" s="39">
        <v>91.18</v>
      </c>
      <c r="CZ7" s="39">
        <v>91.35</v>
      </c>
      <c r="DA7" s="39">
        <v>91.04</v>
      </c>
      <c r="DB7" s="39">
        <v>80.010000000000005</v>
      </c>
      <c r="DC7" s="39">
        <v>79.98</v>
      </c>
      <c r="DD7" s="39">
        <v>79.48</v>
      </c>
      <c r="DE7" s="39">
        <v>81.459999999999994</v>
      </c>
      <c r="DF7" s="39">
        <v>81.680000000000007</v>
      </c>
      <c r="DG7" s="39">
        <v>90.22</v>
      </c>
      <c r="DH7" s="39">
        <v>34.89</v>
      </c>
      <c r="DI7" s="39">
        <v>36.21</v>
      </c>
      <c r="DJ7" s="39">
        <v>44.15</v>
      </c>
      <c r="DK7" s="39">
        <v>46.41</v>
      </c>
      <c r="DL7" s="39">
        <v>46.92</v>
      </c>
      <c r="DM7" s="39">
        <v>35.18</v>
      </c>
      <c r="DN7" s="39">
        <v>36.43</v>
      </c>
      <c r="DO7" s="39">
        <v>46.12</v>
      </c>
      <c r="DP7" s="39">
        <v>47.7</v>
      </c>
      <c r="DQ7" s="39">
        <v>48.14</v>
      </c>
      <c r="DR7" s="39">
        <v>47.91</v>
      </c>
      <c r="DS7" s="39">
        <v>0</v>
      </c>
      <c r="DT7" s="39">
        <v>0</v>
      </c>
      <c r="DU7" s="39">
        <v>0</v>
      </c>
      <c r="DV7" s="39">
        <v>1.24</v>
      </c>
      <c r="DW7" s="39">
        <v>1.22</v>
      </c>
      <c r="DX7" s="39">
        <v>8.41</v>
      </c>
      <c r="DY7" s="39">
        <v>8.7200000000000006</v>
      </c>
      <c r="DZ7" s="39">
        <v>9.86</v>
      </c>
      <c r="EA7" s="39">
        <v>7.26</v>
      </c>
      <c r="EB7" s="39">
        <v>11.13</v>
      </c>
      <c r="EC7" s="39">
        <v>15</v>
      </c>
      <c r="ED7" s="39">
        <v>2.34</v>
      </c>
      <c r="EE7" s="39">
        <v>1.68</v>
      </c>
      <c r="EF7" s="39">
        <v>0.02</v>
      </c>
      <c r="EG7" s="39">
        <v>0</v>
      </c>
      <c r="EH7" s="39">
        <v>0</v>
      </c>
      <c r="EI7" s="39">
        <v>0.66</v>
      </c>
      <c r="EJ7" s="39">
        <v>0.64</v>
      </c>
      <c r="EK7" s="39">
        <v>0.56000000000000005</v>
      </c>
      <c r="EL7" s="39">
        <v>1.65</v>
      </c>
      <c r="EM7" s="39">
        <v>0.47</v>
      </c>
      <c r="EN7" s="39">
        <v>0.76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111</v>
      </c>
      <c r="C9" s="42" t="s">
        <v>112</v>
      </c>
      <c r="D9" s="42" t="s">
        <v>113</v>
      </c>
      <c r="E9" s="42" t="s">
        <v>114</v>
      </c>
      <c r="F9" s="42" t="s">
        <v>115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56</v>
      </c>
      <c r="B10" s="43">
        <f>DATEVALUE($B$6-4&amp;"年1月1日")</f>
        <v>40909</v>
      </c>
      <c r="C10" s="43">
        <f>DATEVALUE($B$6-3&amp;"年1月1日")</f>
        <v>41275</v>
      </c>
      <c r="D10" s="43">
        <f>DATEVALUE($B$6-2&amp;"年1月1日")</f>
        <v>41640</v>
      </c>
      <c r="E10" s="43">
        <f>DATEVALUE($B$6-1&amp;"年1月1日")</f>
        <v>42005</v>
      </c>
      <c r="F10" s="43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宮城県</cp:lastModifiedBy>
  <dcterms:created xsi:type="dcterms:W3CDTF">2017-12-25T01:21:49Z</dcterms:created>
  <dcterms:modified xsi:type="dcterms:W3CDTF">2018-02-16T00:54:58Z</dcterms:modified>
  <cp:category/>
</cp:coreProperties>
</file>