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下水道管理\下水関係\決算統計\H28決算\経営比較分析\15 蔵王町\"/>
    </mc:Choice>
  </mc:AlternateContent>
  <workbookProtection workbookPassword="B319" lockStructure="1"/>
  <bookViews>
    <workbookView xWindow="240" yWindow="36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P10" i="4"/>
  <c r="AT8" i="4"/>
  <c r="W8" i="4"/>
  <c r="I8" i="4"/>
  <c r="B6" i="4"/>
  <c r="C10" i="5" l="1"/>
  <c r="D10" i="5"/>
  <c r="E10" i="5"/>
  <c r="B10" i="5"/>
</calcChain>
</file>

<file path=xl/sharedStrings.xml><?xml version="1.0" encoding="utf-8"?>
<sst xmlns="http://schemas.openxmlformats.org/spreadsheetml/2006/main" count="245" uniqueCount="126">
  <si>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</si>
  <si>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</si>
  <si>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</si>
  <si>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</si>
  <si>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</si>
  <si>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</si>
  <si>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</si>
  <si>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</si>
  <si>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</si>
  <si>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</si>
  <si>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</si>
  <si>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</si>
  <si>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</si>
  <si>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</si>
  <si>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</si>
  <si>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</si>
  <si>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</si>
  <si>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</si>
  <si>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</si>
  <si>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</si>
  <si>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</si>
  <si>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</si>
  <si>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</si>
  <si>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</si>
  <si>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</si>
  <si>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</si>
  <si>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</si>
  <si>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</si>
  <si>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</si>
  <si>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</si>
  <si>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</si>
  <si>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</si>
  <si>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</si>
  <si>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</si>
  <si>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</si>
  <si>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</si>
  <si>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</si>
  <si>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</si>
  <si>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</si>
  <si>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</si>
  <si>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</si>
  <si>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</si>
  <si>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</si>
  <si>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</si>
  <si>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</si>
  <si>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</si>
  <si>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</si>
  <si>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</si>
  <si>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</si>
  <si>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</si>
  <si>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</si>
  <si>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</si>
  <si>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</si>
  <si>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</si>
  <si>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</si>
  <si>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</si>
  <si>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</si>
  <si>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</si>
  <si>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</si>
  <si>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</si>
  <si>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</si>
  <si>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</si>
  <si>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</si>
  <si>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</si>
  <si>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</si>
  <si>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</si>
  <si>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</si>
  <si>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</si>
  <si>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</si>
  <si>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</si>
  <si>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</si>
  <si>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</si>
  <si>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</si>
  <si>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</si>
  <si>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</si>
  <si>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</si>
  <si>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</si>
  <si>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</si>
  <si>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</si>
  <si>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</si>
  <si>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</si>
  <si>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</si>
  <si>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</si>
  <si>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</si>
  <si>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</si>
  <si>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</si>
  <si>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</si>
  <si>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</si>
  <si>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</si>
  <si>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</si>
  <si>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</si>
  <si>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</si>
  <si>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</si>
  <si>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</si>
  <si>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</si>
  <si>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</si>
  <si>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</si>
  <si>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</si>
  <si>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</si>
  <si>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</si>
  <si>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</si>
  <si>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</si>
  <si>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</si>
  <si>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</si>
  <si>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</si>
  <si>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</si>
  <si>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</si>
  <si>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</si>
  <si>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</si>
  <si>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</si>
  <si>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宮城県　蔵王町</t>
  </si>
  <si>
    <t>法非適用</t>
  </si>
  <si>
    <t>下水道事業</t>
  </si>
  <si>
    <t>特定環境保全公共下水道</t>
  </si>
  <si>
    <t>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</si>
  <si>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</si>
  <si>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</si>
  <si>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</si>
  <si>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</si>
  <si>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</si>
  <si>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</si>
  <si>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</si>
  <si>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非設置</t>
    <rPh sb="0" eb="1">
      <t>ヒ</t>
    </rPh>
    <rPh sb="1" eb="3">
      <t>セッチ</t>
    </rPh>
    <phoneticPr fontId="5"/>
  </si>
  <si>
    <t xml:space="preserve"> 「1. 経営の健全性・効率性」については、汚水処理は私費による負担を原則とすることから、有収水量増加のため⑧水洗化率向上に努めるほか、さらなる自主財源確保のため、下水道使用料の滞納額縮減に努め、料金改定についても検討していく。　　　　　　　　　　　　　　　　　　　　　　　　
 「２老朽化の状況」については、平成29年度から、公営企業会計適用に向け整備する固定資産台帳をもとに改善(更新・改良・維持)業務に努める。</t>
    <rPh sb="22" eb="24">
      <t>オスイ</t>
    </rPh>
    <rPh sb="24" eb="26">
      <t>ショリ</t>
    </rPh>
    <rPh sb="27" eb="29">
      <t>シヒ</t>
    </rPh>
    <rPh sb="32" eb="34">
      <t>フタン</t>
    </rPh>
    <rPh sb="35" eb="37">
      <t>ゲンソク</t>
    </rPh>
    <rPh sb="48" eb="49">
      <t>リョウ</t>
    </rPh>
    <rPh sb="49" eb="51">
      <t>ゾウカ</t>
    </rPh>
    <rPh sb="55" eb="58">
      <t>スイセンカ</t>
    </rPh>
    <rPh sb="58" eb="59">
      <t>リツ</t>
    </rPh>
    <rPh sb="59" eb="61">
      <t>コウジョウ</t>
    </rPh>
    <rPh sb="62" eb="63">
      <t>ツト</t>
    </rPh>
    <rPh sb="72" eb="74">
      <t>ジシュ</t>
    </rPh>
    <rPh sb="74" eb="76">
      <t>ザイゲン</t>
    </rPh>
    <rPh sb="76" eb="78">
      <t>カクホ</t>
    </rPh>
    <rPh sb="82" eb="85">
      <t>ゲスイドウ</t>
    </rPh>
    <rPh sb="85" eb="87">
      <t>シヨウ</t>
    </rPh>
    <rPh sb="87" eb="88">
      <t>リョウ</t>
    </rPh>
    <rPh sb="89" eb="91">
      <t>タイノウ</t>
    </rPh>
    <rPh sb="91" eb="92">
      <t>ガク</t>
    </rPh>
    <rPh sb="92" eb="94">
      <t>シュクゲン</t>
    </rPh>
    <rPh sb="95" eb="96">
      <t>ツト</t>
    </rPh>
    <rPh sb="98" eb="100">
      <t>リョウキン</t>
    </rPh>
    <rPh sb="100" eb="102">
      <t>カイテイ</t>
    </rPh>
    <rPh sb="107" eb="109">
      <t>ケントウ</t>
    </rPh>
    <rPh sb="142" eb="143">
      <t>ロウ</t>
    </rPh>
    <rPh sb="143" eb="144">
      <t>ク</t>
    </rPh>
    <rPh sb="144" eb="145">
      <t>カ</t>
    </rPh>
    <rPh sb="146" eb="148">
      <t>ジョウキョウ</t>
    </rPh>
    <rPh sb="155" eb="157">
      <t>ヘイセイ</t>
    </rPh>
    <rPh sb="159" eb="161">
      <t>ネンド</t>
    </rPh>
    <rPh sb="164" eb="166">
      <t>コウエイ</t>
    </rPh>
    <rPh sb="166" eb="168">
      <t>キギョウ</t>
    </rPh>
    <rPh sb="168" eb="170">
      <t>カイケイ</t>
    </rPh>
    <rPh sb="170" eb="172">
      <t>テキヨウ</t>
    </rPh>
    <rPh sb="173" eb="174">
      <t>ム</t>
    </rPh>
    <rPh sb="175" eb="177">
      <t>セイビ</t>
    </rPh>
    <rPh sb="179" eb="181">
      <t>コテイ</t>
    </rPh>
    <rPh sb="181" eb="183">
      <t>シサン</t>
    </rPh>
    <rPh sb="183" eb="185">
      <t>ダイチョウ</t>
    </rPh>
    <rPh sb="189" eb="191">
      <t>カイゼン</t>
    </rPh>
    <rPh sb="192" eb="194">
      <t>コウシン</t>
    </rPh>
    <rPh sb="195" eb="197">
      <t>カイリョウ</t>
    </rPh>
    <rPh sb="198" eb="200">
      <t>イジ</t>
    </rPh>
    <rPh sb="201" eb="203">
      <t>ギョウム</t>
    </rPh>
    <rPh sb="204" eb="205">
      <t>ツト</t>
    </rPh>
    <phoneticPr fontId="8"/>
  </si>
  <si>
    <t xml:space="preserve"> 管渠については、供用開始から30年経過していないことから、改善(更新・改善・維持)については、着手していない。管渠について平成29年度より公営企業会計適用に向け固定資産台帳を整備している。</t>
    <rPh sb="1" eb="3">
      <t>カンキョ</t>
    </rPh>
    <rPh sb="9" eb="11">
      <t>キョウヨウ</t>
    </rPh>
    <rPh sb="11" eb="13">
      <t>カイシ</t>
    </rPh>
    <rPh sb="17" eb="18">
      <t>ネン</t>
    </rPh>
    <rPh sb="18" eb="20">
      <t>ケイカ</t>
    </rPh>
    <rPh sb="30" eb="32">
      <t>カイゼン</t>
    </rPh>
    <rPh sb="33" eb="35">
      <t>コウシン</t>
    </rPh>
    <rPh sb="36" eb="38">
      <t>カイゼン</t>
    </rPh>
    <rPh sb="39" eb="41">
      <t>イジ</t>
    </rPh>
    <rPh sb="48" eb="50">
      <t>チャクシュ</t>
    </rPh>
    <rPh sb="56" eb="58">
      <t>カンキョ</t>
    </rPh>
    <rPh sb="62" eb="64">
      <t>ヘイセイ</t>
    </rPh>
    <rPh sb="66" eb="68">
      <t>ネンド</t>
    </rPh>
    <rPh sb="70" eb="72">
      <t>コウエイ</t>
    </rPh>
    <rPh sb="72" eb="74">
      <t>キギョウ</t>
    </rPh>
    <rPh sb="74" eb="76">
      <t>カイケイ</t>
    </rPh>
    <rPh sb="76" eb="78">
      <t>テキヨウ</t>
    </rPh>
    <rPh sb="79" eb="80">
      <t>ム</t>
    </rPh>
    <rPh sb="81" eb="83">
      <t>コテイ</t>
    </rPh>
    <rPh sb="83" eb="85">
      <t>シサン</t>
    </rPh>
    <rPh sb="85" eb="87">
      <t>ダイチョウ</t>
    </rPh>
    <rPh sb="88" eb="90">
      <t>セイビ</t>
    </rPh>
    <phoneticPr fontId="5"/>
  </si>
  <si>
    <t xml:space="preserve"> 全体的に当町の下水道事業の経営指標は、類似団体平均値よりよい傾向にある。　                               　    
 ①収益収支比率が微増した要因は、一般会計繰入金の額が増額した為である。④企業債残高対象事業規模比率が0％になった要因は、地方債償還に要する資金を100%一般会計で負担するとしたためである。⑤経費回収率が微増した要因は、汚水処理に係る地方債償還費が減額した為である。⑥汚水処理原価については、汚水処理に係る地方債償還費が減額となったが、年間有収水量も減少傾向にある為、前年度と同等となった。⑧水洗化率については、水洗化人口の増加割合より処理区域内人口の減少割合が高い為増加となった。
 今後も、下水道事業の業務体系の効率化を図り、下水道会計の自主財源を確保し、経営基盤の強化に努める。 　　　　　　　　　　　　　　</t>
    <rPh sb="1" eb="4">
      <t>ゼンタイテキ</t>
    </rPh>
    <rPh sb="5" eb="7">
      <t>トウチョウ</t>
    </rPh>
    <rPh sb="8" eb="11">
      <t>ゲスイドウ</t>
    </rPh>
    <rPh sb="11" eb="13">
      <t>ジギョウ</t>
    </rPh>
    <rPh sb="14" eb="16">
      <t>ケイエイ</t>
    </rPh>
    <rPh sb="16" eb="18">
      <t>シヒョウ</t>
    </rPh>
    <rPh sb="20" eb="22">
      <t>ルイジ</t>
    </rPh>
    <rPh sb="22" eb="24">
      <t>ダンタイ</t>
    </rPh>
    <rPh sb="24" eb="26">
      <t>ヘイキン</t>
    </rPh>
    <rPh sb="26" eb="27">
      <t>チ</t>
    </rPh>
    <rPh sb="31" eb="33">
      <t>ケイコウ</t>
    </rPh>
    <rPh sb="77" eb="79">
      <t>シュウエキ</t>
    </rPh>
    <rPh sb="79" eb="81">
      <t>シュウシ</t>
    </rPh>
    <rPh sb="81" eb="83">
      <t>ヒリツ</t>
    </rPh>
    <rPh sb="84" eb="86">
      <t>ビゾウ</t>
    </rPh>
    <rPh sb="88" eb="90">
      <t>ヨウイン</t>
    </rPh>
    <rPh sb="92" eb="94">
      <t>イッパン</t>
    </rPh>
    <rPh sb="94" eb="96">
      <t>カイケイ</t>
    </rPh>
    <rPh sb="96" eb="98">
      <t>クリイレ</t>
    </rPh>
    <rPh sb="98" eb="99">
      <t>キン</t>
    </rPh>
    <rPh sb="100" eb="101">
      <t>ガク</t>
    </rPh>
    <rPh sb="102" eb="104">
      <t>ゾウガク</t>
    </rPh>
    <rPh sb="106" eb="107">
      <t>タメ</t>
    </rPh>
    <rPh sb="132" eb="134">
      <t>ヨウイン</t>
    </rPh>
    <rPh sb="171" eb="173">
      <t>ケイヒ</t>
    </rPh>
    <rPh sb="173" eb="175">
      <t>カイシュウ</t>
    </rPh>
    <rPh sb="175" eb="176">
      <t>リツ</t>
    </rPh>
    <rPh sb="177" eb="179">
      <t>ビゾウ</t>
    </rPh>
    <rPh sb="181" eb="183">
      <t>ヨウイン</t>
    </rPh>
    <rPh sb="185" eb="187">
      <t>オスイ</t>
    </rPh>
    <rPh sb="187" eb="189">
      <t>ショリ</t>
    </rPh>
    <rPh sb="190" eb="191">
      <t>カカ</t>
    </rPh>
    <rPh sb="192" eb="194">
      <t>チホウ</t>
    </rPh>
    <rPh sb="194" eb="195">
      <t>サイ</t>
    </rPh>
    <rPh sb="195" eb="197">
      <t>ショウカン</t>
    </rPh>
    <rPh sb="197" eb="198">
      <t>ヒ</t>
    </rPh>
    <rPh sb="199" eb="201">
      <t>ゲンガク</t>
    </rPh>
    <rPh sb="203" eb="204">
      <t>タメ</t>
    </rPh>
    <rPh sb="209" eb="211">
      <t>オスイ</t>
    </rPh>
    <rPh sb="211" eb="213">
      <t>ショリ</t>
    </rPh>
    <rPh sb="213" eb="215">
      <t>ゲンカ</t>
    </rPh>
    <rPh sb="235" eb="237">
      <t>ゲンガク</t>
    </rPh>
    <rPh sb="243" eb="245">
      <t>ネンカン</t>
    </rPh>
    <rPh sb="245" eb="247">
      <t>ユウシュウ</t>
    </rPh>
    <rPh sb="247" eb="249">
      <t>スイリョウ</t>
    </rPh>
    <rPh sb="250" eb="252">
      <t>ゲンショウ</t>
    </rPh>
    <rPh sb="252" eb="254">
      <t>ケイコウ</t>
    </rPh>
    <rPh sb="257" eb="258">
      <t>タメ</t>
    </rPh>
    <rPh sb="259" eb="262">
      <t>ゼンネンド</t>
    </rPh>
    <rPh sb="263" eb="265">
      <t>ドウトウ</t>
    </rPh>
    <rPh sb="271" eb="274">
      <t>スイセンカ</t>
    </rPh>
    <rPh sb="274" eb="275">
      <t>リツ</t>
    </rPh>
    <rPh sb="281" eb="284">
      <t>スイセンカ</t>
    </rPh>
    <rPh sb="293" eb="295">
      <t>ショリ</t>
    </rPh>
    <rPh sb="295" eb="297">
      <t>クイキ</t>
    </rPh>
    <rPh sb="297" eb="298">
      <t>ナイ</t>
    </rPh>
    <rPh sb="298" eb="300">
      <t>ジンコウ</t>
    </rPh>
    <rPh sb="301" eb="303">
      <t>ゲンショウ</t>
    </rPh>
    <rPh sb="303" eb="305">
      <t>ワリアイ</t>
    </rPh>
    <rPh sb="306" eb="307">
      <t>タカ</t>
    </rPh>
    <rPh sb="308" eb="309">
      <t>タメ</t>
    </rPh>
    <rPh sb="309" eb="31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</si>
</sst>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6" fontId="18" fillId="0" borderId="0" applyFont="0" applyFill="0" applyBorder="0" applyAlignment="0" applyProtection="0"/>
    <xf numFmtId="0" fontId="1" fillId="0" borderId="0">
      <alignment vertical="center"/>
    </xf>
  </cellStyleXfs>
  <cellXfs count="90">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protection hidden="1"/>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176" fontId="6" fillId="0" borderId="2" xfId="1" applyNumberFormat="1" applyFont="1" applyBorder="1" applyAlignment="1" applyProtection="1">
      <alignment horizontal="center" vertical="center"/>
      <protection hidden="1"/>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6" fillId="0" borderId="6"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6" fillId="0" borderId="6" xfId="19" applyFont="1" applyBorder="1" applyAlignment="1" applyProtection="1">
      <alignment horizontal="left" vertical="top" wrapText="1"/>
      <protection locked="0"/>
    </xf>
    <xf numFmtId="0" fontId="6" fillId="0" borderId="0" xfId="19" applyFont="1" applyBorder="1" applyAlignment="1" applyProtection="1">
      <alignment horizontal="left" vertical="top" wrapText="1"/>
      <protection locked="0"/>
    </xf>
    <xf numFmtId="0" fontId="6" fillId="0" borderId="7" xfId="19" applyFont="1" applyBorder="1" applyAlignment="1" applyProtection="1">
      <alignment horizontal="left" vertical="top" wrapText="1"/>
      <protection locked="0"/>
    </xf>
    <xf numFmtId="0" fontId="6" fillId="0" borderId="8" xfId="19" applyFont="1" applyBorder="1" applyAlignment="1" applyProtection="1">
      <alignment horizontal="left" vertical="top" wrapText="1"/>
      <protection locked="0"/>
    </xf>
    <xf numFmtId="0" fontId="6" fillId="0" borderId="1" xfId="19" applyFont="1" applyBorder="1" applyAlignment="1" applyProtection="1">
      <alignment horizontal="left" vertical="top" wrapText="1"/>
      <protection locked="0"/>
    </xf>
    <xf numFmtId="0" fontId="6" fillId="0" borderId="9" xfId="19" applyFont="1" applyBorder="1" applyAlignment="1" applyProtection="1">
      <alignment horizontal="left" vertical="top"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4">
    <cellStyle name="桁区切り 2" xfId="2"/>
    <cellStyle name="桁区切り 2 2" xfId="21"/>
    <cellStyle name="桁区切り 3" xfId="3"/>
    <cellStyle name="桁区切り 3 2" xfId="4"/>
    <cellStyle name="桁区切り 4" xfId="20"/>
    <cellStyle name="通貨 2" xfId="5"/>
    <cellStyle name="通貨 2 2" xfId="22"/>
    <cellStyle name="標準" xfId="0" builtinId="0"/>
    <cellStyle name="標準 2" xfId="1"/>
    <cellStyle name="標準 2 2" xfId="6"/>
    <cellStyle name="標準 2 3" xfId="7"/>
    <cellStyle name="標準 2 3 2" xfId="8"/>
    <cellStyle name="標準 2 3 2 2" xfId="23"/>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593648"/>
        <c:axId val="2719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15593648"/>
        <c:axId val="271941600"/>
      </c:lineChart>
      <c:dateAx>
        <c:axId val="115593648"/>
        <c:scaling>
          <c:orientation val="minMax"/>
        </c:scaling>
        <c:delete val="1"/>
        <c:axPos val="b"/>
        <c:numFmt formatCode="ge" sourceLinked="1"/>
        <c:majorTickMark val="none"/>
        <c:minorTickMark val="none"/>
        <c:tickLblPos val="none"/>
        <c:crossAx val="271941600"/>
        <c:crosses val="autoZero"/>
        <c:auto val="1"/>
        <c:lblOffset val="100"/>
        <c:baseTimeUnit val="years"/>
      </c:dateAx>
      <c:valAx>
        <c:axId val="2719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2668976"/>
        <c:axId val="2726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72668976"/>
        <c:axId val="272669536"/>
      </c:lineChart>
      <c:dateAx>
        <c:axId val="272668976"/>
        <c:scaling>
          <c:orientation val="minMax"/>
        </c:scaling>
        <c:delete val="1"/>
        <c:axPos val="b"/>
        <c:numFmt formatCode="ge" sourceLinked="1"/>
        <c:majorTickMark val="none"/>
        <c:minorTickMark val="none"/>
        <c:tickLblPos val="none"/>
        <c:crossAx val="272669536"/>
        <c:crosses val="autoZero"/>
        <c:auto val="1"/>
        <c:lblOffset val="100"/>
        <c:baseTimeUnit val="years"/>
      </c:dateAx>
      <c:valAx>
        <c:axId val="2726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82.26</c:v>
                </c:pt>
                <c:pt idx="1">
                  <c:v>82.58</c:v>
                </c:pt>
                <c:pt idx="2">
                  <c:v>83.72</c:v>
                </c:pt>
                <c:pt idx="3">
                  <c:v>84</c:v>
                </c:pt>
                <c:pt idx="4">
                  <c:v>84.63</c:v>
                </c:pt>
              </c:numCache>
            </c:numRef>
          </c:val>
        </c:ser>
        <c:dLbls>
          <c:showLegendKey val="0"/>
          <c:showVal val="0"/>
          <c:showCatName val="0"/>
          <c:showSerName val="0"/>
          <c:showPercent val="0"/>
          <c:showBubbleSize val="0"/>
        </c:dLbls>
        <c:gapWidth val="150"/>
        <c:axId val="272672896"/>
        <c:axId val="27284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72672896"/>
        <c:axId val="272842192"/>
      </c:lineChart>
      <c:dateAx>
        <c:axId val="272672896"/>
        <c:scaling>
          <c:orientation val="minMax"/>
        </c:scaling>
        <c:delete val="1"/>
        <c:axPos val="b"/>
        <c:numFmt formatCode="ge" sourceLinked="1"/>
        <c:majorTickMark val="none"/>
        <c:minorTickMark val="none"/>
        <c:tickLblPos val="none"/>
        <c:crossAx val="272842192"/>
        <c:crosses val="autoZero"/>
        <c:auto val="1"/>
        <c:lblOffset val="100"/>
        <c:baseTimeUnit val="years"/>
      </c:dateAx>
      <c:valAx>
        <c:axId val="27284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70.08</c:v>
                </c:pt>
                <c:pt idx="1">
                  <c:v>45.24</c:v>
                </c:pt>
                <c:pt idx="2">
                  <c:v>61.1</c:v>
                </c:pt>
                <c:pt idx="3">
                  <c:v>58.75</c:v>
                </c:pt>
                <c:pt idx="4">
                  <c:v>60.91</c:v>
                </c:pt>
              </c:numCache>
            </c:numRef>
          </c:val>
        </c:ser>
        <c:dLbls>
          <c:showLegendKey val="0"/>
          <c:showVal val="0"/>
          <c:showCatName val="0"/>
          <c:showSerName val="0"/>
          <c:showPercent val="0"/>
          <c:showBubbleSize val="0"/>
        </c:dLbls>
        <c:gapWidth val="150"/>
        <c:axId val="271944960"/>
        <c:axId val="2719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944960"/>
        <c:axId val="271945520"/>
      </c:lineChart>
      <c:dateAx>
        <c:axId val="271944960"/>
        <c:scaling>
          <c:orientation val="minMax"/>
        </c:scaling>
        <c:delete val="1"/>
        <c:axPos val="b"/>
        <c:numFmt formatCode="ge" sourceLinked="1"/>
        <c:majorTickMark val="none"/>
        <c:minorTickMark val="none"/>
        <c:tickLblPos val="none"/>
        <c:crossAx val="271945520"/>
        <c:crosses val="autoZero"/>
        <c:auto val="1"/>
        <c:lblOffset val="100"/>
        <c:baseTimeUnit val="years"/>
      </c:dateAx>
      <c:valAx>
        <c:axId val="2719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948880"/>
        <c:axId val="2720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948880"/>
        <c:axId val="272082960"/>
      </c:lineChart>
      <c:dateAx>
        <c:axId val="271948880"/>
        <c:scaling>
          <c:orientation val="minMax"/>
        </c:scaling>
        <c:delete val="1"/>
        <c:axPos val="b"/>
        <c:numFmt formatCode="ge" sourceLinked="1"/>
        <c:majorTickMark val="none"/>
        <c:minorTickMark val="none"/>
        <c:tickLblPos val="none"/>
        <c:crossAx val="272082960"/>
        <c:crosses val="autoZero"/>
        <c:auto val="1"/>
        <c:lblOffset val="100"/>
        <c:baseTimeUnit val="years"/>
      </c:dateAx>
      <c:valAx>
        <c:axId val="2720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086320"/>
        <c:axId val="2720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086320"/>
        <c:axId val="272086880"/>
      </c:lineChart>
      <c:dateAx>
        <c:axId val="272086320"/>
        <c:scaling>
          <c:orientation val="minMax"/>
        </c:scaling>
        <c:delete val="1"/>
        <c:axPos val="b"/>
        <c:numFmt formatCode="ge" sourceLinked="1"/>
        <c:majorTickMark val="none"/>
        <c:minorTickMark val="none"/>
        <c:tickLblPos val="none"/>
        <c:crossAx val="272086880"/>
        <c:crosses val="autoZero"/>
        <c:auto val="1"/>
        <c:lblOffset val="100"/>
        <c:baseTimeUnit val="years"/>
      </c:dateAx>
      <c:valAx>
        <c:axId val="2720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090240"/>
        <c:axId val="2722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090240"/>
        <c:axId val="272286768"/>
      </c:lineChart>
      <c:dateAx>
        <c:axId val="272090240"/>
        <c:scaling>
          <c:orientation val="minMax"/>
        </c:scaling>
        <c:delete val="1"/>
        <c:axPos val="b"/>
        <c:numFmt formatCode="ge" sourceLinked="1"/>
        <c:majorTickMark val="none"/>
        <c:minorTickMark val="none"/>
        <c:tickLblPos val="none"/>
        <c:crossAx val="272286768"/>
        <c:crosses val="autoZero"/>
        <c:auto val="1"/>
        <c:lblOffset val="100"/>
        <c:baseTimeUnit val="years"/>
      </c:dateAx>
      <c:valAx>
        <c:axId val="2722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290128"/>
        <c:axId val="2722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290128"/>
        <c:axId val="272290688"/>
      </c:lineChart>
      <c:dateAx>
        <c:axId val="272290128"/>
        <c:scaling>
          <c:orientation val="minMax"/>
        </c:scaling>
        <c:delete val="1"/>
        <c:axPos val="b"/>
        <c:numFmt formatCode="ge" sourceLinked="1"/>
        <c:majorTickMark val="none"/>
        <c:minorTickMark val="none"/>
        <c:tickLblPos val="none"/>
        <c:crossAx val="272290688"/>
        <c:crosses val="autoZero"/>
        <c:auto val="1"/>
        <c:lblOffset val="100"/>
        <c:baseTimeUnit val="years"/>
      </c:dateAx>
      <c:valAx>
        <c:axId val="272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1426.42</c:v>
                </c:pt>
                <c:pt idx="1">
                  <c:v>2010.03</c:v>
                </c:pt>
                <c:pt idx="2">
                  <c:v>2075.31</c:v>
                </c:pt>
                <c:pt idx="3" formatCode="#,##0.00;&quot;△&quot;#,##0.00">
                  <c:v>0</c:v>
                </c:pt>
                <c:pt idx="4" formatCode="#,##0.00;&quot;△&quot;#,##0.00">
                  <c:v>0</c:v>
                </c:pt>
              </c:numCache>
            </c:numRef>
          </c:val>
        </c:ser>
        <c:dLbls>
          <c:showLegendKey val="0"/>
          <c:showVal val="0"/>
          <c:showCatName val="0"/>
          <c:showSerName val="0"/>
          <c:showPercent val="0"/>
          <c:showBubbleSize val="0"/>
        </c:dLbls>
        <c:gapWidth val="150"/>
        <c:axId val="272294048"/>
        <c:axId val="2724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72294048"/>
        <c:axId val="272426000"/>
      </c:lineChart>
      <c:dateAx>
        <c:axId val="272294048"/>
        <c:scaling>
          <c:orientation val="minMax"/>
        </c:scaling>
        <c:delete val="1"/>
        <c:axPos val="b"/>
        <c:numFmt formatCode="ge" sourceLinked="1"/>
        <c:majorTickMark val="none"/>
        <c:minorTickMark val="none"/>
        <c:tickLblPos val="none"/>
        <c:crossAx val="272426000"/>
        <c:crosses val="autoZero"/>
        <c:auto val="1"/>
        <c:lblOffset val="100"/>
        <c:baseTimeUnit val="years"/>
      </c:dateAx>
      <c:valAx>
        <c:axId val="2724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c:v>
                </c:pt>
                <c:pt idx="1">
                  <c:v>70.92</c:v>
                </c:pt>
                <c:pt idx="2">
                  <c:v>72.08</c:v>
                </c:pt>
                <c:pt idx="3">
                  <c:v>72.739999999999995</c:v>
                </c:pt>
                <c:pt idx="4">
                  <c:v>73.84</c:v>
                </c:pt>
              </c:numCache>
            </c:numRef>
          </c:val>
        </c:ser>
        <c:dLbls>
          <c:showLegendKey val="0"/>
          <c:showVal val="0"/>
          <c:showCatName val="0"/>
          <c:showSerName val="0"/>
          <c:showPercent val="0"/>
          <c:showBubbleSize val="0"/>
        </c:dLbls>
        <c:gapWidth val="150"/>
        <c:axId val="272429360"/>
        <c:axId val="2724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72429360"/>
        <c:axId val="272429920"/>
      </c:lineChart>
      <c:dateAx>
        <c:axId val="272429360"/>
        <c:scaling>
          <c:orientation val="minMax"/>
        </c:scaling>
        <c:delete val="1"/>
        <c:axPos val="b"/>
        <c:numFmt formatCode="ge" sourceLinked="1"/>
        <c:majorTickMark val="none"/>
        <c:minorTickMark val="none"/>
        <c:tickLblPos val="none"/>
        <c:crossAx val="272429920"/>
        <c:crosses val="autoZero"/>
        <c:auto val="1"/>
        <c:lblOffset val="100"/>
        <c:baseTimeUnit val="years"/>
      </c:dateAx>
      <c:valAx>
        <c:axId val="2724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235.25</c:v>
                </c:pt>
                <c:pt idx="1">
                  <c:v>237.68</c:v>
                </c:pt>
                <c:pt idx="2">
                  <c:v>226.83</c:v>
                </c:pt>
                <c:pt idx="3">
                  <c:v>222.64</c:v>
                </c:pt>
                <c:pt idx="4">
                  <c:v>222.38</c:v>
                </c:pt>
              </c:numCache>
            </c:numRef>
          </c:val>
        </c:ser>
        <c:dLbls>
          <c:showLegendKey val="0"/>
          <c:showVal val="0"/>
          <c:showCatName val="0"/>
          <c:showSerName val="0"/>
          <c:showPercent val="0"/>
          <c:showBubbleSize val="0"/>
        </c:dLbls>
        <c:gapWidth val="150"/>
        <c:axId val="272433280"/>
        <c:axId val="27266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72433280"/>
        <c:axId val="272665616"/>
      </c:lineChart>
      <c:dateAx>
        <c:axId val="272433280"/>
        <c:scaling>
          <c:orientation val="minMax"/>
        </c:scaling>
        <c:delete val="1"/>
        <c:axPos val="b"/>
        <c:numFmt formatCode="ge" sourceLinked="1"/>
        <c:majorTickMark val="none"/>
        <c:minorTickMark val="none"/>
        <c:tickLblPos val="none"/>
        <c:crossAx val="272665616"/>
        <c:crosses val="autoZero"/>
        <c:auto val="1"/>
        <c:lblOffset val="100"/>
        <c:baseTimeUnit val="years"/>
      </c:dateAx>
      <c:valAx>
        <c:axId val="2726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5" zoomScale="85" zoomScaleNormal="8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蔵王町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12448</v>
      </c>
      <c r="AM8" s="50"/>
      <c r="AN8" s="50"/>
      <c r="AO8" s="50"/>
      <c r="AP8" s="50"/>
      <c r="AQ8" s="50"/>
      <c r="AR8" s="50"/>
      <c r="AS8" s="50"/>
      <c r="AT8" s="45">
        <f>データ!T6</f>
        <v>152.83000000000001</v>
      </c>
      <c r="AU8" s="45"/>
      <c r="AV8" s="45"/>
      <c r="AW8" s="45"/>
      <c r="AX8" s="45"/>
      <c r="AY8" s="45"/>
      <c r="AZ8" s="45"/>
      <c r="BA8" s="45"/>
      <c r="BB8" s="45">
        <f>データ!U6</f>
        <v>81.45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52.16</v>
      </c>
      <c r="Q10" s="45"/>
      <c r="R10" s="45"/>
      <c r="S10" s="45"/>
      <c r="T10" s="45"/>
      <c r="U10" s="45"/>
      <c r="V10" s="45"/>
      <c r="W10" s="45">
        <f>データ!Q6</f>
        <v>107.44</v>
      </c>
      <c r="X10" s="45"/>
      <c r="Y10" s="45"/>
      <c r="Z10" s="45"/>
      <c r="AA10" s="45"/>
      <c r="AB10" s="45"/>
      <c r="AC10" s="45"/>
      <c r="AD10" s="50">
        <f>データ!R6</f>
        <v>2862</v>
      </c>
      <c r="AE10" s="50"/>
      <c r="AF10" s="50"/>
      <c r="AG10" s="50"/>
      <c r="AH10" s="50"/>
      <c r="AI10" s="50"/>
      <c r="AJ10" s="50"/>
      <c r="AK10" s="2"/>
      <c r="AL10" s="50">
        <f>データ!V6</f>
        <v>6473</v>
      </c>
      <c r="AM10" s="50"/>
      <c r="AN10" s="50"/>
      <c r="AO10" s="50"/>
      <c r="AP10" s="50"/>
      <c r="AQ10" s="50"/>
      <c r="AR10" s="50"/>
      <c r="AS10" s="50"/>
      <c r="AT10" s="45">
        <f>データ!W6</f>
        <v>4.41</v>
      </c>
      <c r="AU10" s="45"/>
      <c r="AV10" s="45"/>
      <c r="AW10" s="45"/>
      <c r="AX10" s="45"/>
      <c r="AY10" s="45"/>
      <c r="AZ10" s="45"/>
      <c r="BA10" s="45"/>
      <c r="BB10" s="45">
        <f>データ!X6</f>
        <v>1467.8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C79:T80"/>
    <mergeCell ref="W79:AN80"/>
    <mergeCell ref="AQ79:BH80"/>
    <mergeCell ref="BL66:BZ82"/>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43010</v>
      </c>
      <c r="D6" s="33">
        <f t="shared" si="3"/>
        <v>47</v>
      </c>
      <c r="E6" s="33">
        <f t="shared" si="3"/>
        <v>17</v>
      </c>
      <c r="F6" s="33">
        <f t="shared" si="3"/>
        <v>4</v>
      </c>
      <c r="G6" s="33">
        <f t="shared" si="3"/>
        <v>0</v>
      </c>
      <c r="H6" s="33" t="str">
        <f t="shared" si="3"/>
        <v>宮城県　蔵王町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52.16</v>
      </c>
      <c r="Q6" s="34">
        <f t="shared" si="3"/>
        <v>107.44</v>
      </c>
      <c r="R6" s="34">
        <f t="shared" si="3"/>
        <v>2862</v>
      </c>
      <c r="S6" s="34">
        <f t="shared" si="3"/>
        <v>12448</v>
      </c>
      <c r="T6" s="34">
        <f t="shared" si="3"/>
        <v>152.83000000000001</v>
      </c>
      <c r="U6" s="34">
        <f t="shared" si="3"/>
        <v>81.45</v>
      </c>
      <c r="V6" s="34">
        <f t="shared" si="3"/>
        <v>6473</v>
      </c>
      <c r="W6" s="34">
        <f t="shared" si="3"/>
        <v>4.41</v>
      </c>
      <c r="X6" s="34">
        <f t="shared" si="3"/>
        <v>1467.8</v>
      </c>
      <c r="Y6" s="35">
        <f>IF(Y7="",NA(),Y7)</f>
        <v>70.08</v>
      </c>
      <c r="Z6" s="35">
        <f t="shared" ref="Z6:AH6" si="4">IF(Z7="",NA(),Z7)</f>
        <v>45.24</v>
      </c>
      <c r="AA6" s="35">
        <f t="shared" si="4"/>
        <v>61.1</v>
      </c>
      <c r="AB6" s="35">
        <f t="shared" si="4"/>
        <v>58.75</v>
      </c>
      <c r="AC6" s="35">
        <f t="shared" si="4"/>
        <v>60.91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1426.42</v>
      </c>
      <c r="BG6" s="35">
        <f t="shared" ref="BG6:BO6" si="7">IF(BG7="",NA(),BG7)</f>
        <v>2010.03</v>
      </c>
      <c r="BH6" s="35">
        <f t="shared" si="7"/>
        <v>2075.31</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69.8</v>
      </c>
      <c r="BR6" s="35">
        <f t="shared" ref="BR6:BZ6" si="8">IF(BR7="",NA(),BR7)</f>
        <v>70.92</v>
      </c>
      <c r="BS6" s="35">
        <f t="shared" si="8"/>
        <v>72.08</v>
      </c>
      <c r="BT6" s="35">
        <f t="shared" si="8"/>
        <v>72.739999999999995</v>
      </c>
      <c r="BU6" s="35">
        <f t="shared" si="8"/>
        <v>73.84</v>
      </c>
      <c r="BV6" s="35">
        <f t="shared" si="8"/>
        <v>62.83</v>
      </c>
      <c r="BW6" s="35">
        <f t="shared" si="8"/>
        <v>64.63</v>
      </c>
      <c r="BX6" s="35">
        <f t="shared" si="8"/>
        <v>66.56</v>
      </c>
      <c r="BY6" s="35">
        <f t="shared" si="8"/>
        <v>66.22</v>
      </c>
      <c r="BZ6" s="35">
        <f t="shared" si="8"/>
        <v>69.87</v>
      </c>
      <c r="CA6" s="34" t="str">
        <f>IF(CA7="","",IF(CA7="-","【-】","【"&amp;SUBSTITUTE(TEXT(CA7,"#,##0.00"),"-","△")&amp;"】"))</f>
        <v>【69.80】</v>
      </c>
      <c r="CB6" s="35">
        <f>IF(CB7="",NA(),CB7)</f>
        <v>235.25</v>
      </c>
      <c r="CC6" s="35">
        <f t="shared" ref="CC6:CK6" si="9">IF(CC7="",NA(),CC7)</f>
        <v>237.68</v>
      </c>
      <c r="CD6" s="35">
        <f t="shared" si="9"/>
        <v>226.83</v>
      </c>
      <c r="CE6" s="35">
        <f t="shared" si="9"/>
        <v>222.64</v>
      </c>
      <c r="CF6" s="35">
        <f t="shared" si="9"/>
        <v>222.38</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82.26</v>
      </c>
      <c r="CY6" s="35">
        <f t="shared" ref="CY6:DG6" si="11">IF(CY7="",NA(),CY7)</f>
        <v>82.58</v>
      </c>
      <c r="CZ6" s="35">
        <f t="shared" si="11"/>
        <v>83.72</v>
      </c>
      <c r="DA6" s="35">
        <f t="shared" si="11"/>
        <v>84</v>
      </c>
      <c r="DB6" s="35">
        <f t="shared" si="11"/>
        <v>84.63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43010</v>
      </c>
      <c r="D7" s="37">
        <v>47</v>
      </c>
      <c r="E7" s="37">
        <v>17</v>
      </c>
      <c r="F7" s="37">
        <v>4</v>
      </c>
      <c r="G7" s="37">
        <v>0</v>
      </c>
      <c r="H7" s="37" t="s">
        <v>110</v>
      </c>
      <c r="I7" s="37" t="s">
        <v>111</v>
      </c>
      <c r="J7" s="37" t="s">
        <v>112</v>
      </c>
      <c r="K7" s="37" t="s">
        <v>113</v>
      </c>
      <c r="L7" s="37" t="s">
        <v>114</v>
      </c>
      <c r="M7" s="37"/>
      <c r="N7" s="38" t="s">
        <v>115</v>
      </c>
      <c r="O7" s="38" t="s">
        <v>116</v>
      </c>
      <c r="P7" s="38">
        <v>52.16</v>
      </c>
      <c r="Q7" s="38">
        <v>107.44</v>
      </c>
      <c r="R7" s="38">
        <v>2862</v>
      </c>
      <c r="S7" s="38">
        <v>12448</v>
      </c>
      <c r="T7" s="38">
        <v>152.83000000000001</v>
      </c>
      <c r="U7" s="38">
        <v>81.45</v>
      </c>
      <c r="V7" s="38">
        <v>6473</v>
      </c>
      <c r="W7" s="38">
        <v>4.41</v>
      </c>
      <c r="X7" s="38">
        <v>1467.8</v>
      </c>
      <c r="Y7" s="38">
        <v>70.08</v>
      </c>
      <c r="Z7" s="38">
        <v>45.24</v>
      </c>
      <c r="AA7" s="38">
        <v>61.1</v>
      </c>
      <c r="AB7" s="38">
        <v>58.75</v>
      </c>
      <c r="AC7" s="38">
        <v>60.91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1426.42</v>
      </c>
      <c r="BG7" s="38">
        <v>2010.03</v>
      </c>
      <c r="BH7" s="38">
        <v>2075.31</v>
      </c>
      <c r="BI7" s="38">
        <v>0</v>
      </c>
      <c r="BJ7" s="38">
        <v>0</v>
      </c>
      <c r="BK7" s="38">
        <v>1622.51</v>
      </c>
      <c r="BL7" s="38">
        <v>1569.13</v>
      </c>
      <c r="BM7" s="38">
        <v>1436</v>
      </c>
      <c r="BN7" s="38">
        <v>1434.89</v>
      </c>
      <c r="BO7" s="38">
        <v>1298.9100000000001</v>
      </c>
      <c r="BP7" s="38">
        <v>1348.09</v>
      </c>
      <c r="BQ7" s="38">
        <v>69.8</v>
      </c>
      <c r="BR7" s="38">
        <v>70.92</v>
      </c>
      <c r="BS7" s="38">
        <v>72.08</v>
      </c>
      <c r="BT7" s="38">
        <v>72.739999999999995</v>
      </c>
      <c r="BU7" s="38">
        <v>73.84</v>
      </c>
      <c r="BV7" s="38">
        <v>62.83</v>
      </c>
      <c r="BW7" s="38">
        <v>64.63</v>
      </c>
      <c r="BX7" s="38">
        <v>66.56</v>
      </c>
      <c r="BY7" s="38">
        <v>66.22</v>
      </c>
      <c r="BZ7" s="38">
        <v>69.87</v>
      </c>
      <c r="CA7" s="38">
        <v>69.8</v>
      </c>
      <c r="CB7" s="38">
        <v>235.25</v>
      </c>
      <c r="CC7" s="38">
        <v>237.68</v>
      </c>
      <c r="CD7" s="38">
        <v>226.83</v>
      </c>
      <c r="CE7" s="38">
        <v>222.64</v>
      </c>
      <c r="CF7" s="38">
        <v>222.38</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82.26</v>
      </c>
      <c r="CY7" s="38">
        <v>82.58</v>
      </c>
      <c r="CZ7" s="38">
        <v>83.72</v>
      </c>
      <c r="DA7" s="38">
        <v>84</v>
      </c>
      <c r="DB7" s="38">
        <v>84.63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武田 智志</cp:lastModifiedBy>
  <cp:lastPrinted>2018-02-08T06:19:18Z</cp:lastPrinted>
  <dcterms:created xsi:type="dcterms:W3CDTF">2017-12-25T02:16:34Z</dcterms:created>
  <dcterms:modified xsi:type="dcterms:W3CDTF">2018-02-08T06:20:22Z</dcterms:modified>
  <cp:category/>
</cp:coreProperties>
</file>