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75" windowWidth="14940" windowHeight="7860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T6" i="5"/>
  <c r="S6" i="5"/>
  <c r="AY8" i="4" s="1"/>
  <c r="R6" i="5"/>
  <c r="AQ8" i="4" s="1"/>
  <c r="Q6" i="5"/>
  <c r="P6" i="5"/>
  <c r="O6" i="5"/>
  <c r="N6" i="5"/>
  <c r="M6" i="5"/>
  <c r="L6" i="5"/>
  <c r="K6" i="5"/>
  <c r="R8" i="4" s="1"/>
  <c r="J6" i="5"/>
  <c r="J8" i="4" s="1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Q10" i="4"/>
  <c r="AI10" i="4"/>
  <c r="Z10" i="4"/>
  <c r="R10" i="4"/>
  <c r="J10" i="4"/>
  <c r="B10" i="4"/>
  <c r="AI8" i="4"/>
  <c r="Z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<sst xmlns="http://schemas.openxmlformats.org/spreadsheetml/2006/main" count="220" uniqueCount="108">
  <si>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</si>
  <si>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</si>
  <si>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</si>
  <si>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</si>
  <si>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</si>
  <si>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</si>
  <si>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</si>
  <si>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</si>
  <si>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</si>
  <si>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</si>
  <si>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</si>
  <si>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</si>
  <si>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</si>
  <si>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</si>
  <si>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</si>
  <si>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</si>
  <si>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</si>
  <si>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</si>
  <si>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</si>
  <si>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</si>
  <si>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</si>
  <si>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</si>
  <si>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</si>
  <si>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</si>
  <si>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</si>
  <si>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</si>
  <si>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</si>
  <si>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</si>
  <si>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</si>
  <si>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</si>
  <si>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</si>
  <si>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</si>
  <si>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</si>
  <si>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</si>
  <si>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</si>
  <si>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</si>
  <si>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</si>
  <si>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</si>
  <si>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</si>
  <si>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</si>
  <si>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</si>
  <si>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</si>
  <si>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</si>
  <si>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</si>
  <si>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</si>
  <si>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</si>
  <si>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</si>
  <si>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</si>
  <si>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</si>
  <si>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</si>
  <si>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</si>
  <si>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</si>
  <si>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</si>
  <si>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</si>
  <si>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</si>
  <si>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</si>
  <si>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</si>
  <si>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</si>
  <si>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</si>
  <si>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</si>
  <si>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</si>
  <si>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</si>
  <si>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</si>
  <si>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</si>
  <si>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</si>
  <si>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</si>
  <si>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</si>
  <si>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</si>
  <si>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</si>
  <si>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</si>
  <si>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</si>
  <si>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</si>
  <si>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</si>
  <si>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</si>
  <si>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</si>
  <si>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</si>
  <si>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</si>
  <si>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</si>
  <si>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</si>
  <si>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</si>
  <si>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</si>
  <si>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</si>
  <si>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</si>
  <si>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</si>
  <si>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</si>
  <si>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</si>
  <si>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</si>
  <si>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</si>
  <si>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</si>
  <si>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</si>
  <si>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</si>
  <si>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</si>
  <si>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</si>
  <si>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女川町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</si>
  <si>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</si>
  <si>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</si>
  <si>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</si>
  <si>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</si>
  <si>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</si>
  <si>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</si>
  <si>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</si>
  <si>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</si>
  <si>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</si>
  <si>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</si>
  <si>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</si>
  <si>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災害復旧事業により、大部分が新設管（耐震管）となる予定である。</t>
    <rPh sb="0" eb="2">
      <t>サイガイ</t>
    </rPh>
    <rPh sb="2" eb="4">
      <t>フッキュウ</t>
    </rPh>
    <rPh sb="4" eb="6">
      <t>ジギョウ</t>
    </rPh>
    <rPh sb="10" eb="13">
      <t>ダイブブン</t>
    </rPh>
    <rPh sb="14" eb="16">
      <t>シンセツ</t>
    </rPh>
    <rPh sb="16" eb="17">
      <t>カン</t>
    </rPh>
    <rPh sb="18" eb="20">
      <t>タイシン</t>
    </rPh>
    <rPh sb="20" eb="21">
      <t>カン</t>
    </rPh>
    <rPh sb="25" eb="27">
      <t>ヨテイ</t>
    </rPh>
    <phoneticPr fontId="4"/>
  </si>
  <si>
    <t>平成29年度から水道事業会計(法適用)への統合を検討している。</t>
    <rPh sb="0" eb="2">
      <t>ヘイセイ</t>
    </rPh>
    <rPh sb="4" eb="5">
      <t>ネン</t>
    </rPh>
    <rPh sb="5" eb="6">
      <t>ド</t>
    </rPh>
    <rPh sb="8" eb="10">
      <t>スイドウ</t>
    </rPh>
    <rPh sb="10" eb="12">
      <t>ジギョウ</t>
    </rPh>
    <rPh sb="12" eb="14">
      <t>カイケイ</t>
    </rPh>
    <rPh sb="15" eb="16">
      <t>ホウ</t>
    </rPh>
    <rPh sb="16" eb="18">
      <t>テキヨウ</t>
    </rPh>
    <rPh sb="21" eb="23">
      <t>トウゴウ</t>
    </rPh>
    <rPh sb="24" eb="26">
      <t>ケントウ</t>
    </rPh>
    <phoneticPr fontId="4"/>
  </si>
  <si>
    <t>⑤料金回収率について
給水人口が少ない簡易水道区域なので、料金収入のみで料金回収率を100％にするのは難しく、一般会計からの繰入金を充てている。</t>
    <rPh sb="1" eb="3">
      <t>リョウキン</t>
    </rPh>
    <rPh sb="3" eb="5">
      <t>カイシュウ</t>
    </rPh>
    <rPh sb="5" eb="6">
      <t>リツ</t>
    </rPh>
    <rPh sb="11" eb="13">
      <t>キュウスイ</t>
    </rPh>
    <rPh sb="13" eb="15">
      <t>ジンコウ</t>
    </rPh>
    <rPh sb="16" eb="17">
      <t>スク</t>
    </rPh>
    <rPh sb="19" eb="21">
      <t>カンイ</t>
    </rPh>
    <rPh sb="21" eb="23">
      <t>スイドウ</t>
    </rPh>
    <rPh sb="23" eb="25">
      <t>クイキ</t>
    </rPh>
    <rPh sb="29" eb="31">
      <t>リョウキン</t>
    </rPh>
    <rPh sb="31" eb="33">
      <t>シュウニュウ</t>
    </rPh>
    <rPh sb="36" eb="38">
      <t>リョウキン</t>
    </rPh>
    <rPh sb="38" eb="40">
      <t>カイシュウ</t>
    </rPh>
    <rPh sb="40" eb="41">
      <t>リツ</t>
    </rPh>
    <rPh sb="51" eb="52">
      <t>ムズカ</t>
    </rPh>
    <rPh sb="55" eb="57">
      <t>イッパン</t>
    </rPh>
    <rPh sb="57" eb="59">
      <t>カイケイ</t>
    </rPh>
    <rPh sb="62" eb="64">
      <t>クリイレ</t>
    </rPh>
    <rPh sb="64" eb="65">
      <t>キン</t>
    </rPh>
    <rPh sb="66" eb="67">
      <t>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</si>
</sst>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20928"/>
        <c:axId val="53035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0.48</c:v>
                </c:pt>
                <c:pt idx="1">
                  <c:v>0.61</c:v>
                </c:pt>
                <c:pt idx="2">
                  <c:v>0.37</c:v>
                </c:pt>
                <c:pt idx="3">
                  <c:v>0.7</c:v>
                </c:pt>
                <c:pt idx="4">
                  <c:v>0.91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20928"/>
        <c:axId val="53035392"/>
      </c:lineChart>
      <c:dateAx>
        <c:axId val="53020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035392"/>
        <c:crosses val="autoZero"/>
        <c:auto val="1"/>
        <c:lblOffset val="100"/>
        <c:baseTimeUnit val="years"/>
      </c:dateAx>
      <c:valAx>
        <c:axId val="53035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020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11.27</c:v>
                </c:pt>
                <c:pt idx="2">
                  <c:v>99.85</c:v>
                </c:pt>
                <c:pt idx="3">
                  <c:v>112.73</c:v>
                </c:pt>
                <c:pt idx="4">
                  <c:v>103.27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95328"/>
        <c:axId val="103813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57.95</c:v>
                </c:pt>
                <c:pt idx="1">
                  <c:v>50.66</c:v>
                </c:pt>
                <c:pt idx="2">
                  <c:v>51.11</c:v>
                </c:pt>
                <c:pt idx="3">
                  <c:v>50.49</c:v>
                </c:pt>
                <c:pt idx="4">
                  <c:v>48.36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95328"/>
        <c:axId val="103813888"/>
      </c:lineChart>
      <c:dateAx>
        <c:axId val="103795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813888"/>
        <c:crosses val="autoZero"/>
        <c:auto val="1"/>
        <c:lblOffset val="100"/>
        <c:baseTimeUnit val="years"/>
      </c:dateAx>
      <c:valAx>
        <c:axId val="103813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795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71.819999999999993</c:v>
                </c:pt>
                <c:pt idx="2">
                  <c:v>73.91</c:v>
                </c:pt>
                <c:pt idx="3">
                  <c:v>77.569999999999993</c:v>
                </c:pt>
                <c:pt idx="4">
                  <c:v>89.68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60480"/>
        <c:axId val="103866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76.33</c:v>
                </c:pt>
                <c:pt idx="1">
                  <c:v>74.13</c:v>
                </c:pt>
                <c:pt idx="2">
                  <c:v>74.16</c:v>
                </c:pt>
                <c:pt idx="3">
                  <c:v>74.209999999999994</c:v>
                </c:pt>
                <c:pt idx="4">
                  <c:v>75.239999999999995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60480"/>
        <c:axId val="103866752"/>
      </c:lineChart>
      <c:dateAx>
        <c:axId val="103860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866752"/>
        <c:crosses val="autoZero"/>
        <c:auto val="1"/>
        <c:lblOffset val="100"/>
        <c:baseTimeUnit val="years"/>
      </c:dateAx>
      <c:valAx>
        <c:axId val="103866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860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100.04</c:v>
                </c:pt>
                <c:pt idx="1">
                  <c:v>100</c:v>
                </c:pt>
                <c:pt idx="2">
                  <c:v>147.29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61504"/>
        <c:axId val="53063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78.62</c:v>
                </c:pt>
                <c:pt idx="1">
                  <c:v>68.61</c:v>
                </c:pt>
                <c:pt idx="2">
                  <c:v>70.760000000000005</c:v>
                </c:pt>
                <c:pt idx="3">
                  <c:v>71.66</c:v>
                </c:pt>
                <c:pt idx="4">
                  <c:v>73.06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1504"/>
        <c:axId val="53063680"/>
      </c:lineChart>
      <c:dateAx>
        <c:axId val="53061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063680"/>
        <c:crosses val="autoZero"/>
        <c:auto val="1"/>
        <c:lblOffset val="100"/>
        <c:baseTimeUnit val="years"/>
      </c:dateAx>
      <c:valAx>
        <c:axId val="53063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061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82368"/>
        <c:axId val="45879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82368"/>
        <c:axId val="45879296"/>
      </c:lineChart>
      <c:dateAx>
        <c:axId val="53082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879296"/>
        <c:crosses val="autoZero"/>
        <c:auto val="1"/>
        <c:lblOffset val="100"/>
        <c:baseTimeUnit val="years"/>
      </c:dateAx>
      <c:valAx>
        <c:axId val="45879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082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17312"/>
        <c:axId val="45919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17312"/>
        <c:axId val="45919232"/>
      </c:lineChart>
      <c:dateAx>
        <c:axId val="45917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919232"/>
        <c:crosses val="autoZero"/>
        <c:auto val="1"/>
        <c:lblOffset val="100"/>
        <c:baseTimeUnit val="years"/>
      </c:dateAx>
      <c:valAx>
        <c:axId val="45919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917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115904"/>
        <c:axId val="71117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115904"/>
        <c:axId val="71117824"/>
      </c:lineChart>
      <c:dateAx>
        <c:axId val="71115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117824"/>
        <c:crosses val="autoZero"/>
        <c:auto val="1"/>
        <c:lblOffset val="100"/>
        <c:baseTimeUnit val="years"/>
      </c:dateAx>
      <c:valAx>
        <c:axId val="71117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115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160960"/>
        <c:axId val="71162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160960"/>
        <c:axId val="71162880"/>
      </c:lineChart>
      <c:dateAx>
        <c:axId val="71160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162880"/>
        <c:crosses val="autoZero"/>
        <c:auto val="1"/>
        <c:lblOffset val="100"/>
        <c:baseTimeUnit val="years"/>
      </c:dateAx>
      <c:valAx>
        <c:axId val="71162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160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139.81</c:v>
                </c:pt>
                <c:pt idx="3" formatCode="#,##0.00;&quot;△&quot;#,##0.00;&quot;-&quot;">
                  <c:v>125.77</c:v>
                </c:pt>
                <c:pt idx="4" formatCode="#,##0.00;&quot;△&quot;#,##0.00;&quot;-&quot;">
                  <c:v>199.31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69888"/>
        <c:axId val="97671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1137.3599999999999</c:v>
                </c:pt>
                <c:pt idx="1">
                  <c:v>1442.51</c:v>
                </c:pt>
                <c:pt idx="2">
                  <c:v>1496.15</c:v>
                </c:pt>
                <c:pt idx="3">
                  <c:v>1462.56</c:v>
                </c:pt>
                <c:pt idx="4">
                  <c:v>1486.62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69888"/>
        <c:axId val="97671808"/>
      </c:lineChart>
      <c:dateAx>
        <c:axId val="97669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671808"/>
        <c:crosses val="autoZero"/>
        <c:auto val="1"/>
        <c:lblOffset val="100"/>
        <c:baseTimeUnit val="years"/>
      </c:dateAx>
      <c:valAx>
        <c:axId val="97671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669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18.8</c:v>
                </c:pt>
                <c:pt idx="2">
                  <c:v>16.23</c:v>
                </c:pt>
                <c:pt idx="3">
                  <c:v>20.85</c:v>
                </c:pt>
                <c:pt idx="4">
                  <c:v>25.52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43872"/>
        <c:axId val="103745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57.51</c:v>
                </c:pt>
                <c:pt idx="1">
                  <c:v>33.299999999999997</c:v>
                </c:pt>
                <c:pt idx="2">
                  <c:v>33.01</c:v>
                </c:pt>
                <c:pt idx="3">
                  <c:v>32.39</c:v>
                </c:pt>
                <c:pt idx="4">
                  <c:v>24.39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43872"/>
        <c:axId val="103745792"/>
      </c:lineChart>
      <c:dateAx>
        <c:axId val="103743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745792"/>
        <c:crosses val="autoZero"/>
        <c:auto val="1"/>
        <c:lblOffset val="100"/>
        <c:baseTimeUnit val="years"/>
      </c:dateAx>
      <c:valAx>
        <c:axId val="103745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743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715.22</c:v>
                </c:pt>
                <c:pt idx="2">
                  <c:v>820.59</c:v>
                </c:pt>
                <c:pt idx="3">
                  <c:v>599.32000000000005</c:v>
                </c:pt>
                <c:pt idx="4">
                  <c:v>504.11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63328"/>
        <c:axId val="10378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291.83</c:v>
                </c:pt>
                <c:pt idx="1">
                  <c:v>526.57000000000005</c:v>
                </c:pt>
                <c:pt idx="2">
                  <c:v>523.08000000000004</c:v>
                </c:pt>
                <c:pt idx="3">
                  <c:v>530.83000000000004</c:v>
                </c:pt>
                <c:pt idx="4">
                  <c:v>734.18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63328"/>
        <c:axId val="103785984"/>
      </c:lineChart>
      <c:dateAx>
        <c:axId val="103763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785984"/>
        <c:crosses val="autoZero"/>
        <c:auto val="1"/>
        <c:lblOffset val="100"/>
        <c:baseTimeUnit val="years"/>
      </c:dateAx>
      <c:valAx>
        <c:axId val="10378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763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【1,239.32】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="85" zoomScaleNormal="85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7" t="str">
        <f>データ!H6</f>
        <v>宮城県　女川町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D4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7124</v>
      </c>
      <c r="AJ8" s="74"/>
      <c r="AK8" s="74"/>
      <c r="AL8" s="74"/>
      <c r="AM8" s="74"/>
      <c r="AN8" s="74"/>
      <c r="AO8" s="74"/>
      <c r="AP8" s="75"/>
      <c r="AQ8" s="56">
        <f>データ!R6</f>
        <v>65.349999999999994</v>
      </c>
      <c r="AR8" s="56"/>
      <c r="AS8" s="56"/>
      <c r="AT8" s="56"/>
      <c r="AU8" s="56"/>
      <c r="AV8" s="56"/>
      <c r="AW8" s="56"/>
      <c r="AX8" s="56"/>
      <c r="AY8" s="56">
        <f>データ!S6</f>
        <v>109.01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19.77</v>
      </c>
      <c r="S10" s="56"/>
      <c r="T10" s="56"/>
      <c r="U10" s="56"/>
      <c r="V10" s="56"/>
      <c r="W10" s="56"/>
      <c r="X10" s="56"/>
      <c r="Y10" s="56"/>
      <c r="Z10" s="64">
        <f>データ!P6</f>
        <v>2430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1386</v>
      </c>
      <c r="AJ10" s="64"/>
      <c r="AK10" s="64"/>
      <c r="AL10" s="64"/>
      <c r="AM10" s="64"/>
      <c r="AN10" s="64"/>
      <c r="AO10" s="64"/>
      <c r="AP10" s="64"/>
      <c r="AQ10" s="56">
        <f>データ!U6</f>
        <v>1</v>
      </c>
      <c r="AR10" s="56"/>
      <c r="AS10" s="56"/>
      <c r="AT10" s="56"/>
      <c r="AU10" s="56"/>
      <c r="AV10" s="56"/>
      <c r="AW10" s="56"/>
      <c r="AX10" s="56"/>
      <c r="AY10" s="56">
        <f>データ!V6</f>
        <v>1386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107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105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106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45811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宮城県　女川町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19.77</v>
      </c>
      <c r="P6" s="32">
        <f t="shared" si="3"/>
        <v>2430</v>
      </c>
      <c r="Q6" s="32">
        <f t="shared" si="3"/>
        <v>7124</v>
      </c>
      <c r="R6" s="32">
        <f t="shared" si="3"/>
        <v>65.349999999999994</v>
      </c>
      <c r="S6" s="32">
        <f t="shared" si="3"/>
        <v>109.01</v>
      </c>
      <c r="T6" s="32">
        <f t="shared" si="3"/>
        <v>1386</v>
      </c>
      <c r="U6" s="32">
        <f t="shared" si="3"/>
        <v>1</v>
      </c>
      <c r="V6" s="32">
        <f t="shared" si="3"/>
        <v>1386</v>
      </c>
      <c r="W6" s="33">
        <f>IF(W7="",NA(),W7)</f>
        <v>100.04</v>
      </c>
      <c r="X6" s="33">
        <f t="shared" ref="X6:AF6" si="4">IF(X7="",NA(),X7)</f>
        <v>100</v>
      </c>
      <c r="Y6" s="33">
        <f t="shared" si="4"/>
        <v>147.29</v>
      </c>
      <c r="Z6" s="33">
        <f t="shared" si="4"/>
        <v>100</v>
      </c>
      <c r="AA6" s="33">
        <f t="shared" si="4"/>
        <v>100</v>
      </c>
      <c r="AB6" s="33">
        <f t="shared" si="4"/>
        <v>78.62</v>
      </c>
      <c r="AC6" s="33">
        <f t="shared" si="4"/>
        <v>68.61</v>
      </c>
      <c r="AD6" s="33">
        <f t="shared" si="4"/>
        <v>70.760000000000005</v>
      </c>
      <c r="AE6" s="33">
        <f t="shared" si="4"/>
        <v>71.66</v>
      </c>
      <c r="AF6" s="33">
        <f t="shared" si="4"/>
        <v>73.06</v>
      </c>
      <c r="AG6" s="32" t="str">
        <f>IF(AG7="","",IF(AG7="-","【-】","【"&amp;SUBSTITUTE(TEXT(AG7,"#,##0.00"),"-","△")&amp;"】"))</f>
        <v>【76.03】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2">
        <f>IF(BD7="",NA(),BD7)</f>
        <v>0</v>
      </c>
      <c r="BE6" s="32">
        <f t="shared" ref="BE6:BM6" si="7">IF(BE7="",NA(),BE7)</f>
        <v>0</v>
      </c>
      <c r="BF6" s="33">
        <f t="shared" si="7"/>
        <v>139.81</v>
      </c>
      <c r="BG6" s="33">
        <f t="shared" si="7"/>
        <v>125.77</v>
      </c>
      <c r="BH6" s="33">
        <f t="shared" si="7"/>
        <v>199.31</v>
      </c>
      <c r="BI6" s="33">
        <f t="shared" si="7"/>
        <v>1137.3599999999999</v>
      </c>
      <c r="BJ6" s="33">
        <f t="shared" si="7"/>
        <v>1442.51</v>
      </c>
      <c r="BK6" s="33">
        <f t="shared" si="7"/>
        <v>1496.15</v>
      </c>
      <c r="BL6" s="33">
        <f t="shared" si="7"/>
        <v>1462.56</v>
      </c>
      <c r="BM6" s="33">
        <f t="shared" si="7"/>
        <v>1486.62</v>
      </c>
      <c r="BN6" s="32" t="str">
        <f>IF(BN7="","",IF(BN7="-","【-】","【"&amp;SUBSTITUTE(TEXT(BN7,"#,##0.00"),"-","△")&amp;"】"))</f>
        <v>【1,239.32】</v>
      </c>
      <c r="BO6" s="33" t="str">
        <f>IF(BO7="",NA(),BO7)</f>
        <v>-</v>
      </c>
      <c r="BP6" s="33">
        <f t="shared" ref="BP6:BX6" si="8">IF(BP7="",NA(),BP7)</f>
        <v>18.8</v>
      </c>
      <c r="BQ6" s="33">
        <f t="shared" si="8"/>
        <v>16.23</v>
      </c>
      <c r="BR6" s="33">
        <f t="shared" si="8"/>
        <v>20.85</v>
      </c>
      <c r="BS6" s="33">
        <f t="shared" si="8"/>
        <v>25.52</v>
      </c>
      <c r="BT6" s="33">
        <f t="shared" si="8"/>
        <v>57.51</v>
      </c>
      <c r="BU6" s="33">
        <f t="shared" si="8"/>
        <v>33.299999999999997</v>
      </c>
      <c r="BV6" s="33">
        <f t="shared" si="8"/>
        <v>33.01</v>
      </c>
      <c r="BW6" s="33">
        <f t="shared" si="8"/>
        <v>32.39</v>
      </c>
      <c r="BX6" s="33">
        <f t="shared" si="8"/>
        <v>24.39</v>
      </c>
      <c r="BY6" s="32" t="str">
        <f>IF(BY7="","",IF(BY7="-","【-】","【"&amp;SUBSTITUTE(TEXT(BY7,"#,##0.00"),"-","△")&amp;"】"))</f>
        <v>【36.33】</v>
      </c>
      <c r="BZ6" s="32">
        <f>IF(BZ7="",NA(),BZ7)</f>
        <v>0</v>
      </c>
      <c r="CA6" s="33">
        <f t="shared" ref="CA6:CI6" si="9">IF(CA7="",NA(),CA7)</f>
        <v>715.22</v>
      </c>
      <c r="CB6" s="33">
        <f t="shared" si="9"/>
        <v>820.59</v>
      </c>
      <c r="CC6" s="33">
        <f t="shared" si="9"/>
        <v>599.32000000000005</v>
      </c>
      <c r="CD6" s="33">
        <f t="shared" si="9"/>
        <v>504.11</v>
      </c>
      <c r="CE6" s="33">
        <f t="shared" si="9"/>
        <v>291.83</v>
      </c>
      <c r="CF6" s="33">
        <f t="shared" si="9"/>
        <v>526.57000000000005</v>
      </c>
      <c r="CG6" s="33">
        <f t="shared" si="9"/>
        <v>523.08000000000004</v>
      </c>
      <c r="CH6" s="33">
        <f t="shared" si="9"/>
        <v>530.83000000000004</v>
      </c>
      <c r="CI6" s="33">
        <f t="shared" si="9"/>
        <v>734.18</v>
      </c>
      <c r="CJ6" s="32" t="str">
        <f>IF(CJ7="","",IF(CJ7="-","【-】","【"&amp;SUBSTITUTE(TEXT(CJ7,"#,##0.00"),"-","△")&amp;"】"))</f>
        <v>【476.46】</v>
      </c>
      <c r="CK6" s="32">
        <f>IF(CK7="",NA(),CK7)</f>
        <v>0</v>
      </c>
      <c r="CL6" s="33">
        <f t="shared" ref="CL6:CT6" si="10">IF(CL7="",NA(),CL7)</f>
        <v>11.27</v>
      </c>
      <c r="CM6" s="33">
        <f t="shared" si="10"/>
        <v>99.85</v>
      </c>
      <c r="CN6" s="33">
        <f t="shared" si="10"/>
        <v>112.73</v>
      </c>
      <c r="CO6" s="33">
        <f t="shared" si="10"/>
        <v>103.27</v>
      </c>
      <c r="CP6" s="33">
        <f t="shared" si="10"/>
        <v>57.95</v>
      </c>
      <c r="CQ6" s="33">
        <f t="shared" si="10"/>
        <v>50.66</v>
      </c>
      <c r="CR6" s="33">
        <f t="shared" si="10"/>
        <v>51.11</v>
      </c>
      <c r="CS6" s="33">
        <f t="shared" si="10"/>
        <v>50.49</v>
      </c>
      <c r="CT6" s="33">
        <f t="shared" si="10"/>
        <v>48.36</v>
      </c>
      <c r="CU6" s="32" t="str">
        <f>IF(CU7="","",IF(CU7="-","【-】","【"&amp;SUBSTITUTE(TEXT(CU7,"#,##0.00"),"-","△")&amp;"】"))</f>
        <v>【58.19】</v>
      </c>
      <c r="CV6" s="33" t="str">
        <f>IF(CV7="",NA(),CV7)</f>
        <v>-</v>
      </c>
      <c r="CW6" s="33">
        <f t="shared" ref="CW6:DE6" si="11">IF(CW7="",NA(),CW7)</f>
        <v>71.819999999999993</v>
      </c>
      <c r="CX6" s="33">
        <f t="shared" si="11"/>
        <v>73.91</v>
      </c>
      <c r="CY6" s="33">
        <f t="shared" si="11"/>
        <v>77.569999999999993</v>
      </c>
      <c r="CZ6" s="33">
        <f t="shared" si="11"/>
        <v>89.68</v>
      </c>
      <c r="DA6" s="33">
        <f t="shared" si="11"/>
        <v>76.33</v>
      </c>
      <c r="DB6" s="33">
        <f t="shared" si="11"/>
        <v>74.13</v>
      </c>
      <c r="DC6" s="33">
        <f t="shared" si="11"/>
        <v>74.16</v>
      </c>
      <c r="DD6" s="33">
        <f t="shared" si="11"/>
        <v>74.209999999999994</v>
      </c>
      <c r="DE6" s="33">
        <f t="shared" si="11"/>
        <v>75.239999999999995</v>
      </c>
      <c r="DF6" s="32" t="str">
        <f>IF(DF7="","",IF(DF7="-","【-】","【"&amp;SUBSTITUTE(TEXT(DF7,"#,##0.00"),"-","△")&amp;"】"))</f>
        <v>【75.39】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0.48</v>
      </c>
      <c r="EI6" s="33">
        <f t="shared" si="14"/>
        <v>0.61</v>
      </c>
      <c r="EJ6" s="33">
        <f t="shared" si="14"/>
        <v>0.37</v>
      </c>
      <c r="EK6" s="33">
        <f t="shared" si="14"/>
        <v>0.7</v>
      </c>
      <c r="EL6" s="33">
        <f t="shared" si="14"/>
        <v>0.91</v>
      </c>
      <c r="EM6" s="32" t="str">
        <f>IF(EM7="","",IF(EM7="-","【-】","【"&amp;SUBSTITUTE(TEXT(EM7,"#,##0.00"),"-","△")&amp;"】"))</f>
        <v>【0.74】</v>
      </c>
    </row>
    <row r="7" spans="1:143" s="34" customFormat="1">
      <c r="A7" s="26"/>
      <c r="B7" s="35">
        <v>2014</v>
      </c>
      <c r="C7" s="35">
        <v>45811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19.77</v>
      </c>
      <c r="P7" s="36">
        <v>2430</v>
      </c>
      <c r="Q7" s="36">
        <v>7124</v>
      </c>
      <c r="R7" s="36">
        <v>65.349999999999994</v>
      </c>
      <c r="S7" s="36">
        <v>109.01</v>
      </c>
      <c r="T7" s="36">
        <v>1386</v>
      </c>
      <c r="U7" s="36">
        <v>1</v>
      </c>
      <c r="V7" s="36">
        <v>1386</v>
      </c>
      <c r="W7" s="36">
        <v>100.04</v>
      </c>
      <c r="X7" s="36">
        <v>100</v>
      </c>
      <c r="Y7" s="36">
        <v>147.29</v>
      </c>
      <c r="Z7" s="36">
        <v>100</v>
      </c>
      <c r="AA7" s="36">
        <v>100</v>
      </c>
      <c r="AB7" s="36">
        <v>78.62</v>
      </c>
      <c r="AC7" s="36">
        <v>68.61</v>
      </c>
      <c r="AD7" s="36">
        <v>70.760000000000005</v>
      </c>
      <c r="AE7" s="36">
        <v>71.66</v>
      </c>
      <c r="AF7" s="36">
        <v>73.06</v>
      </c>
      <c r="AG7" s="36">
        <v>76.03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0</v>
      </c>
      <c r="BE7" s="36">
        <v>0</v>
      </c>
      <c r="BF7" s="36">
        <v>139.81</v>
      </c>
      <c r="BG7" s="36">
        <v>125.77</v>
      </c>
      <c r="BH7" s="36">
        <v>199.31</v>
      </c>
      <c r="BI7" s="36">
        <v>1137.3599999999999</v>
      </c>
      <c r="BJ7" s="36">
        <v>1442.51</v>
      </c>
      <c r="BK7" s="36">
        <v>1496.15</v>
      </c>
      <c r="BL7" s="36">
        <v>1462.56</v>
      </c>
      <c r="BM7" s="36">
        <v>1486.62</v>
      </c>
      <c r="BN7" s="36">
        <v>1239.32</v>
      </c>
      <c r="BO7" s="36" t="s">
        <v>98</v>
      </c>
      <c r="BP7" s="36">
        <v>18.8</v>
      </c>
      <c r="BQ7" s="36">
        <v>16.23</v>
      </c>
      <c r="BR7" s="36">
        <v>20.85</v>
      </c>
      <c r="BS7" s="36">
        <v>25.52</v>
      </c>
      <c r="BT7" s="36">
        <v>57.51</v>
      </c>
      <c r="BU7" s="36">
        <v>33.299999999999997</v>
      </c>
      <c r="BV7" s="36">
        <v>33.01</v>
      </c>
      <c r="BW7" s="36">
        <v>32.39</v>
      </c>
      <c r="BX7" s="36">
        <v>24.39</v>
      </c>
      <c r="BY7" s="36">
        <v>36.33</v>
      </c>
      <c r="BZ7" s="36">
        <v>0</v>
      </c>
      <c r="CA7" s="36">
        <v>715.22</v>
      </c>
      <c r="CB7" s="36">
        <v>820.59</v>
      </c>
      <c r="CC7" s="36">
        <v>599.32000000000005</v>
      </c>
      <c r="CD7" s="36">
        <v>504.11</v>
      </c>
      <c r="CE7" s="36">
        <v>291.83</v>
      </c>
      <c r="CF7" s="36">
        <v>526.57000000000005</v>
      </c>
      <c r="CG7" s="36">
        <v>523.08000000000004</v>
      </c>
      <c r="CH7" s="36">
        <v>530.83000000000004</v>
      </c>
      <c r="CI7" s="36">
        <v>734.18</v>
      </c>
      <c r="CJ7" s="36">
        <v>476.46</v>
      </c>
      <c r="CK7" s="36">
        <v>0</v>
      </c>
      <c r="CL7" s="36">
        <v>11.27</v>
      </c>
      <c r="CM7" s="36">
        <v>99.85</v>
      </c>
      <c r="CN7" s="36">
        <v>112.73</v>
      </c>
      <c r="CO7" s="36">
        <v>103.27</v>
      </c>
      <c r="CP7" s="36">
        <v>57.95</v>
      </c>
      <c r="CQ7" s="36">
        <v>50.66</v>
      </c>
      <c r="CR7" s="36">
        <v>51.11</v>
      </c>
      <c r="CS7" s="36">
        <v>50.49</v>
      </c>
      <c r="CT7" s="36">
        <v>48.36</v>
      </c>
      <c r="CU7" s="36">
        <v>58.19</v>
      </c>
      <c r="CV7" s="36" t="s">
        <v>98</v>
      </c>
      <c r="CW7" s="36">
        <v>71.819999999999993</v>
      </c>
      <c r="CX7" s="36">
        <v>73.91</v>
      </c>
      <c r="CY7" s="36">
        <v>77.569999999999993</v>
      </c>
      <c r="CZ7" s="36">
        <v>89.68</v>
      </c>
      <c r="DA7" s="36">
        <v>76.33</v>
      </c>
      <c r="DB7" s="36">
        <v>74.13</v>
      </c>
      <c r="DC7" s="36">
        <v>74.16</v>
      </c>
      <c r="DD7" s="36">
        <v>74.209999999999994</v>
      </c>
      <c r="DE7" s="36">
        <v>75.239999999999995</v>
      </c>
      <c r="DF7" s="36">
        <v>75.39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0.48</v>
      </c>
      <c r="EI7" s="36">
        <v>0.61</v>
      </c>
      <c r="EJ7" s="36">
        <v>0.37</v>
      </c>
      <c r="EK7" s="36">
        <v>0.7</v>
      </c>
      <c r="EL7" s="36">
        <v>0.91</v>
      </c>
      <c r="EM7" s="36">
        <v>0.74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temp</cp:lastModifiedBy>
  <dcterms:created xsi:type="dcterms:W3CDTF">2016-01-18T04:59:52Z</dcterms:created>
  <dcterms:modified xsi:type="dcterms:W3CDTF">2016-02-24T09:20:02Z</dcterms:modified>
  <cp:category/>
</cp:coreProperties>
</file>