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0" windowWidth="10275" windowHeight="7815" activeTab="0"/>
  </bookViews>
  <sheets>
    <sheet name="30年度" sheetId="1" r:id="rId1"/>
    <sheet name="一覧表" sheetId="2" r:id="rId2"/>
  </sheets>
  <definedNames>
    <definedName name="_xlnm.Print_Area" localSheetId="0">'30年度'!$A$1:$AB$84</definedName>
    <definedName name="_xlnm.Print_Area" localSheetId="1">'一覧表'!$A$1:$J$33</definedName>
    <definedName name="_xlnm.Print_Titles" localSheetId="0">'30年度'!$3:$4</definedName>
    <definedName name="_xlnm.Print_Titles" localSheetId="1">'一覧表'!$2:$3</definedName>
  </definedNames>
  <calcPr fullCalcOnLoad="1"/>
</workbook>
</file>

<file path=xl/sharedStrings.xml><?xml version="1.0" encoding="utf-8"?>
<sst xmlns="http://schemas.openxmlformats.org/spreadsheetml/2006/main" count="997" uniqueCount="356">
  <si>
    <t>指定管理者</t>
  </si>
  <si>
    <t>自然保護課</t>
  </si>
  <si>
    <t>伊豆沼・内沼サンクチュアリセンター</t>
  </si>
  <si>
    <t>蔵王野鳥の森自然観察センター</t>
  </si>
  <si>
    <t>クレー射撃場</t>
  </si>
  <si>
    <t>県民の森</t>
  </si>
  <si>
    <t>慶長使節船ミュージアム</t>
  </si>
  <si>
    <t>民間非営利活動プラザ</t>
  </si>
  <si>
    <t>社会福祉法人宮城県社会福祉協議会</t>
  </si>
  <si>
    <t>介護研修センター</t>
  </si>
  <si>
    <t>長寿社会政策課</t>
  </si>
  <si>
    <t>さくらハイツ</t>
  </si>
  <si>
    <t>社会福祉法人宮城県福祉事業協会</t>
  </si>
  <si>
    <t>コスモスハウス</t>
  </si>
  <si>
    <t>障害福祉課</t>
  </si>
  <si>
    <t>啓佑学園</t>
  </si>
  <si>
    <t>船形コロニー</t>
  </si>
  <si>
    <t>第二啓佑学園</t>
  </si>
  <si>
    <t>七ツ森希望の家</t>
  </si>
  <si>
    <t>援護寮</t>
  </si>
  <si>
    <t>観光課</t>
  </si>
  <si>
    <t>みやぎ産業交流センター</t>
  </si>
  <si>
    <t>岩出山牧場</t>
  </si>
  <si>
    <t>畜産課</t>
  </si>
  <si>
    <t>都市計画課</t>
  </si>
  <si>
    <t>加瀬沼公園</t>
  </si>
  <si>
    <t>仙塩流域下水道</t>
  </si>
  <si>
    <t>阿武隈川下流流域下水道</t>
  </si>
  <si>
    <t>住宅課</t>
  </si>
  <si>
    <t>スポーツ健康課</t>
  </si>
  <si>
    <t>宮城県ライフル射撃場</t>
  </si>
  <si>
    <t>宮城県ライフル射撃協会</t>
  </si>
  <si>
    <t>宮城県婦人会館</t>
  </si>
  <si>
    <t>生涯学習課</t>
  </si>
  <si>
    <t>施設数</t>
  </si>
  <si>
    <t>指定管理者の自己評価</t>
  </si>
  <si>
    <t>県の評価</t>
  </si>
  <si>
    <t>特定非営利活動法人宮城県森林インストラクター協会</t>
  </si>
  <si>
    <t>特定非営利活動法人宮城県森林インストラクター協会</t>
  </si>
  <si>
    <t>株式会社万葉まちづくりセンター</t>
  </si>
  <si>
    <t>東京エレクトロンホール宮城(県民会館)</t>
  </si>
  <si>
    <t>宮城県民会館管理運営共同企業体</t>
  </si>
  <si>
    <t>消費生活・文化課</t>
  </si>
  <si>
    <t>子育て支援課</t>
  </si>
  <si>
    <t>視覚障害者情報センター</t>
  </si>
  <si>
    <t>気仙沼市</t>
  </si>
  <si>
    <t>夢メッセみやぎ管理運営共同事業体</t>
  </si>
  <si>
    <t>宮城県漁業協同組合</t>
  </si>
  <si>
    <t>水産業基盤整備課</t>
  </si>
  <si>
    <t>塩釜市漁業協同組合</t>
  </si>
  <si>
    <t>気仙沼漁港の駐車場</t>
  </si>
  <si>
    <t>水産業基盤整備課</t>
  </si>
  <si>
    <t>宮城県ボート協会</t>
  </si>
  <si>
    <t>合　　計</t>
  </si>
  <si>
    <t>障害者総合体育センター　</t>
  </si>
  <si>
    <t>スポーツ健康課</t>
  </si>
  <si>
    <t>宮城県総合運動公園(土木部が所管する緑地部分)</t>
  </si>
  <si>
    <t>指定管理料（千円）</t>
  </si>
  <si>
    <t>導入</t>
  </si>
  <si>
    <t>S評価</t>
  </si>
  <si>
    <t>Ａ評価</t>
  </si>
  <si>
    <t>昭和万葉の森</t>
  </si>
  <si>
    <t>障害者福祉センター</t>
  </si>
  <si>
    <t>松島公園(駐車場)</t>
  </si>
  <si>
    <t>塩釜漁港の指定施設(釜の渕)</t>
  </si>
  <si>
    <t>鳴瀬川流域下水道
吉田川流域下水道</t>
  </si>
  <si>
    <t>宮城県宮城野原公園総合運動場</t>
  </si>
  <si>
    <t>宮城県第二総合運動場</t>
  </si>
  <si>
    <r>
      <t xml:space="preserve">利用料金収入
</t>
    </r>
    <r>
      <rPr>
        <sz val="9"/>
        <rFont val="ＭＳ Ｐゴシック"/>
        <family val="3"/>
      </rPr>
      <t>(千円)</t>
    </r>
  </si>
  <si>
    <t>公益財団法人宮城県伊豆沼・内沼環境保全財団</t>
  </si>
  <si>
    <t>一般社団法人宮城県猟友会</t>
  </si>
  <si>
    <t>公益財団法人慶長遣欧使節船協会</t>
  </si>
  <si>
    <t>公益財団法人宮城県母子福祉連合会</t>
  </si>
  <si>
    <t>太平ビルサービス（株）</t>
  </si>
  <si>
    <t>東洋緑化株式会社</t>
  </si>
  <si>
    <t>株式会社東北ダイケン</t>
  </si>
  <si>
    <t>一般財団法人みやぎ婦人会館</t>
  </si>
  <si>
    <t>北上川下流流域下水道・北上川下流東部流域下水道・迫川流域下水道</t>
  </si>
  <si>
    <t>B</t>
  </si>
  <si>
    <t>磯崎漁港の指定施設</t>
  </si>
  <si>
    <t>仙台港多賀城地区緩衝緑地</t>
  </si>
  <si>
    <t>改良県営住宅，特定公共賃貸住宅</t>
  </si>
  <si>
    <t>宮城県住宅供給公社</t>
  </si>
  <si>
    <t>B評価</t>
  </si>
  <si>
    <t>C評価</t>
  </si>
  <si>
    <t>母子・父子福祉センター</t>
  </si>
  <si>
    <t>松岩漁港の指定施設</t>
  </si>
  <si>
    <t>日門漁港の指定施設</t>
  </si>
  <si>
    <t>塩釜漁港の指定施設（越の浦泊地）</t>
  </si>
  <si>
    <t>港湾課</t>
  </si>
  <si>
    <t>みやぎ流域下水道施設管理運営共同事業体</t>
  </si>
  <si>
    <t>株式会社アイ・ケー・エス</t>
  </si>
  <si>
    <t>泊(歌津)漁港の指定施設</t>
  </si>
  <si>
    <t>伊里前漁港の指定施設</t>
  </si>
  <si>
    <t>宮城県漁業協同組合</t>
  </si>
  <si>
    <t>岩沼海浜緑地</t>
  </si>
  <si>
    <t>株式会社東北ダイケン</t>
  </si>
  <si>
    <t>施設分類</t>
  </si>
  <si>
    <t>④文教施設【博物館】
(環境生活部所管）</t>
  </si>
  <si>
    <t>④文教施設【文化会館】
(環境生活部所管）</t>
  </si>
  <si>
    <t>④文教施設【その他】
（環境生活部所管）</t>
  </si>
  <si>
    <t>⑤社会福祉施設
（保健福祉部所管）</t>
  </si>
  <si>
    <t>③基盤施設【駐車場】
（経済商工観光部所管）</t>
  </si>
  <si>
    <t>②産業振興施設【展示場】
（経済商工観光部所管）</t>
  </si>
  <si>
    <t>③基盤施設【公園】
（土木部所管）</t>
  </si>
  <si>
    <t>③基盤施設【公営住宅】
（土木部所管）</t>
  </si>
  <si>
    <t>①スポーツ施設【プール】
（教育庁所管）</t>
  </si>
  <si>
    <t>①スポーツ施設【競技場】
（教育庁所管）</t>
  </si>
  <si>
    <t>①スポーツ施設【競技場】
（環境生活部所管）</t>
  </si>
  <si>
    <t>④文教施設【その他】
(環境生活部所管）</t>
  </si>
  <si>
    <t>①レクリエーション施設【その他】
（環境生活部所管）</t>
  </si>
  <si>
    <t>①スポーツ施設【体育館】
（保健福祉部所管）</t>
  </si>
  <si>
    <t>①レクリエーション施設【キャンプ場】（経済商工観光部所管）</t>
  </si>
  <si>
    <t>①スポーツ施設【体育館】【競技場】【プール】（教育庁所管）</t>
  </si>
  <si>
    <t>④文教施設【研修所等】
(教育庁所管）</t>
  </si>
  <si>
    <r>
      <t>自主事業
収入</t>
    </r>
    <r>
      <rPr>
        <sz val="9"/>
        <rFont val="ＭＳ Ｐゴシック"/>
        <family val="3"/>
      </rPr>
      <t>(千円)</t>
    </r>
  </si>
  <si>
    <t>実施</t>
  </si>
  <si>
    <t>栗原市</t>
  </si>
  <si>
    <t>刈田郡蔵王町</t>
  </si>
  <si>
    <t>柴田郡村田町</t>
  </si>
  <si>
    <t>黒川郡大衡村</t>
  </si>
  <si>
    <t>仙台市</t>
  </si>
  <si>
    <t>石巻市</t>
  </si>
  <si>
    <t>大崎市</t>
  </si>
  <si>
    <t>仙台市</t>
  </si>
  <si>
    <t>黒川郡大和町</t>
  </si>
  <si>
    <t>大崎市</t>
  </si>
  <si>
    <t>宮城郡松島町</t>
  </si>
  <si>
    <t>大崎市，加美郡加美町</t>
  </si>
  <si>
    <t>宮城郡松島町</t>
  </si>
  <si>
    <t>塩竈市</t>
  </si>
  <si>
    <t>塩竈市</t>
  </si>
  <si>
    <t>本吉郡南三陸町</t>
  </si>
  <si>
    <t>宮城郡利府町</t>
  </si>
  <si>
    <t>岩沼市</t>
  </si>
  <si>
    <t>塩竈市，多賀城市，宮城郡利府町</t>
  </si>
  <si>
    <t>多賀城市，宮城郡七ケ浜町</t>
  </si>
  <si>
    <t>仙台市，塩竈市，多賀城市，宮城郡七ケ浜町，利府町</t>
  </si>
  <si>
    <t>仙台市，白石市，名取市，角田市，岩沼市，刈田郡蔵王町，柴田郡大河原町，村田町，柴田町，伊具郡丸森町，亘理郡亘理町</t>
  </si>
  <si>
    <t>石巻市，東松島市，牡鹿郡女川町，登米市，栗原市</t>
  </si>
  <si>
    <t>仙台市，名取市</t>
  </si>
  <si>
    <t>施設
所管課室</t>
  </si>
  <si>
    <t>柴田郡柴田町</t>
  </si>
  <si>
    <t>登米市</t>
  </si>
  <si>
    <t>公募</t>
  </si>
  <si>
    <t>非公募</t>
  </si>
  <si>
    <t>非公募</t>
  </si>
  <si>
    <t>３年</t>
  </si>
  <si>
    <t>５年</t>
  </si>
  <si>
    <t>指定管理期間</t>
  </si>
  <si>
    <t>5年</t>
  </si>
  <si>
    <t>H26.4～H31.3</t>
  </si>
  <si>
    <t>3年</t>
  </si>
  <si>
    <t>こもれびの森</t>
  </si>
  <si>
    <r>
      <rPr>
        <sz val="12"/>
        <rFont val="ＭＳ Ｐゴシック"/>
        <family val="3"/>
      </rPr>
      <t>施設名称</t>
    </r>
    <r>
      <rPr>
        <sz val="11"/>
        <rFont val="ＭＳ Ｐゴシック"/>
        <family val="3"/>
      </rPr>
      <t xml:space="preserve">
(下線部分にカーソルを当てると評価票〔PDFファイル〕にジャンプします。）</t>
    </r>
  </si>
  <si>
    <t>【A】は流入汚水量（千㎥），【E】は１千㎥当たりとなる。</t>
  </si>
  <si>
    <t>【A】は利用隻数，【E】は１隻当たりとなる。</t>
  </si>
  <si>
    <t>【D】気仙沼市の判断により全ての自動車の利用料金を免除し，震災復興の一助としている。</t>
  </si>
  <si>
    <t>備　考</t>
  </si>
  <si>
    <t>共同参画社会
推進課</t>
  </si>
  <si>
    <t>施設所在地
（市町村）</t>
  </si>
  <si>
    <t>【A】は流入汚水量（千㎥），【E】は１千㎥当たりとなる。
【E】は３施設分の合計。</t>
  </si>
  <si>
    <t>②</t>
  </si>
  <si>
    <t>③</t>
  </si>
  <si>
    <t>④</t>
  </si>
  <si>
    <t>⑤</t>
  </si>
  <si>
    <t>レクレーション施設</t>
  </si>
  <si>
    <t>スポーツ施設</t>
  </si>
  <si>
    <t>産業振興施設</t>
  </si>
  <si>
    <t>基盤施設</t>
  </si>
  <si>
    <t>文教施設</t>
  </si>
  <si>
    <t>社会福祉施設</t>
  </si>
  <si>
    <t>A</t>
  </si>
  <si>
    <t>C</t>
  </si>
  <si>
    <t>D</t>
  </si>
  <si>
    <t>E</t>
  </si>
  <si>
    <t>F</t>
  </si>
  <si>
    <t>分類記号</t>
  </si>
  <si>
    <t>①ⅠA</t>
  </si>
  <si>
    <t>①ⅠB</t>
  </si>
  <si>
    <t>①ⅡA</t>
  </si>
  <si>
    <t>①ⅡB</t>
  </si>
  <si>
    <t>①ⅡC</t>
  </si>
  <si>
    <t>②Ａ</t>
  </si>
  <si>
    <t>③A</t>
  </si>
  <si>
    <t>③B</t>
  </si>
  <si>
    <t>③C</t>
  </si>
  <si>
    <t>③D</t>
  </si>
  <si>
    <t>③D</t>
  </si>
  <si>
    <t>③E</t>
  </si>
  <si>
    <t>③F</t>
  </si>
  <si>
    <t>④A</t>
  </si>
  <si>
    <t>④B</t>
  </si>
  <si>
    <t>④C</t>
  </si>
  <si>
    <t>④D</t>
  </si>
  <si>
    <t>⑤</t>
  </si>
  <si>
    <t>全体
整理
番号</t>
  </si>
  <si>
    <t>分類
整理
番号</t>
  </si>
  <si>
    <t>指定管理
者の募集
方法</t>
  </si>
  <si>
    <t>施設数</t>
  </si>
  <si>
    <t>施設【大分類（①～⑤）】</t>
  </si>
  <si>
    <t>施設【中分類（Ａ～Ｆ）】※（　）の数字については施設数を示す</t>
  </si>
  <si>
    <t>Ⅰ</t>
  </si>
  <si>
    <t>Ⅱ</t>
  </si>
  <si>
    <t>①</t>
  </si>
  <si>
    <t>凡例（施設分類別の施設数）</t>
  </si>
  <si>
    <t>【キャンプ場】（１）</t>
  </si>
  <si>
    <t>【その他】（３）</t>
  </si>
  <si>
    <t>【体育館】（１）</t>
  </si>
  <si>
    <t>【プール】（１）</t>
  </si>
  <si>
    <t>【展示場】（１）</t>
  </si>
  <si>
    <t>【公園】（６）</t>
  </si>
  <si>
    <t>【競技場】（７）</t>
  </si>
  <si>
    <t>【公営住宅】（１０）</t>
  </si>
  <si>
    <t>【駐車場】（２）</t>
  </si>
  <si>
    <t>【下水道終末処理場】（７）</t>
  </si>
  <si>
    <t>【その他】（１）</t>
  </si>
  <si>
    <t>【博物館】（１）</t>
  </si>
  <si>
    <t>【文化会館】（１）</t>
  </si>
  <si>
    <t>【研修所等】（１）</t>
  </si>
  <si>
    <t>施設数合計</t>
  </si>
  <si>
    <t>評　　価</t>
  </si>
  <si>
    <t>評　　価　　の　　考　　え　　方</t>
  </si>
  <si>
    <t>Ｓ</t>
  </si>
  <si>
    <t xml:space="preserve"> 年度事業計画書等の内容を上回る実績であり，優れた管理運営を行った。</t>
  </si>
  <si>
    <t>Ａ</t>
  </si>
  <si>
    <t xml:space="preserve"> 年度事業計画書等の内容と同程度の実績であり，適正な管理運営を行った。</t>
  </si>
  <si>
    <t>Ｂ</t>
  </si>
  <si>
    <t xml:space="preserve"> 年度事業計画書等の内容を下回る実績であり，さらなる工夫・改善が必要である。</t>
  </si>
  <si>
    <t>Ｃ</t>
  </si>
  <si>
    <t xml:space="preserve"> 年度事業計画書等に基づく管理運営が適切に行われなかった。大いに改善努力が必要である。</t>
  </si>
  <si>
    <t xml:space="preserve"> 年度事業計画書等の内容を上回る実績であり，優れた管理運営が行われた。</t>
  </si>
  <si>
    <t xml:space="preserve"> 年度事業計画書等の内容と同程度の実績であり，適正な管理運営が行われた。</t>
  </si>
  <si>
    <t xml:space="preserve"> 年度事業計画書等に基づく管理運営が適切に行われたとは認められず，大いに改善努力が必要である。</t>
  </si>
  <si>
    <t>総合評価・凡例【指定管理者が行う自己評価の基準（目安）】</t>
  </si>
  <si>
    <t>総合評価・凡例【県が行う評価の基準（目安）】</t>
  </si>
  <si>
    <t>（別紙）</t>
  </si>
  <si>
    <r>
      <rPr>
        <sz val="12"/>
        <rFont val="ＭＳ Ｐゴシック"/>
        <family val="3"/>
      </rPr>
      <t>施設名称</t>
    </r>
    <r>
      <rPr>
        <sz val="11"/>
        <rFont val="ＭＳ Ｐゴシック"/>
        <family val="3"/>
      </rPr>
      <t xml:space="preserve">
</t>
    </r>
  </si>
  <si>
    <t>部局名</t>
  </si>
  <si>
    <t>整理
番号</t>
  </si>
  <si>
    <t>経済商工観光部</t>
  </si>
  <si>
    <t>環境生活部</t>
  </si>
  <si>
    <t>教育庁</t>
  </si>
  <si>
    <t>土木部</t>
  </si>
  <si>
    <t>農林水産部</t>
  </si>
  <si>
    <t>保健福祉部</t>
  </si>
  <si>
    <t>H28.4～H31.3</t>
  </si>
  <si>
    <t>【D】乗船見学中止による利用者及び利用料金収入の減少</t>
  </si>
  <si>
    <t xml:space="preserve"> </t>
  </si>
  <si>
    <t>国際企画課</t>
  </si>
  <si>
    <t>志津川漁港の指定施設</t>
  </si>
  <si>
    <t>波伝谷漁港の指定施設</t>
  </si>
  <si>
    <t>桃ノ浦漁港の指定施設</t>
  </si>
  <si>
    <t>石巻市</t>
  </si>
  <si>
    <t>御崎野営場</t>
  </si>
  <si>
    <t>仙台塩釜港仙台港区港湾環境整備施設（仙台港中央公園・リバーウォーク）</t>
  </si>
  <si>
    <t>大崎市，遠田郡美里町，黒川郡大和町，大郷町，富谷市，大衡村</t>
  </si>
  <si>
    <t>【A】は流入汚水量（千㎥），【E】は１千㎥当たりとなる。                                                   【E】は２施設分の合計。</t>
  </si>
  <si>
    <t>アイエス総合ボートランド（宮城県長沼ボート場）</t>
  </si>
  <si>
    <t>宮城県総合運動公園(みやぎ生協めぐみ野サッカー場含む)</t>
  </si>
  <si>
    <t>ヒルズ県南総合プール（宮城県仙南総合プール）</t>
  </si>
  <si>
    <t>女川漁港の指定施設</t>
  </si>
  <si>
    <t>Ｈ２９</t>
  </si>
  <si>
    <t/>
  </si>
  <si>
    <t>○</t>
  </si>
  <si>
    <t>A</t>
  </si>
  <si>
    <t>○</t>
  </si>
  <si>
    <t>A</t>
  </si>
  <si>
    <t xml:space="preserve"> </t>
  </si>
  <si>
    <t>S</t>
  </si>
  <si>
    <t>○</t>
  </si>
  <si>
    <t>S</t>
  </si>
  <si>
    <t>○</t>
  </si>
  <si>
    <t>A</t>
  </si>
  <si>
    <t>唐桑町観光協会</t>
  </si>
  <si>
    <t>A</t>
  </si>
  <si>
    <t xml:space="preserve"> </t>
  </si>
  <si>
    <t>○</t>
  </si>
  <si>
    <t>S</t>
  </si>
  <si>
    <t>A</t>
  </si>
  <si>
    <t>B</t>
  </si>
  <si>
    <t>A</t>
  </si>
  <si>
    <t>塩釜漁港の指定施設（物揚場，岸壁，護岸及び桟橋横泊地）</t>
  </si>
  <si>
    <t>塩竃市観光物産協会</t>
  </si>
  <si>
    <t>牡鹿郡女川町</t>
  </si>
  <si>
    <t>○</t>
  </si>
  <si>
    <t>S</t>
  </si>
  <si>
    <t>A</t>
  </si>
  <si>
    <t xml:space="preserve"> </t>
  </si>
  <si>
    <t>S</t>
  </si>
  <si>
    <t>A</t>
  </si>
  <si>
    <t>公益財団法人仙台市スポーツ振興事業団</t>
  </si>
  <si>
    <t>○</t>
  </si>
  <si>
    <t>宮城県スポーツ協会･ミズノグループ</t>
  </si>
  <si>
    <t>セントラルスポーツ株式会社</t>
  </si>
  <si>
    <t>○</t>
  </si>
  <si>
    <t>S</t>
  </si>
  <si>
    <t>【D】事務費の増による</t>
  </si>
  <si>
    <t>「指定管理者制度導入施設の管理運営に係る評価（平成３０年度モニタリング）結果」</t>
  </si>
  <si>
    <t>H28.4～R3.3</t>
  </si>
  <si>
    <t>年間開館（所）日数（日）
（H30）</t>
  </si>
  <si>
    <t>【A】年間延べ
利用者数
（H30・人）</t>
  </si>
  <si>
    <t>【B】収入計
（H30・千円）</t>
  </si>
  <si>
    <t>Ｈ３０</t>
  </si>
  <si>
    <r>
      <t>利用料金制（H30</t>
    </r>
    <r>
      <rPr>
        <sz val="11"/>
        <rFont val="ＭＳ Ｐゴシック"/>
        <family val="3"/>
      </rPr>
      <t>)</t>
    </r>
  </si>
  <si>
    <r>
      <t>自主事業（H30</t>
    </r>
    <r>
      <rPr>
        <sz val="11"/>
        <rFont val="ＭＳ Ｐゴシック"/>
        <family val="3"/>
      </rPr>
      <t>)</t>
    </r>
  </si>
  <si>
    <t>【C】支出計
（H30・千円）</t>
  </si>
  <si>
    <t>【D】収支
（H30・千円）
（【B】－【C】）</t>
  </si>
  <si>
    <t>【E】年間利用者１人当たりに換算した経費
（H30・千円）
（【C】／【A】）</t>
  </si>
  <si>
    <t>総合評価（H30)</t>
  </si>
  <si>
    <t>H29.4～R4.3</t>
  </si>
  <si>
    <t>H29.4～R4.3</t>
  </si>
  <si>
    <t>仙台市，富谷市，宮城郡利府町</t>
  </si>
  <si>
    <t>H27.4～R2.3</t>
  </si>
  <si>
    <t>H28.4～R3.3</t>
  </si>
  <si>
    <r>
      <t xml:space="preserve">【A】は駐車台数，【E】は１台当たりとなる。                                                           </t>
    </r>
    <r>
      <rPr>
        <sz val="11"/>
        <color indexed="10"/>
        <rFont val="ＭＳ Ｐゴシック"/>
        <family val="3"/>
      </rPr>
      <t>【D】人件費の増による。</t>
    </r>
  </si>
  <si>
    <t>③基盤施設【駐車場】
（水産林政部所管）</t>
  </si>
  <si>
    <t>③基盤施設【下水道終末処理場】（企業局所管）</t>
  </si>
  <si>
    <t>③基盤施設【港湾施設（漁港）】
（水産林政部所管）</t>
  </si>
  <si>
    <t>③基盤施設【その他】
（農政部所管）</t>
  </si>
  <si>
    <t>H29.4～R4.3</t>
  </si>
  <si>
    <r>
      <t xml:space="preserve">【A】は利用隻数，【E】は１隻当たりとなる。                                                           </t>
    </r>
    <r>
      <rPr>
        <sz val="11"/>
        <color indexed="10"/>
        <rFont val="ＭＳ Ｐゴシック"/>
        <family val="3"/>
      </rPr>
      <t>【D】指定管理料の減による。</t>
    </r>
  </si>
  <si>
    <t>【A】は利用隻数，【E】は１隻当たりとなる。　　　　　　　　　　　　　　　　　　　　　　　</t>
  </si>
  <si>
    <t>H29.4～R4.3</t>
  </si>
  <si>
    <t>H29.4～R4.3</t>
  </si>
  <si>
    <t>【港湾施設（漁港）】（１４）</t>
  </si>
  <si>
    <t>閖上漁港の指定施設</t>
  </si>
  <si>
    <t>名取市</t>
  </si>
  <si>
    <t>H30.4～R5.3</t>
  </si>
  <si>
    <t xml:space="preserve"> </t>
  </si>
  <si>
    <t>閖上漁港の指定施設（ヨット陸置き保管施設）</t>
  </si>
  <si>
    <t>閖上ヨットハーバー管理運営共同事業体</t>
  </si>
  <si>
    <t>H29.4～R4.3</t>
  </si>
  <si>
    <t>【D】人件費，施設管理費の増による</t>
  </si>
  <si>
    <t>○</t>
  </si>
  <si>
    <r>
      <t>【A】には公園来場者（483</t>
    </r>
    <r>
      <rPr>
        <sz val="11"/>
        <rFont val="ＭＳ Ｐゴシック"/>
        <family val="3"/>
      </rPr>
      <t>,</t>
    </r>
    <r>
      <rPr>
        <sz val="11"/>
        <rFont val="ＭＳ Ｐゴシック"/>
        <family val="3"/>
      </rPr>
      <t>437</t>
    </r>
    <r>
      <rPr>
        <sz val="11"/>
        <rFont val="ＭＳ Ｐゴシック"/>
        <family val="3"/>
      </rPr>
      <t>人）を含む</t>
    </r>
  </si>
  <si>
    <t>社会福祉法人宮城県障がい者福祉協会</t>
  </si>
  <si>
    <t>【A】は短期入所契約利用者（219人）を含む。</t>
  </si>
  <si>
    <t xml:space="preserve">【A】は生活介護契約利用者＋短期入所契約利用者（8,262人）を含む。 </t>
  </si>
  <si>
    <t xml:space="preserve">【A】は体験入寮204人を含む。
</t>
  </si>
  <si>
    <t xml:space="preserve">【Ｄ】人件費の増によるもの。  </t>
  </si>
  <si>
    <r>
      <t>【A】は利用隻数，【E】は１隻当たりとなる。　　　　　　　　　　　　　　　　　　　　　　　　　　　　　　　　　　　　</t>
    </r>
    <r>
      <rPr>
        <sz val="11"/>
        <color indexed="10"/>
        <rFont val="ＭＳ Ｐゴシック"/>
        <family val="3"/>
      </rPr>
      <t>【Ｄ】利用実績が0隻だったことから，指定管理料を減額したため。</t>
    </r>
  </si>
  <si>
    <t>水道経営課</t>
  </si>
  <si>
    <t>水産林政部</t>
  </si>
  <si>
    <t>農政部</t>
  </si>
  <si>
    <t>「指定管理者制度導入施設の管理運営に係る評価（平成３０年度モニタリング）結果」　関係部局所管課課一覧表</t>
  </si>
  <si>
    <t xml:space="preserve"> </t>
  </si>
  <si>
    <r>
      <t>水ing</t>
    </r>
    <r>
      <rPr>
        <sz val="11"/>
        <rFont val="ＭＳ Ｐゴシック"/>
        <family val="3"/>
      </rPr>
      <t>AM</t>
    </r>
    <r>
      <rPr>
        <sz val="11"/>
        <rFont val="ＭＳ Ｐゴシック"/>
        <family val="3"/>
      </rPr>
      <t>株式会社</t>
    </r>
  </si>
  <si>
    <t>【A】は利用世帯数，【E】は１世帯当たりとなる。</t>
  </si>
  <si>
    <t>公益財団法人宮城県視覚障害者福祉協会</t>
  </si>
  <si>
    <t>H29.4～R4.3</t>
  </si>
  <si>
    <t>公益社団法人みやぎ農業振興公社</t>
  </si>
  <si>
    <t>【Ａ】は預託事業利用者と視察者・研修生の数</t>
  </si>
  <si>
    <t>宮城県スポーツ協会・同和興業・セントラルスポーツグループ</t>
  </si>
  <si>
    <t>【D】人件費，事業運営費の増による</t>
  </si>
  <si>
    <t>認定特定非営利活動法人杜の伝言板ゆるる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</si>
</sst>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0.0;[Red]\-#,##0.0"/>
    <numFmt numFmtId="182" formatCode="0.0%"/>
    <numFmt numFmtId="183" formatCode="#,##0;&quot;△ &quot;#,##0"/>
    <numFmt numFmtId="184" formatCode="0_);[Red]\(0\)"/>
  </numFmts>
  <fonts count="3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4"/>
      <name val="HG丸ｺﾞｼｯｸM-PRO"/>
      <family val="3"/>
    </font>
    <font>
      <sz val="14"/>
      <name val="ＭＳ Ｐゴシック"/>
      <family val="3"/>
    </font>
    <font>
      <sz val="9"/>
      <name val="ＭＳ Ｐゴシック"/>
      <family val="3"/>
    </font>
    <font>
      <sz val="12"/>
      <name val="ＭＳ Ｐゴシック"/>
      <family val="3"/>
    </font>
    <font>
      <sz val="12"/>
      <name val="HG丸ｺﾞｼｯｸM-PRO"/>
      <family val="3"/>
    </font>
    <font>
      <b/>
      <sz val="14"/>
      <name val="ＭＳ Ｐゴシック"/>
      <family val="3"/>
    </font>
    <font>
      <sz val="20"/>
      <name val="ＭＳ Ｐゴシック"/>
      <family val="3"/>
    </font>
    <font>
      <sz val="10"/>
      <name val="ＭＳ Ｐゴシック"/>
      <family val="3"/>
    </font>
    <font>
      <b/>
      <sz val="12"/>
      <name val="HG丸ｺﾞｼｯｸM-PRO"/>
      <family val="3"/>
    </font>
    <font>
      <sz val="18"/>
      <name val="ＭＳ Ｐゴシック"/>
      <family val="3"/>
    </font>
    <font>
      <b/>
      <sz val="20"/>
      <name val="ＭＳ Ｐゴシック"/>
      <family val="3"/>
    </font>
    <font>
      <sz val="16"/>
      <name val="ＭＳ Ｐゴシック"/>
      <family val="3"/>
    </font>
    <font>
      <u val="single"/>
      <sz val="11"/>
      <color indexed="20"/>
      <name val="ＭＳ Ｐゴシック"/>
      <family val="3"/>
    </font>
    <font>
      <sz val="10.5"/>
      <name val="ＭＳ Ｐゴシック"/>
      <family val="3"/>
    </font>
    <font>
      <u val="single"/>
      <sz val="11"/>
      <color theme="11"/>
      <name val="ＭＳ Ｐゴシック"/>
      <family val="3"/>
    </font>
    <font>
      <sz val="10.5"/>
      <name val="Calibri"/>
      <family val="3"/>
    </font>
    <font>
      <sz val="11"/>
      <name val="Calibri"/>
      <family val="3"/>
    </font>
    <font>
      <b/>
      <sz val="14"/>
      <name val="Calibri"/>
      <family val="3"/>
    </font>
    <font>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dashed"/>
      <right style="thin"/>
      <top style="thin"/>
      <bottom style="thin"/>
    </border>
    <border>
      <left style="dashed"/>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color indexed="63"/>
      </right>
      <top style="thin"/>
      <bottom>
        <color indexed="63"/>
      </bottom>
    </border>
    <border>
      <left style="thin"/>
      <right style="dashed"/>
      <top>
        <color indexed="63"/>
      </top>
      <bottom style="thin"/>
    </border>
    <border>
      <left style="dashed"/>
      <right>
        <color indexed="63"/>
      </right>
      <top>
        <color indexed="63"/>
      </top>
      <bottom style="thin"/>
    </border>
    <border>
      <left style="thin"/>
      <right style="thin"/>
      <top>
        <color indexed="63"/>
      </top>
      <bottom>
        <color indexed="63"/>
      </bottom>
    </border>
    <border>
      <left style="dashed"/>
      <right style="thin"/>
      <top style="thin"/>
      <bottom>
        <color indexed="63"/>
      </bottom>
    </border>
    <border>
      <left style="dashed"/>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4" fillId="0" borderId="0" applyNumberFormat="0" applyFill="0" applyBorder="0" applyAlignment="0" applyProtection="0"/>
    <xf numFmtId="0" fontId="18" fillId="4" borderId="0" applyNumberFormat="0" applyBorder="0" applyAlignment="0" applyProtection="0"/>
  </cellStyleXfs>
  <cellXfs count="154">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wrapText="1"/>
    </xf>
    <xf numFmtId="0" fontId="21" fillId="0" borderId="0" xfId="0" applyFont="1" applyAlignment="1">
      <alignment vertical="center"/>
    </xf>
    <xf numFmtId="0" fontId="21" fillId="0" borderId="0" xfId="0" applyFont="1" applyAlignment="1">
      <alignment vertical="center" wrapText="1"/>
    </xf>
    <xf numFmtId="0" fontId="0" fillId="0" borderId="10" xfId="0" applyFont="1" applyBorder="1" applyAlignment="1">
      <alignment vertical="center"/>
    </xf>
    <xf numFmtId="38" fontId="0" fillId="0" borderId="0" xfId="5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38" fontId="0" fillId="0" borderId="11" xfId="50" applyFont="1" applyBorder="1" applyAlignment="1">
      <alignment horizontal="center" vertical="center" wrapText="1"/>
    </xf>
    <xf numFmtId="0" fontId="0" fillId="0" borderId="11" xfId="0" applyFont="1" applyBorder="1" applyAlignment="1">
      <alignment vertical="center" wrapText="1"/>
    </xf>
    <xf numFmtId="38" fontId="0" fillId="0" borderId="0" xfId="50" applyFont="1" applyBorder="1" applyAlignment="1">
      <alignment horizontal="center" vertical="center"/>
    </xf>
    <xf numFmtId="38" fontId="0" fillId="0" borderId="0" xfId="50" applyFont="1" applyAlignment="1">
      <alignment vertical="center"/>
    </xf>
    <xf numFmtId="183" fontId="0" fillId="0" borderId="0" xfId="50" applyNumberFormat="1" applyFont="1" applyBorder="1" applyAlignment="1" applyProtection="1">
      <alignment vertical="center" shrinkToFit="1"/>
      <protection/>
    </xf>
    <xf numFmtId="0" fontId="0" fillId="0" borderId="0" xfId="0" applyFont="1" applyBorder="1" applyAlignment="1">
      <alignment vertical="center"/>
    </xf>
    <xf numFmtId="9" fontId="0" fillId="0" borderId="0" xfId="0" applyNumberFormat="1" applyFont="1" applyBorder="1" applyAlignment="1">
      <alignment vertical="center"/>
    </xf>
    <xf numFmtId="38" fontId="23" fillId="0" borderId="11" xfId="5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3" fillId="0" borderId="11" xfId="0" applyFont="1" applyFill="1" applyBorder="1" applyAlignment="1">
      <alignment horizontal="center" vertical="center" wrapText="1"/>
    </xf>
    <xf numFmtId="38" fontId="0" fillId="0" borderId="11" xfId="5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24"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23"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wrapText="1"/>
    </xf>
    <xf numFmtId="0" fontId="0" fillId="24"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Fill="1" applyBorder="1" applyAlignment="1">
      <alignment vertical="center"/>
    </xf>
    <xf numFmtId="0" fontId="0" fillId="0" borderId="11" xfId="0" applyFont="1" applyBorder="1" applyAlignment="1">
      <alignment horizontal="center" vertical="center"/>
    </xf>
    <xf numFmtId="0" fontId="23" fillId="0" borderId="11" xfId="0" applyFont="1" applyFill="1" applyBorder="1" applyAlignment="1">
      <alignment horizontal="center" vertical="center"/>
    </xf>
    <xf numFmtId="0" fontId="35" fillId="0" borderId="11" xfId="0" applyFont="1" applyFill="1" applyBorder="1" applyAlignment="1">
      <alignment horizontal="left" vertical="center" wrapText="1"/>
    </xf>
    <xf numFmtId="0" fontId="35" fillId="24" borderId="11" xfId="0" applyFont="1" applyFill="1" applyBorder="1" applyAlignment="1">
      <alignment horizontal="left" vertical="center" wrapText="1"/>
    </xf>
    <xf numFmtId="0" fontId="36" fillId="24" borderId="11" xfId="0" applyFont="1" applyFill="1" applyBorder="1" applyAlignment="1">
      <alignment horizontal="left" vertical="center" wrapText="1"/>
    </xf>
    <xf numFmtId="0" fontId="23" fillId="0" borderId="11" xfId="50" applyNumberFormat="1" applyFont="1" applyBorder="1" applyAlignment="1">
      <alignment horizontal="center" vertical="center"/>
    </xf>
    <xf numFmtId="0" fontId="23" fillId="0" borderId="11" xfId="50" applyNumberFormat="1" applyFont="1" applyFill="1" applyBorder="1" applyAlignment="1">
      <alignment horizontal="center" vertical="center"/>
    </xf>
    <xf numFmtId="181" fontId="23" fillId="0" borderId="11" xfId="50" applyNumberFormat="1" applyFont="1" applyBorder="1" applyAlignment="1">
      <alignment horizontal="right" vertical="center"/>
    </xf>
    <xf numFmtId="0" fontId="0" fillId="0" borderId="0" xfId="0" applyFont="1" applyBorder="1" applyAlignment="1">
      <alignment vertical="center"/>
    </xf>
    <xf numFmtId="0" fontId="6" fillId="24" borderId="11" xfId="43" applyFill="1" applyBorder="1" applyAlignment="1" applyProtection="1">
      <alignment horizontal="left" vertical="center" wrapText="1"/>
      <protection/>
    </xf>
    <xf numFmtId="0" fontId="23" fillId="0" borderId="11" xfId="0" applyFont="1" applyBorder="1" applyAlignment="1">
      <alignment horizontal="center" vertical="center" wrapText="1"/>
    </xf>
    <xf numFmtId="0" fontId="6" fillId="0" borderId="11" xfId="43" applyFill="1" applyBorder="1" applyAlignment="1" applyProtection="1">
      <alignment horizontal="left" vertical="center" wrapText="1"/>
      <protection/>
    </xf>
    <xf numFmtId="0" fontId="6" fillId="0" borderId="11" xfId="43" applyBorder="1" applyAlignment="1" applyProtection="1">
      <alignment vertical="center" wrapText="1"/>
      <protection/>
    </xf>
    <xf numFmtId="0" fontId="6" fillId="0" borderId="11" xfId="43" applyBorder="1" applyAlignment="1" applyProtection="1">
      <alignment horizontal="left" vertical="center" wrapText="1"/>
      <protection/>
    </xf>
    <xf numFmtId="0" fontId="6" fillId="0" borderId="11" xfId="43" applyBorder="1" applyAlignment="1" applyProtection="1">
      <alignment vertical="center"/>
      <protection/>
    </xf>
    <xf numFmtId="0" fontId="36" fillId="0" borderId="11" xfId="0" applyFont="1" applyBorder="1" applyAlignment="1">
      <alignment horizontal="left" vertical="center" wrapText="1"/>
    </xf>
    <xf numFmtId="0" fontId="0" fillId="24" borderId="11" xfId="0" applyFont="1" applyFill="1" applyBorder="1" applyAlignment="1">
      <alignment vertical="center" wrapText="1"/>
    </xf>
    <xf numFmtId="0" fontId="0" fillId="0" borderId="11" xfId="0" applyFont="1" applyBorder="1" applyAlignment="1">
      <alignment horizontal="left" vertical="center"/>
    </xf>
    <xf numFmtId="0" fontId="23" fillId="0" borderId="11" xfId="50" applyNumberFormat="1" applyFont="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11" xfId="0" applyFont="1" applyFill="1" applyBorder="1" applyAlignment="1">
      <alignment vertical="center"/>
    </xf>
    <xf numFmtId="0" fontId="0" fillId="0" borderId="11"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11" xfId="0" applyFont="1" applyBorder="1" applyAlignment="1">
      <alignment vertical="center"/>
    </xf>
    <xf numFmtId="0" fontId="23" fillId="0" borderId="11"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6" fillId="0" borderId="10" xfId="0" applyFont="1" applyBorder="1" applyAlignment="1">
      <alignment vertical="center"/>
    </xf>
    <xf numFmtId="0" fontId="27" fillId="0" borderId="11" xfId="0" applyFont="1" applyBorder="1" applyAlignment="1">
      <alignment horizontal="center" vertical="center" wrapText="1"/>
    </xf>
    <xf numFmtId="0" fontId="23" fillId="0" borderId="15" xfId="0" applyFont="1" applyBorder="1" applyAlignment="1">
      <alignment horizontal="center" vertical="center"/>
    </xf>
    <xf numFmtId="0" fontId="25" fillId="0" borderId="10" xfId="0" applyFont="1" applyBorder="1" applyAlignment="1">
      <alignment vertical="center"/>
    </xf>
    <xf numFmtId="0" fontId="37" fillId="0" borderId="0" xfId="0" applyFont="1" applyAlignment="1">
      <alignment vertical="center"/>
    </xf>
    <xf numFmtId="0" fontId="28" fillId="0" borderId="0" xfId="0" applyFont="1" applyAlignment="1">
      <alignment vertical="center"/>
    </xf>
    <xf numFmtId="38" fontId="23" fillId="0" borderId="13" xfId="50" applyFont="1" applyBorder="1" applyAlignment="1">
      <alignment horizontal="left" vertical="center"/>
    </xf>
    <xf numFmtId="38" fontId="23" fillId="0" borderId="16" xfId="50" applyFont="1" applyBorder="1" applyAlignment="1">
      <alignment horizontal="left" vertical="center"/>
    </xf>
    <xf numFmtId="38" fontId="23" fillId="0" borderId="12" xfId="50" applyFont="1" applyBorder="1" applyAlignment="1">
      <alignment horizontal="left" vertical="center"/>
    </xf>
    <xf numFmtId="0" fontId="23" fillId="0" borderId="12" xfId="0" applyFont="1" applyFill="1" applyBorder="1" applyAlignment="1">
      <alignment horizontal="left" vertical="center" wrapText="1"/>
    </xf>
    <xf numFmtId="0" fontId="29" fillId="0" borderId="0" xfId="0" applyFont="1" applyAlignment="1">
      <alignment vertical="center"/>
    </xf>
    <xf numFmtId="0" fontId="30" fillId="0" borderId="10" xfId="0" applyFont="1" applyBorder="1" applyAlignment="1">
      <alignment vertical="center"/>
    </xf>
    <xf numFmtId="0" fontId="23" fillId="24" borderId="11" xfId="0" applyFont="1" applyFill="1" applyBorder="1" applyAlignment="1">
      <alignment horizontal="center" vertical="center" wrapText="1"/>
    </xf>
    <xf numFmtId="0" fontId="21" fillId="0" borderId="11" xfId="0" applyFont="1" applyBorder="1" applyAlignment="1">
      <alignment horizontal="center" vertical="center"/>
    </xf>
    <xf numFmtId="0" fontId="0" fillId="0" borderId="11" xfId="0" applyFont="1" applyFill="1" applyBorder="1" applyAlignment="1">
      <alignment horizontal="center" vertical="center"/>
    </xf>
    <xf numFmtId="0" fontId="6" fillId="0" borderId="0" xfId="43" applyAlignment="1" applyProtection="1">
      <alignment vertical="center" wrapText="1"/>
      <protection/>
    </xf>
    <xf numFmtId="0" fontId="0" fillId="0" borderId="11" xfId="0" applyFont="1" applyFill="1" applyBorder="1" applyAlignment="1">
      <alignment vertical="center" wrapText="1"/>
    </xf>
    <xf numFmtId="0" fontId="6" fillId="0" borderId="0" xfId="43" applyAlignment="1" applyProtection="1">
      <alignment vertical="center"/>
      <protection/>
    </xf>
    <xf numFmtId="38" fontId="23" fillId="0" borderId="11" xfId="52" applyFont="1" applyBorder="1" applyAlignment="1">
      <alignment horizontal="right" vertical="center"/>
    </xf>
    <xf numFmtId="38" fontId="23" fillId="0" borderId="11" xfId="52" applyFont="1" applyBorder="1" applyAlignment="1">
      <alignment horizontal="center" vertical="center"/>
    </xf>
    <xf numFmtId="38" fontId="23" fillId="0" borderId="11" xfId="52" applyFont="1" applyBorder="1" applyAlignment="1">
      <alignment vertical="center"/>
    </xf>
    <xf numFmtId="0" fontId="23" fillId="0" borderId="11" xfId="52" applyNumberFormat="1" applyFont="1" applyBorder="1" applyAlignment="1">
      <alignment horizontal="center" vertical="center"/>
    </xf>
    <xf numFmtId="181" fontId="23" fillId="0" borderId="11" xfId="52" applyNumberFormat="1" applyFont="1" applyBorder="1" applyAlignment="1">
      <alignment horizontal="right" vertical="center"/>
    </xf>
    <xf numFmtId="38" fontId="23" fillId="0" borderId="11" xfId="52" applyFont="1" applyFill="1" applyBorder="1" applyAlignment="1">
      <alignment horizontal="center" vertical="center"/>
    </xf>
    <xf numFmtId="38" fontId="23" fillId="0" borderId="11" xfId="52" applyFont="1" applyFill="1" applyBorder="1" applyAlignment="1">
      <alignment vertical="center"/>
    </xf>
    <xf numFmtId="38" fontId="23" fillId="0" borderId="11" xfId="52" applyFont="1" applyFill="1" applyBorder="1" applyAlignment="1">
      <alignment horizontal="right" vertical="center"/>
    </xf>
    <xf numFmtId="38" fontId="23" fillId="0" borderId="11" xfId="52" applyFont="1" applyBorder="1" applyAlignment="1">
      <alignment horizontal="right" vertical="center" wrapText="1"/>
    </xf>
    <xf numFmtId="38" fontId="23" fillId="0" borderId="11" xfId="52" applyFont="1" applyBorder="1" applyAlignment="1">
      <alignment vertical="center" wrapText="1"/>
    </xf>
    <xf numFmtId="38" fontId="23" fillId="0" borderId="11" xfId="52" applyFont="1" applyBorder="1" applyAlignment="1">
      <alignment horizontal="center" vertical="center" wrapText="1"/>
    </xf>
    <xf numFmtId="0" fontId="23" fillId="0" borderId="11" xfId="52" applyNumberFormat="1" applyFont="1" applyBorder="1" applyAlignment="1">
      <alignment horizontal="right" vertical="center"/>
    </xf>
    <xf numFmtId="0" fontId="38" fillId="0" borderId="11" xfId="0" applyFont="1" applyBorder="1" applyAlignment="1">
      <alignment vertical="center" wrapText="1"/>
    </xf>
    <xf numFmtId="0" fontId="0" fillId="0" borderId="11" xfId="0" applyFont="1" applyFill="1" applyBorder="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3"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38" fontId="23" fillId="0" borderId="11" xfId="50" applyFont="1" applyBorder="1" applyAlignment="1">
      <alignment horizontal="center" vertical="center"/>
    </xf>
    <xf numFmtId="38" fontId="23" fillId="0" borderId="17" xfId="50" applyFont="1" applyBorder="1" applyAlignment="1">
      <alignment horizontal="right" vertical="center"/>
    </xf>
    <xf numFmtId="38" fontId="23" fillId="0" borderId="30" xfId="50" applyFont="1" applyBorder="1" applyAlignment="1">
      <alignment horizontal="right" vertical="center"/>
    </xf>
    <xf numFmtId="38" fontId="23" fillId="0" borderId="18" xfId="50" applyFont="1" applyBorder="1" applyAlignment="1">
      <alignment horizontal="right" vertical="center"/>
    </xf>
    <xf numFmtId="0" fontId="23" fillId="0" borderId="11" xfId="0" applyFont="1" applyBorder="1" applyAlignment="1">
      <alignment horizontal="center" vertical="center" wrapText="1"/>
    </xf>
    <xf numFmtId="0" fontId="23" fillId="0" borderId="13"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2" xfId="0" applyFont="1" applyFill="1" applyBorder="1" applyAlignment="1">
      <alignment horizontal="left" vertical="center" wrapText="1"/>
    </xf>
    <xf numFmtId="38" fontId="23" fillId="0" borderId="17" xfId="50" applyFont="1" applyBorder="1" applyAlignment="1">
      <alignment horizontal="center" vertical="center"/>
    </xf>
    <xf numFmtId="38" fontId="23" fillId="0" borderId="30" xfId="50" applyFont="1" applyBorder="1" applyAlignment="1">
      <alignment horizontal="center" vertical="center"/>
    </xf>
    <xf numFmtId="38" fontId="23" fillId="0" borderId="18" xfId="50" applyFont="1" applyBorder="1" applyAlignment="1">
      <alignment horizontal="center" vertical="center"/>
    </xf>
    <xf numFmtId="38" fontId="23" fillId="0" borderId="11" xfId="50" applyFont="1" applyBorder="1" applyAlignment="1">
      <alignment vertical="center"/>
    </xf>
    <xf numFmtId="38" fontId="23" fillId="0" borderId="11" xfId="50" applyFont="1" applyBorder="1" applyAlignment="1">
      <alignment vertical="center" shrinkToFi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38" fontId="0" fillId="0" borderId="11" xfId="50" applyFont="1" applyBorder="1" applyAlignment="1">
      <alignment horizontal="center" vertical="center" wrapText="1"/>
    </xf>
    <xf numFmtId="38" fontId="27" fillId="0" borderId="11" xfId="5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38" fontId="0" fillId="0" borderId="17" xfId="50" applyFont="1" applyBorder="1" applyAlignment="1">
      <alignment horizontal="center" vertical="center" wrapText="1"/>
    </xf>
    <xf numFmtId="38" fontId="0" fillId="0" borderId="18" xfId="5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38" fontId="0" fillId="0" borderId="11" xfId="50" applyFont="1" applyBorder="1" applyAlignment="1">
      <alignment horizontal="center" vertical="center" wrapText="1"/>
    </xf>
    <xf numFmtId="0" fontId="0" fillId="0" borderId="13" xfId="0" applyFont="1" applyBorder="1" applyAlignment="1">
      <alignment horizontal="center" vertical="center" wrapText="1"/>
    </xf>
    <xf numFmtId="38" fontId="23" fillId="0" borderId="13" xfId="50" applyFont="1" applyBorder="1" applyAlignment="1">
      <alignment horizontal="left" vertical="center"/>
    </xf>
    <xf numFmtId="38" fontId="23" fillId="0" borderId="16" xfId="50" applyFont="1" applyBorder="1" applyAlignment="1">
      <alignment horizontal="left" vertical="center"/>
    </xf>
    <xf numFmtId="38" fontId="23" fillId="0" borderId="12" xfId="50" applyFont="1" applyBorder="1" applyAlignment="1">
      <alignment horizontal="left" vertical="center"/>
    </xf>
    <xf numFmtId="0" fontId="0" fillId="24" borderId="11" xfId="0" applyFont="1" applyFill="1" applyBorder="1" applyAlignment="1">
      <alignment horizontal="center" vertical="center" wrapText="1"/>
    </xf>
    <xf numFmtId="0" fontId="31"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メモ 2"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30&#35413;&#20385;&#31080;&#65288;PDF&#12501;&#12449;&#12452;&#12523;&#65289;\02&#35413;&#20385;&#31080;&#65288;&#12469;&#12531;&#12463;&#12481;&#12517;&#12450;&#12522;&#12475;&#12531;&#12479;&#12540;&#65289;.pdf" TargetMode="External" /><Relationship Id="rId2" Type="http://schemas.openxmlformats.org/officeDocument/2006/relationships/hyperlink" Target="H30&#35413;&#20385;&#31080;&#65288;PDF&#12501;&#12449;&#12452;&#12523;&#65289;\03&#35413;&#20385;&#31080;&#65288;&#34101;&#29579;&#37326;&#40165;&#12398;&#26862;&#33258;&#28982;&#35251;&#23519;&#12475;&#12531;&#12479;&#12540;&#65289;.pdf" TargetMode="External" /><Relationship Id="rId3" Type="http://schemas.openxmlformats.org/officeDocument/2006/relationships/hyperlink" Target="H30&#35413;&#20385;&#31080;&#65288;PDF&#12501;&#12449;&#12452;&#12523;&#65289;\04&#35413;&#20385;&#31080;&#65288;&#12463;&#12524;&#12540;&#23556;&#25731;&#22580;&#65289;.pdf" TargetMode="External" /><Relationship Id="rId4" Type="http://schemas.openxmlformats.org/officeDocument/2006/relationships/hyperlink" Target="H30&#35413;&#20385;&#31080;&#65288;PDF&#12501;&#12449;&#12452;&#12523;&#65289;\06&#35413;&#20385;&#31080;&#65288;&#26157;&#21644;&#19975;&#33865;&#12398;&#26862;&#65289;.pdf" TargetMode="External" /><Relationship Id="rId5" Type="http://schemas.openxmlformats.org/officeDocument/2006/relationships/hyperlink" Target="H30&#35413;&#20385;&#31080;&#65288;PDF&#12501;&#12449;&#12452;&#12523;&#65289;\07&#35413;&#20385;&#31080;&#65288;&#26481;&#20140;&#12456;&#12524;&#12463;&#12488;&#12525;&#12531;&#12507;&#12540;&#12523;&#23470;&#22478;&#65289;.pdf" TargetMode="External" /><Relationship Id="rId6" Type="http://schemas.openxmlformats.org/officeDocument/2006/relationships/hyperlink" Target="H30&#35413;&#20385;&#31080;&#65288;PDF&#12501;&#12449;&#12452;&#12523;&#65289;\08&#35413;&#20385;&#31080;&#65288;&#23470;&#22478;&#30476;&#24950;&#38263;&#20351;&#31680;&#33337;&#12511;&#12517;&#12540;&#12472;&#12450;&#12512;&#65289;.pdf" TargetMode="External" /><Relationship Id="rId7" Type="http://schemas.openxmlformats.org/officeDocument/2006/relationships/hyperlink" Target="H30&#35413;&#20385;&#31080;&#65288;PDF&#12501;&#12449;&#12452;&#12523;&#65289;\10&#35413;&#20385;&#31080;&#65288;&#20171;&#35703;&#30740;&#20462;&#12475;&#12531;&#12479;&#12540;&#65289;.pdf" TargetMode="External" /><Relationship Id="rId8" Type="http://schemas.openxmlformats.org/officeDocument/2006/relationships/hyperlink" Target="H30&#35413;&#20385;&#31080;&#65288;PDF&#12501;&#12449;&#12452;&#12523;&#65289;\11&#35413;&#20385;&#31080;&#65288;&#12373;&#12367;&#12425;&#12495;&#12452;&#12484;&#65289;.pdf" TargetMode="External" /><Relationship Id="rId9" Type="http://schemas.openxmlformats.org/officeDocument/2006/relationships/hyperlink" Target="H30&#35413;&#20385;&#31080;&#65288;PDF&#12501;&#12449;&#12452;&#12523;&#65289;\12&#35413;&#20385;&#31080;&#65288;&#12467;&#12473;&#12514;&#12473;&#12495;&#12454;&#12473;&#65289;.pdf" TargetMode="External" /><Relationship Id="rId10" Type="http://schemas.openxmlformats.org/officeDocument/2006/relationships/hyperlink" Target="H30&#35413;&#20385;&#31080;&#65288;PDF&#12501;&#12449;&#12452;&#12523;&#65289;\13&#35413;&#20385;&#31080;&#65288;&#27597;&#23376;&#12539;&#29238;&#23376;&#12475;&#12531;&#12479;&#12540;&#65289;.pdf" TargetMode="External" /><Relationship Id="rId11" Type="http://schemas.openxmlformats.org/officeDocument/2006/relationships/hyperlink" Target="H30&#35413;&#20385;&#31080;&#65288;PDF&#12501;&#12449;&#12452;&#12523;&#65289;\14&#35413;&#20385;&#31080;&#65288;&#38556;&#23475;&#32773;&#31119;&#31049;&#12475;&#12531;&#12479;&#12540;&#65289;.pdf" TargetMode="External" /><Relationship Id="rId12" Type="http://schemas.openxmlformats.org/officeDocument/2006/relationships/hyperlink" Target="H30&#35413;&#20385;&#31080;&#65288;PDF&#12501;&#12449;&#12452;&#12523;&#65289;\15&#35413;&#20385;&#31080;&#65288;&#38556;&#23475;&#32773;&#32207;&#21512;&#20307;&#32946;&#12475;&#12531;&#12479;&#12540;&#65289;.pdf" TargetMode="External" /><Relationship Id="rId13" Type="http://schemas.openxmlformats.org/officeDocument/2006/relationships/hyperlink" Target="H30&#35413;&#20385;&#31080;&#65288;PDF&#12501;&#12449;&#12452;&#12523;&#65289;\16&#35413;&#20385;&#31080;&#65288;&#35222;&#35226;&#38556;&#23475;&#32773;&#24773;&#22577;&#12475;&#12531;&#12479;&#12540;&#65289;.pdf" TargetMode="External" /><Relationship Id="rId14" Type="http://schemas.openxmlformats.org/officeDocument/2006/relationships/hyperlink" Target="H30&#35413;&#20385;&#31080;&#65288;PDF&#12501;&#12449;&#12452;&#12523;&#65289;\17&#35413;&#20385;&#31080;&#65288;&#21843;&#20305;&#23398;&#22290;&#65289;.pdf" TargetMode="External" /><Relationship Id="rId15" Type="http://schemas.openxmlformats.org/officeDocument/2006/relationships/hyperlink" Target="H30&#35413;&#20385;&#31080;&#65288;PDF&#12501;&#12449;&#12452;&#12523;&#65289;\18&#35413;&#20385;&#31080;&#65288;&#33337;&#24418;&#12467;&#12525;&#12491;&#12540;&#65289;.pdf" TargetMode="External" /><Relationship Id="rId16" Type="http://schemas.openxmlformats.org/officeDocument/2006/relationships/hyperlink" Target="H30&#35413;&#20385;&#31080;&#65288;PDF&#12501;&#12449;&#12452;&#12523;&#65289;\19&#35413;&#20385;&#31080;&#65288;&#31532;&#20108;&#21843;&#20305;&#23398;&#22290;&#65289;.pdf" TargetMode="External" /><Relationship Id="rId17" Type="http://schemas.openxmlformats.org/officeDocument/2006/relationships/hyperlink" Target="H30&#35413;&#20385;&#31080;&#65288;PDF&#12501;&#12449;&#12452;&#12523;&#65289;\20&#35413;&#20385;&#31080;&#65288;&#19971;&#12484;&#26862;&#24076;&#26395;&#12398;&#23478;&#65289;.pdf" TargetMode="External" /><Relationship Id="rId18" Type="http://schemas.openxmlformats.org/officeDocument/2006/relationships/hyperlink" Target="H30&#35413;&#20385;&#31080;&#65288;PDF&#12501;&#12449;&#12452;&#12523;&#65289;\21&#35413;&#20385;&#31080;&#65288;&#25588;&#35703;&#23534;&#65289;.pdf" TargetMode="External" /><Relationship Id="rId19" Type="http://schemas.openxmlformats.org/officeDocument/2006/relationships/hyperlink" Target="H30&#35413;&#20385;&#31080;&#65288;PDF&#12501;&#12449;&#12452;&#12523;&#65289;\23&#35413;&#20385;&#31080;&#65288;&#26494;&#23798;&#20844;&#22290;&#65288;&#39376;&#36554;&#22580;&#65289;&#65289;.pdf" TargetMode="External" /><Relationship Id="rId20" Type="http://schemas.openxmlformats.org/officeDocument/2006/relationships/hyperlink" Target="H30&#35413;&#20385;&#31080;&#65288;PDF&#12501;&#12449;&#12452;&#12523;&#65289;\24&#35413;&#20385;&#31080;&#65288;&#22818;&#12513;&#12483;&#12475;&#12415;&#12420;&#12366;&#65289;.pdf" TargetMode="External" /><Relationship Id="rId21" Type="http://schemas.openxmlformats.org/officeDocument/2006/relationships/hyperlink" Target="H30&#35413;&#20385;&#31080;&#65288;PDF&#12501;&#12449;&#12452;&#12523;&#65289;\25&#35413;&#20385;&#31080;&#65288;&#23721;&#20986;&#23665;&#29287;&#22580;&#65289;.pdf" TargetMode="External" /><Relationship Id="rId22" Type="http://schemas.openxmlformats.org/officeDocument/2006/relationships/hyperlink" Target="H30&#35413;&#20385;&#31080;&#65288;PDF&#12501;&#12449;&#12452;&#12523;&#65289;\26&#35413;&#20385;&#31080;&#65288;&#30959;&#23822;&#28417;&#28207;&#65289;.pdf" TargetMode="External" /><Relationship Id="rId23" Type="http://schemas.openxmlformats.org/officeDocument/2006/relationships/hyperlink" Target="H30&#35413;&#20385;&#31080;&#65288;PDF&#12501;&#12449;&#12452;&#12523;&#65289;\27&#35413;&#20385;&#31080;&#65288;&#37340;&#12398;&#28181;&#65289;.pdf" TargetMode="External" /><Relationship Id="rId24" Type="http://schemas.openxmlformats.org/officeDocument/2006/relationships/hyperlink" Target="H30&#35413;&#20385;&#31080;&#65288;PDF&#12501;&#12449;&#12452;&#12523;&#65289;\28&#35413;&#20385;&#31080;&#65288;&#26494;&#23721;&#65289;.pdf" TargetMode="External" /><Relationship Id="rId25" Type="http://schemas.openxmlformats.org/officeDocument/2006/relationships/hyperlink" Target="H30&#35413;&#20385;&#31080;&#65288;PDF&#12501;&#12449;&#12452;&#12523;&#65289;\29&#35413;&#20385;&#31080;&#65288;&#26085;&#38272;&#65289;.pdf" TargetMode="External" /><Relationship Id="rId26" Type="http://schemas.openxmlformats.org/officeDocument/2006/relationships/hyperlink" Target="H30&#35413;&#20385;&#31080;&#65288;PDF&#12501;&#12449;&#12452;&#12523;&#65289;\30&#35413;&#20385;&#31080;&#65288;&#36234;&#12398;&#28006;&#65289;.pdf" TargetMode="External" /><Relationship Id="rId27" Type="http://schemas.openxmlformats.org/officeDocument/2006/relationships/hyperlink" Target="H30&#35413;&#20385;&#31080;&#65288;PDF&#12501;&#12449;&#12452;&#12523;&#65289;\31&#35413;&#20385;&#31080;&#65288;&#27850;&#65289;.pdf" TargetMode="External" /><Relationship Id="rId28" Type="http://schemas.openxmlformats.org/officeDocument/2006/relationships/hyperlink" Target="H30&#35413;&#20385;&#31080;&#65288;PDF&#12501;&#12449;&#12452;&#12523;&#65289;\32&#35413;&#20385;&#31080;&#65288;&#20234;&#37324;&#21069;&#65289;.pdf" TargetMode="External" /><Relationship Id="rId29" Type="http://schemas.openxmlformats.org/officeDocument/2006/relationships/hyperlink" Target="H30&#35413;&#20385;&#31080;&#65288;PDF&#12501;&#12449;&#12452;&#12523;&#65289;\36&#35413;&#20385;&#31080;&#65288;&#27671;&#20185;&#27836;&#28417;&#28207;&#39376;&#36554;&#22580;&#65289;.pdf" TargetMode="External" /><Relationship Id="rId30" Type="http://schemas.openxmlformats.org/officeDocument/2006/relationships/hyperlink" Target="H30&#35413;&#20385;&#31080;&#65288;PDF&#12501;&#12449;&#12452;&#12523;&#65289;\42&#35413;&#20385;&#31080;(&#32207;&#21512;&#36939;&#21205;&#20844;&#22290;).pdf" TargetMode="External" /><Relationship Id="rId31" Type="http://schemas.openxmlformats.org/officeDocument/2006/relationships/hyperlink" Target="H30&#35413;&#20385;&#31080;&#65288;PDF&#12501;&#12449;&#12452;&#12523;&#65289;\43&#35413;&#20385;&#31080;(&#21152;&#28716;&#27836;&#20844;&#22290;).pdf" TargetMode="External" /><Relationship Id="rId32" Type="http://schemas.openxmlformats.org/officeDocument/2006/relationships/hyperlink" Target="H30&#35413;&#20385;&#31080;&#65288;PDF&#12501;&#12449;&#12452;&#12523;&#65289;\44&#35413;&#20385;&#31080;(&#22810;&#36032;&#22478;&#32233;&#34909;&#32209;&#22320;).pdf" TargetMode="External" /><Relationship Id="rId33" Type="http://schemas.openxmlformats.org/officeDocument/2006/relationships/hyperlink" Target="H30&#35413;&#20385;&#31080;&#65288;PDF&#12501;&#12449;&#12452;&#12523;&#65289;\45&#35413;&#20385;&#31080;(&#23721;&#27836;&#28023;&#27996;&#32209;&#22320;).pdf" TargetMode="External" /><Relationship Id="rId34" Type="http://schemas.openxmlformats.org/officeDocument/2006/relationships/hyperlink" Target="H30&#35413;&#20385;&#31080;&#65288;PDF&#12501;&#12449;&#12452;&#12523;&#65289;\48&#35413;&#20385;&#31080;&#65288;&#20185;&#22633;&#65289;.pdf" TargetMode="External" /><Relationship Id="rId35" Type="http://schemas.openxmlformats.org/officeDocument/2006/relationships/hyperlink" Target="H30&#35413;&#20385;&#31080;&#65288;PDF&#12501;&#12449;&#12452;&#12523;&#65289;\49&#35413;&#20385;&#31080;&#65288;&#38463;&#27494;&#38536;&#65289;.pdf" TargetMode="External" /><Relationship Id="rId36" Type="http://schemas.openxmlformats.org/officeDocument/2006/relationships/hyperlink" Target="H30&#35413;&#20385;&#31080;&#65288;PDF&#12501;&#12449;&#12452;&#12523;&#65289;\50-51&#35413;&#20385;&#31080;&#65288;&#40180;&#28716;&#12539;&#21513;&#30000;&#65289;.pdf" TargetMode="External" /><Relationship Id="rId37" Type="http://schemas.openxmlformats.org/officeDocument/2006/relationships/hyperlink" Target="H30&#35413;&#20385;&#31080;&#65288;PDF&#12501;&#12449;&#12452;&#12523;&#65289;\52-54&#35413;&#20385;&#31080;&#65288;&#21271;&#19978;&#24029;&#31561;&#65289;.pdf" TargetMode="External" /><Relationship Id="rId38" Type="http://schemas.openxmlformats.org/officeDocument/2006/relationships/hyperlink" Target="H30&#35413;&#20385;&#31080;&#65288;PDF&#12501;&#12449;&#12452;&#12523;&#65289;\46-47&#35413;&#20385;&#31080;&#65288;&#30476;&#21942;&#20303;&#23429;&#65289;.pdf" TargetMode="External" /><Relationship Id="rId39" Type="http://schemas.openxmlformats.org/officeDocument/2006/relationships/hyperlink" Target="H30&#35413;&#20385;&#31080;&#65288;PDF&#12501;&#12449;&#12452;&#12523;&#65289;\55&#35413;&#20385;&#31080;&#65288;&#23470;&#22478;&#37326;&#21407;&#65289;.pdf" TargetMode="External" /><Relationship Id="rId40" Type="http://schemas.openxmlformats.org/officeDocument/2006/relationships/hyperlink" Target="H30&#35413;&#20385;&#31080;&#65288;PDF&#12501;&#12449;&#12452;&#12523;&#65289;\56&#35413;&#20385;&#31080;&#65288;&#20108;&#32207;&#65289;.pdf" TargetMode="External" /><Relationship Id="rId41" Type="http://schemas.openxmlformats.org/officeDocument/2006/relationships/hyperlink" Target="H30&#35413;&#20385;&#31080;&#65288;PDF&#12501;&#12449;&#12452;&#12523;&#65289;\60&#35413;&#20385;&#31080;&#65288;&#12521;&#12452;&#12501;&#12523;&#23556;&#25731;&#22580;&#65289;.pdf" TargetMode="External" /><Relationship Id="rId42" Type="http://schemas.openxmlformats.org/officeDocument/2006/relationships/hyperlink" Target="H30&#35413;&#20385;&#31080;&#65288;PDF&#12501;&#12449;&#12452;&#12523;&#65289;\61&#35413;&#20385;&#31080;&#65288;&#23142;&#20154;&#20250;&#39208;&#65289;.pdf" TargetMode="External" /><Relationship Id="rId43" Type="http://schemas.openxmlformats.org/officeDocument/2006/relationships/hyperlink" Target="H30&#35413;&#20385;&#31080;&#65288;PDF&#12501;&#12449;&#12452;&#12523;&#65289;\05&#35413;&#20385;&#31080;&#65288;&#30476;&#27665;&#12398;&#26862;&#65289;.pdf" TargetMode="External" /><Relationship Id="rId44" Type="http://schemas.openxmlformats.org/officeDocument/2006/relationships/hyperlink" Target="H30&#35413;&#20385;&#31080;&#65288;PDF&#12501;&#12449;&#12452;&#12523;&#65289;\01&#35413;&#20385;&#31080;&#65288;&#12371;&#12418;&#12428;&#12403;&#12398;&#26862;&#26862;&#26519;&#31185;&#23398;&#39208;&#65289;.pdf" TargetMode="External" /><Relationship Id="rId45" Type="http://schemas.openxmlformats.org/officeDocument/2006/relationships/hyperlink" Target="H30&#35413;&#20385;&#31080;&#65288;PDF&#12501;&#12449;&#12452;&#12523;&#65289;\33&#35413;&#20385;&#31080;&#65288;&#24535;&#27941;&#24029;&#65289;.pdf" TargetMode="External" /><Relationship Id="rId46" Type="http://schemas.openxmlformats.org/officeDocument/2006/relationships/hyperlink" Target="H30&#35413;&#20385;&#31080;&#65288;PDF&#12501;&#12449;&#12452;&#12523;&#65289;\34&#35413;&#20385;&#31080;&#65288;&#27874;&#20253;&#35895;&#65289;.pdf" TargetMode="External" /><Relationship Id="rId47" Type="http://schemas.openxmlformats.org/officeDocument/2006/relationships/hyperlink" Target="H30&#35413;&#20385;&#31080;&#65288;PDF&#12501;&#12449;&#12452;&#12523;&#65289;\35&#35413;&#20385;&#31080;&#65288;&#26691;&#12494;&#28006;&#65289;.pdf" TargetMode="External" /><Relationship Id="rId48" Type="http://schemas.openxmlformats.org/officeDocument/2006/relationships/hyperlink" Target="H30&#35413;&#20385;&#31080;&#65288;PDF&#12501;&#12449;&#12452;&#12523;&#65289;\41&#35413;&#20385;&#31080;&#65288;&#28207;&#28286;&#29872;&#22659;&#25972;&#20633;&#26045;&#35373;&#65289;.pdf" TargetMode="External" /><Relationship Id="rId49" Type="http://schemas.openxmlformats.org/officeDocument/2006/relationships/hyperlink" Target="H30&#35413;&#20385;&#31080;&#65288;PDF&#12501;&#12449;&#12452;&#12523;&#65289;\58&#35413;&#20385;&#31080;&#65288;&#38263;&#27836;&#12508;&#12540;&#12488;&#22580;&#65289;.pdf" TargetMode="External" /><Relationship Id="rId50" Type="http://schemas.openxmlformats.org/officeDocument/2006/relationships/hyperlink" Target="H30&#35413;&#20385;&#31080;&#65288;PDF&#12501;&#12449;&#12452;&#12523;&#65289;\59&#35413;&#20385;&#31080;&#65288;&#65319;&#12539;&#65298;&#65297;&#65289;.pdf" TargetMode="External" /><Relationship Id="rId51" Type="http://schemas.openxmlformats.org/officeDocument/2006/relationships/hyperlink" Target="H30&#35413;&#20385;&#31080;&#65288;PDF&#12501;&#12449;&#12452;&#12523;&#65289;\57&#35413;&#20385;&#31080;&#65288;&#20185;&#21335;&#32207;&#21512;&#12503;&#12540;&#12523;&#65289;.pdf" TargetMode="External" /><Relationship Id="rId52" Type="http://schemas.openxmlformats.org/officeDocument/2006/relationships/hyperlink" Target="H30&#35413;&#20385;&#31080;&#65288;PDF&#12501;&#12449;&#12452;&#12523;&#65289;\09&#35413;&#20385;&#31080;&#65288;&#12415;&#12420;&#12366;NPO&#12503;&#12521;&#12470;&#65289;.pdf" TargetMode="External" /><Relationship Id="rId53" Type="http://schemas.openxmlformats.org/officeDocument/2006/relationships/hyperlink" Target="H30&#35413;&#20385;&#31080;&#65288;PDF&#12501;&#12449;&#12452;&#12523;&#65289;\37&#35413;&#20385;&#31080;&#65288;&#22633;&#37340;&#12539;&#31852;&#65289;.pdf" TargetMode="External" /><Relationship Id="rId54" Type="http://schemas.openxmlformats.org/officeDocument/2006/relationships/hyperlink" Target="H30&#35413;&#20385;&#31080;&#65288;PDF&#12501;&#12449;&#12452;&#12523;&#65289;\38&#35413;&#20385;&#31080;&#65288;&#22899;&#24029;&#65289;.pdf" TargetMode="External" /><Relationship Id="rId55" Type="http://schemas.openxmlformats.org/officeDocument/2006/relationships/hyperlink" Target="H30&#35413;&#20385;&#31080;&#65288;PDF&#12501;&#12449;&#12452;&#12523;&#65289;\22&#35413;&#20385;&#31080;&#65288;&#24481;&#23822;&#37326;&#21942;&#22580;&#65289;.pdf" TargetMode="External" /><Relationship Id="rId56" Type="http://schemas.openxmlformats.org/officeDocument/2006/relationships/hyperlink" Target="H30&#35413;&#20385;&#31080;&#65288;PDF&#12501;&#12449;&#12452;&#12523;&#65289;\39&#35413;&#20385;&#31080;&#65288;&#38294;&#19978;&#65289;.pdf" TargetMode="External" /><Relationship Id="rId57" Type="http://schemas.openxmlformats.org/officeDocument/2006/relationships/hyperlink" Target="H30&#35413;&#20385;&#31080;&#65288;PDF&#12501;&#12449;&#12452;&#12523;&#65289;\40&#35413;&#20385;&#31080;&#65288;&#38294;&#19978;&#12520;&#12483;&#12488;&#12495;&#12540;&#12496;&#12540;&#65289;.pdf" TargetMode="External" /><Relationship Id="rId5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29&#35413;&#20385;&#31080;&#65288;PDF&#12501;&#12449;&#12452;&#12523;&#65289;\22&#35413;&#20385;&#31080;(&#24481;&#23822;&#37326;&#21942;&#22580;).pdf" TargetMode="External" /><Relationship Id="rId2" Type="http://schemas.openxmlformats.org/officeDocument/2006/relationships/hyperlink" Target="H29&#35413;&#20385;&#31080;&#65288;PDF&#12501;&#12449;&#12452;&#12523;&#65289;\04&#35413;&#20385;&#31080;(&#12463;&#12524;&#12540;&#23556;&#25731;&#22580;&#65289;.pdf" TargetMode="External" /><Relationship Id="rId3" Type="http://schemas.openxmlformats.org/officeDocument/2006/relationships/hyperlink" Target="H29&#35413;&#20385;&#31080;&#65288;PDF&#12501;&#12449;&#12452;&#12523;&#65289;\06&#35413;&#20385;&#31080;&#65288;&#26157;&#21644;&#19975;&#33865;&#12398;&#26862;&#65289;.pdf" TargetMode="External" /><Relationship Id="rId4" Type="http://schemas.openxmlformats.org/officeDocument/2006/relationships/hyperlink" Target="H29&#35413;&#20385;&#31080;&#65288;PDF&#12501;&#12449;&#12452;&#12523;&#65289;\15&#35413;&#20385;&#31080;&#65288;&#38556;&#23475;&#32773;&#32207;&#21512;&#20307;&#32946;&#12475;&#12531;&#12479;&#12540;&#65289;.pdf" TargetMode="External" /><Relationship Id="rId5" Type="http://schemas.openxmlformats.org/officeDocument/2006/relationships/hyperlink" Target="H29&#35413;&#20385;&#31080;&#65288;PDF&#12501;&#12449;&#12452;&#12523;&#65289;\23&#35413;&#20385;&#31080;&#65288;&#26494;&#23798;&#20844;&#22290;&#39376;&#36554;&#22580;&#65289;.pdf" TargetMode="External" /><Relationship Id="rId6" Type="http://schemas.openxmlformats.org/officeDocument/2006/relationships/hyperlink" Target="H29&#35413;&#20385;&#31080;&#65288;PDF&#12501;&#12449;&#12452;&#12523;&#65289;\24&#35413;&#20385;&#31080;&#65288;&#22818;&#12513;&#12483;&#12475;&#65289;.pdf" TargetMode="External" /><Relationship Id="rId7" Type="http://schemas.openxmlformats.org/officeDocument/2006/relationships/hyperlink" Target="H29&#35413;&#20385;&#31080;&#65288;PDF&#12501;&#12449;&#12452;&#12523;&#65289;\26&#35413;&#20385;&#31080;&#65288;&#30959;&#23822;&#28417;&#28207;&#65289;.pdf" TargetMode="External" /><Relationship Id="rId8" Type="http://schemas.openxmlformats.org/officeDocument/2006/relationships/hyperlink" Target="H29&#35413;&#20385;&#31080;&#65288;PDF&#12501;&#12449;&#12452;&#12523;&#65289;\27&#35413;&#20385;&#31080;&#65288;&#22633;&#37340;&#37340;&#12398;&#28181;&#65289;.pdf" TargetMode="External" /><Relationship Id="rId9" Type="http://schemas.openxmlformats.org/officeDocument/2006/relationships/hyperlink" Target="H29&#35413;&#20385;&#31080;&#65288;PDF&#12501;&#12449;&#12452;&#12523;&#65289;\28&#35413;&#20385;&#31080;&#65288;&#26494;&#23721;&#28417;&#28207;&#65289;.pdf" TargetMode="External" /><Relationship Id="rId10" Type="http://schemas.openxmlformats.org/officeDocument/2006/relationships/hyperlink" Target="H29&#35413;&#20385;&#31080;&#65288;PDF&#12501;&#12449;&#12452;&#12523;&#65289;\29&#35413;&#20385;&#31080;&#65288;&#26085;&#38272;&#28417;&#28207;&#65289;.pdf" TargetMode="External" /><Relationship Id="rId11" Type="http://schemas.openxmlformats.org/officeDocument/2006/relationships/hyperlink" Target="H29&#35413;&#20385;&#31080;&#65288;PDF&#12501;&#12449;&#12452;&#12523;&#65289;\30&#35413;&#20385;&#31080;&#65288;&#22633;&#37340;&#36234;&#12398;&#28006;&#65289;.pdf" TargetMode="External" /><Relationship Id="rId12" Type="http://schemas.openxmlformats.org/officeDocument/2006/relationships/hyperlink" Target="H29&#35413;&#20385;&#31080;&#65288;PDF&#12501;&#12449;&#12452;&#12523;&#65289;\36&#35413;&#20385;&#31080;&#65288;&#27671;&#20185;&#27836;&#28417;&#28207;&#39376;&#36554;&#22580;&#65289;.pdf" TargetMode="External" /><Relationship Id="rId13" Type="http://schemas.openxmlformats.org/officeDocument/2006/relationships/hyperlink" Target="H29&#35413;&#20385;&#31080;&#65288;PDF&#12501;&#12449;&#12452;&#12523;&#65289;\40&#35413;&#20385;&#31080;(&#32207;&#21512;&#36939;&#21205;&#20844;&#22290;.pdf" TargetMode="External" /><Relationship Id="rId14" Type="http://schemas.openxmlformats.org/officeDocument/2006/relationships/hyperlink" Target="H29&#35413;&#20385;&#31080;&#65288;PDF&#12501;&#12449;&#12452;&#12523;&#65289;\41&#35413;&#20385;&#31080;(&#21152;&#28716;&#27836;).pdf" TargetMode="External" /><Relationship Id="rId15" Type="http://schemas.openxmlformats.org/officeDocument/2006/relationships/hyperlink" Target="H29&#35413;&#20385;&#31080;&#65288;PDF&#12501;&#12449;&#12452;&#12523;&#65289;\42&#35413;&#20385;&#31080;&#65288;&#22810;&#36032;&#22478;&#65289;.pdf" TargetMode="External" /><Relationship Id="rId16" Type="http://schemas.openxmlformats.org/officeDocument/2006/relationships/hyperlink" Target="H29&#35413;&#20385;&#31080;&#65288;PDF&#12501;&#12449;&#12452;&#12523;&#65289;\43&#35413;&#20385;&#31080;(&#23721;&#27836;&#28023;&#27996;).pdf" TargetMode="External" /><Relationship Id="rId17" Type="http://schemas.openxmlformats.org/officeDocument/2006/relationships/hyperlink" Target="H29&#35413;&#20385;&#31080;&#65288;PDF&#12501;&#12449;&#12452;&#12523;&#65289;\44&#35413;&#20385;&#31080;&#65288;&#20185;&#22633;&#65289;.pdf" TargetMode="External" /><Relationship Id="rId18" Type="http://schemas.openxmlformats.org/officeDocument/2006/relationships/hyperlink" Target="H29&#35413;&#20385;&#31080;&#65288;PDF&#12501;&#12449;&#12452;&#12523;&#65289;\45&#35413;&#20385;&#31080;&#65288;&#38463;&#27494;&#38536;&#65289;.pdf" TargetMode="External" /><Relationship Id="rId19" Type="http://schemas.openxmlformats.org/officeDocument/2006/relationships/hyperlink" Target="H29&#35413;&#20385;&#31080;&#65288;PDF&#12501;&#12449;&#12452;&#12523;&#65289;\46,47&#35413;&#20385;&#31080;&#65288;&#40180;&#28716;&#21513;&#30000;&#65289;.pdf" TargetMode="External" /><Relationship Id="rId20" Type="http://schemas.openxmlformats.org/officeDocument/2006/relationships/hyperlink" Target="H29&#35413;&#20385;&#31080;&#65288;PDF&#12501;&#12449;&#12452;&#12523;&#65289;\48&#65374;50&#35413;&#20385;&#31080;&#65288;&#21271;&#19978;&#36843;&#21271;&#19978;&#26481;&#37096;&#65289;.pdf" TargetMode="External" /><Relationship Id="rId21" Type="http://schemas.openxmlformats.org/officeDocument/2006/relationships/hyperlink" Target="H29&#35413;&#20385;&#31080;&#65288;PDF&#12501;&#12449;&#12452;&#12523;&#65289;\51,52&#35413;&#20385;&#31080;&#65288;&#30476;&#21942;&#20303;&#23429;&#65289;.pdf" TargetMode="External" /><Relationship Id="rId22" Type="http://schemas.openxmlformats.org/officeDocument/2006/relationships/hyperlink" Target="H29&#35413;&#20385;&#31080;&#65288;PDF&#12501;&#12449;&#12452;&#12523;&#65289;\53&#35413;&#20385;&#31080;&#65288;&#23470;&#22478;&#37326;&#21407;&#20844;&#22290;&#32207;&#21512;&#36939;&#21205;&#22580;&#65289;.pdf" TargetMode="External" /><Relationship Id="rId23" Type="http://schemas.openxmlformats.org/officeDocument/2006/relationships/hyperlink" Target="H29&#35413;&#20385;&#31080;&#65288;PDF&#12501;&#12449;&#12452;&#12523;&#65289;\54&#35413;&#20385;&#31080;&#65288;&#31532;&#20108;&#32207;&#21512;&#36939;&#21205;&#22580;&#65289;.pdf" TargetMode="External" /><Relationship Id="rId24" Type="http://schemas.openxmlformats.org/officeDocument/2006/relationships/hyperlink" Target="H29&#35413;&#20385;&#31080;&#65288;PDF&#12501;&#12449;&#12452;&#12523;&#65289;\58&#35413;&#20385;&#31080;&#65288;&#12521;&#12452;&#12501;&#12523;&#23556;&#25731;&#22580;&#65289;.pdf" TargetMode="External" /><Relationship Id="rId25" Type="http://schemas.openxmlformats.org/officeDocument/2006/relationships/hyperlink" Target="H29&#35413;&#20385;&#31080;&#65288;PDF&#12501;&#12449;&#12452;&#12523;&#65289;\05&#35413;&#20385;&#31080;&#65288;&#30476;&#27665;&#12398;&#26862;&#65289;.pdf" TargetMode="External" /><Relationship Id="rId26" Type="http://schemas.openxmlformats.org/officeDocument/2006/relationships/hyperlink" Target="H29&#35413;&#20385;&#31080;&#65288;PDF&#12501;&#12449;&#12452;&#12523;&#65289;\01&#35413;&#20385;&#31080;&#65288;&#12371;&#12418;&#12428;&#12403;&#12398;&#26862;&#26862;&#26519;&#31185;&#23398;&#39208;).pdf" TargetMode="External" /><Relationship Id="rId27" Type="http://schemas.openxmlformats.org/officeDocument/2006/relationships/hyperlink" Target="H29&#35413;&#20385;&#31080;&#65288;PDF&#12501;&#12449;&#12452;&#12523;&#65289;\39&#35413;&#20385;&#31080;&#65288;&#20185;&#21488;&#28207;&#28207;&#28286;&#29872;&#22659;&#25972;&#20633;&#26045;&#35373;&#65289;.pdf" TargetMode="External" /><Relationship Id="rId28" Type="http://schemas.openxmlformats.org/officeDocument/2006/relationships/hyperlink" Target="H29&#35413;&#20385;&#31080;&#65288;PDF&#12501;&#12449;&#12452;&#12523;&#65289;\56&#35413;&#20385;&#31080;&#65288;&#38263;&#27836;&#12508;&#12540;&#12488;&#22580;&#65289;.pdf" TargetMode="External" /><Relationship Id="rId29" Type="http://schemas.openxmlformats.org/officeDocument/2006/relationships/hyperlink" Target="H29&#35413;&#20385;&#31080;&#65288;PDF&#12501;&#12449;&#12452;&#12523;&#65289;\57&#35413;&#20385;&#31080;&#65288;G21).pdf" TargetMode="External" /><Relationship Id="rId30" Type="http://schemas.openxmlformats.org/officeDocument/2006/relationships/hyperlink" Target="H29&#35413;&#20385;&#31080;&#65288;PDF&#12501;&#12449;&#12452;&#12523;&#65289;\55&#35413;&#20385;&#31080;&#65288;&#20185;&#21335;&#32207;&#21512;&#12503;&#12540;&#12523;&#65289;.pdf" TargetMode="External" /><Relationship Id="rId31" Type="http://schemas.openxmlformats.org/officeDocument/2006/relationships/hyperlink" Target="H29&#35413;&#20385;&#31080;&#65288;PDF&#12501;&#12449;&#12452;&#12523;&#65289;\08&#35413;&#20385;&#31080;&#65288;&#12469;&#12531;&#12539;&#12501;&#12449;&#12531;&#65289;.pdf" TargetMode="External" /><Relationship Id="rId32" Type="http://schemas.openxmlformats.org/officeDocument/2006/relationships/hyperlink" Target="H29&#35413;&#20385;&#31080;&#65288;PDF&#12501;&#12449;&#12452;&#12523;&#65289;\25&#35413;&#20385;&#31080;&#65288;&#23721;&#20986;&#23665;&#29287;&#22580;&#65289;.pdf" TargetMode="External" /><Relationship Id="rId33" Type="http://schemas.openxmlformats.org/officeDocument/2006/relationships/hyperlink" Target="H29&#35413;&#20385;&#31080;&#65288;PDF&#12501;&#12449;&#12452;&#12523;&#65289;\31&#35413;&#20385;&#31080;&#65288;&#27850;&#28417;&#28207;&#65289;.pdf" TargetMode="External" /><Relationship Id="rId34" Type="http://schemas.openxmlformats.org/officeDocument/2006/relationships/hyperlink" Target="H29&#35413;&#20385;&#31080;&#65288;PDF&#12501;&#12449;&#12452;&#12523;&#65289;\32&#35413;&#20385;&#31080;&#65288;&#20234;&#37324;&#21069;&#28417;&#28207;&#65289;.pdf" TargetMode="External" /><Relationship Id="rId35" Type="http://schemas.openxmlformats.org/officeDocument/2006/relationships/hyperlink" Target="H29&#35413;&#20385;&#31080;&#65288;PDF&#12501;&#12449;&#12452;&#12523;&#65289;\33&#35413;&#20385;&#31080;&#65288;&#24535;&#27941;&#24029;&#28417;&#28207;&#65289;.pdf" TargetMode="External" /><Relationship Id="rId36" Type="http://schemas.openxmlformats.org/officeDocument/2006/relationships/hyperlink" Target="H29&#35413;&#20385;&#31080;&#65288;PDF&#12501;&#12449;&#12452;&#12523;&#65289;\34&#35413;&#20385;&#31080;(&#27874;&#20253;&#35895;).pdf" TargetMode="External" /><Relationship Id="rId37" Type="http://schemas.openxmlformats.org/officeDocument/2006/relationships/hyperlink" Target="H29&#35413;&#20385;&#31080;&#65288;PDF&#12501;&#12449;&#12452;&#12523;&#65289;\35&#35413;&#20385;&#31080;&#65288;&#26691;&#12494;&#28006;&#28417;&#28207;&#65289;.pdf" TargetMode="External" /><Relationship Id="rId38" Type="http://schemas.openxmlformats.org/officeDocument/2006/relationships/hyperlink" Target="H29&#35413;&#20385;&#31080;&#65288;PDF&#12501;&#12449;&#12452;&#12523;&#65289;\37&#35413;&#20385;&#31080;&#65288;&#22633;&#37340;&#28417;&#28207;&#29289;&#25562;&#22580;&#65289;.pdf" TargetMode="External" /><Relationship Id="rId39" Type="http://schemas.openxmlformats.org/officeDocument/2006/relationships/hyperlink" Target="H29&#35413;&#20385;&#31080;&#65288;PDF&#12501;&#12449;&#12452;&#12523;&#65289;\38&#35413;&#20385;&#31080;&#65288;&#22899;&#24029;&#28417;&#28207;&#65289;.pdf" TargetMode="External" /><Relationship Id="rId40" Type="http://schemas.openxmlformats.org/officeDocument/2006/relationships/hyperlink" Target="H29&#35413;&#20385;&#31080;&#65288;PDF&#12501;&#12449;&#12452;&#12523;&#65289;\08&#35413;&#20385;&#31080;&#65288;&#12469;&#12531;&#12539;&#12501;&#12449;&#12531;&#65289;.pdf" TargetMode="External" /><Relationship Id="rId41" Type="http://schemas.openxmlformats.org/officeDocument/2006/relationships/hyperlink" Target="H29&#35413;&#20385;&#31080;&#65288;PDF&#12501;&#12449;&#12452;&#12523;&#65289;\25&#35413;&#20385;&#31080;&#65288;&#23721;&#20986;&#23665;&#29287;&#22580;&#65289;.pdf" TargetMode="External" /><Relationship Id="rId42" Type="http://schemas.openxmlformats.org/officeDocument/2006/relationships/hyperlink" Target="H29&#35413;&#20385;&#31080;&#65288;PDF&#12501;&#12449;&#12452;&#12523;&#65289;\31&#35413;&#20385;&#31080;&#65288;&#27850;&#28417;&#28207;&#65289;.pdf" TargetMode="External" /><Relationship Id="rId43" Type="http://schemas.openxmlformats.org/officeDocument/2006/relationships/hyperlink" Target="H29&#35413;&#20385;&#31080;&#65288;PDF&#12501;&#12449;&#12452;&#12523;&#65289;\32&#35413;&#20385;&#31080;&#65288;&#20234;&#37324;&#21069;&#28417;&#28207;&#65289;.pdf" TargetMode="External" /><Relationship Id="rId44" Type="http://schemas.openxmlformats.org/officeDocument/2006/relationships/hyperlink" Target="H29&#35413;&#20385;&#31080;&#65288;PDF&#12501;&#12449;&#12452;&#12523;&#65289;\33&#35413;&#20385;&#31080;&#65288;&#24535;&#27941;&#24029;&#28417;&#28207;&#65289;.pdf" TargetMode="External" /><Relationship Id="rId45" Type="http://schemas.openxmlformats.org/officeDocument/2006/relationships/hyperlink" Target="H29&#35413;&#20385;&#31080;&#65288;PDF&#12501;&#12449;&#12452;&#12523;&#65289;\34&#35413;&#20385;&#31080;(&#27874;&#20253;&#35895;).pdf" TargetMode="External" /><Relationship Id="rId46" Type="http://schemas.openxmlformats.org/officeDocument/2006/relationships/hyperlink" Target="H29&#35413;&#20385;&#31080;&#65288;PDF&#12501;&#12449;&#12452;&#12523;&#65289;\35&#35413;&#20385;&#31080;&#65288;&#26691;&#12494;&#28006;&#28417;&#28207;&#65289;.pdf" TargetMode="External" /><Relationship Id="rId47" Type="http://schemas.openxmlformats.org/officeDocument/2006/relationships/hyperlink" Target="H29&#35413;&#20385;&#31080;&#65288;PDF&#12501;&#12449;&#12452;&#12523;&#65289;\37&#35413;&#20385;&#31080;&#65288;&#22633;&#37340;&#28417;&#28207;&#29289;&#25562;&#22580;&#65289;.pdf" TargetMode="External" /><Relationship Id="rId48" Type="http://schemas.openxmlformats.org/officeDocument/2006/relationships/hyperlink" Target="H29&#35413;&#20385;&#31080;&#65288;PDF&#12501;&#12449;&#12452;&#12523;&#65289;\38&#35413;&#20385;&#31080;&#65288;&#22899;&#24029;&#28417;&#28207;&#65289;.pdf" TargetMode="External" /><Relationship Id="rId4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R127"/>
  <sheetViews>
    <sheetView tabSelected="1" view="pageBreakPreview" zoomScale="75" zoomScaleSheetLayoutView="75" zoomScalePageLayoutView="0" workbookViewId="0" topLeftCell="A1">
      <pane xSplit="8" ySplit="4" topLeftCell="I5" activePane="bottomRight" state="frozen"/>
      <selection pane="topLeft" activeCell="A1" sqref="A1"/>
      <selection pane="topRight" activeCell="D1" sqref="D1"/>
      <selection pane="bottomLeft" activeCell="A4" sqref="A4"/>
      <selection pane="bottomRight" activeCell="B1" sqref="B1"/>
    </sheetView>
  </sheetViews>
  <sheetFormatPr defaultColWidth="9.00390625" defaultRowHeight="117" customHeight="1"/>
  <cols>
    <col min="1" max="1" width="2.50390625" style="1" customWidth="1"/>
    <col min="2" max="2" width="8.625" style="31" customWidth="1"/>
    <col min="3" max="3" width="11.50390625" style="31" customWidth="1"/>
    <col min="4" max="4" width="7.125" style="31" customWidth="1"/>
    <col min="5" max="5" width="28.25390625" style="31" customWidth="1"/>
    <col min="6" max="6" width="21.625" style="31" customWidth="1"/>
    <col min="7" max="7" width="17.00390625" style="31" customWidth="1"/>
    <col min="8" max="8" width="20.625" style="31" customWidth="1"/>
    <col min="9" max="9" width="7.625" style="31" customWidth="1"/>
    <col min="10" max="10" width="17.625" style="31" customWidth="1"/>
    <col min="11" max="11" width="14.125" style="24" customWidth="1"/>
    <col min="12" max="12" width="9.50390625" style="24" customWidth="1"/>
    <col min="13" max="13" width="9.625" style="12" customWidth="1"/>
    <col min="14" max="14" width="12.00390625" style="6" customWidth="1"/>
    <col min="15" max="16" width="13.25390625" style="6" customWidth="1"/>
    <col min="17" max="18" width="10.625" style="12" customWidth="1"/>
    <col min="19" max="20" width="8.625" style="6" customWidth="1"/>
    <col min="21" max="21" width="9.125" style="6" customWidth="1"/>
    <col min="22" max="22" width="11.25390625" style="6" customWidth="1"/>
    <col min="23" max="24" width="14.25390625" style="6" customWidth="1"/>
    <col min="25" max="25" width="17.75390625" style="6" customWidth="1"/>
    <col min="26" max="27" width="8.625" style="8" customWidth="1"/>
    <col min="28" max="28" width="31.625" style="8" customWidth="1"/>
    <col min="29" max="44" width="9.00390625" style="3" customWidth="1"/>
    <col min="45" max="16384" width="9.00390625" style="1" customWidth="1"/>
  </cols>
  <sheetData>
    <row r="1" ht="21">
      <c r="B1" s="76" t="s">
        <v>236</v>
      </c>
    </row>
    <row r="2" spans="2:27" ht="39.75" customHeight="1">
      <c r="B2" s="77" t="s">
        <v>298</v>
      </c>
      <c r="C2" s="66"/>
      <c r="D2" s="66"/>
      <c r="E2" s="66"/>
      <c r="F2" s="66"/>
      <c r="G2" s="66"/>
      <c r="H2" s="66"/>
      <c r="I2" s="5"/>
      <c r="J2" s="5"/>
      <c r="K2" s="22"/>
      <c r="L2" s="45"/>
      <c r="M2" s="6"/>
      <c r="Q2" s="6"/>
      <c r="R2" s="6"/>
      <c r="Z2" s="7"/>
      <c r="AA2" s="7"/>
    </row>
    <row r="3" spans="2:44" s="2" customFormat="1" ht="36" customHeight="1">
      <c r="B3" s="141" t="s">
        <v>196</v>
      </c>
      <c r="C3" s="148" t="s">
        <v>177</v>
      </c>
      <c r="D3" s="145" t="s">
        <v>197</v>
      </c>
      <c r="E3" s="141" t="s">
        <v>97</v>
      </c>
      <c r="F3" s="137" t="s">
        <v>154</v>
      </c>
      <c r="G3" s="137" t="s">
        <v>160</v>
      </c>
      <c r="H3" s="138" t="s">
        <v>0</v>
      </c>
      <c r="I3" s="138" t="s">
        <v>34</v>
      </c>
      <c r="J3" s="137" t="s">
        <v>141</v>
      </c>
      <c r="K3" s="141" t="s">
        <v>149</v>
      </c>
      <c r="L3" s="141"/>
      <c r="M3" s="143" t="s">
        <v>198</v>
      </c>
      <c r="N3" s="139" t="s">
        <v>300</v>
      </c>
      <c r="O3" s="139" t="s">
        <v>301</v>
      </c>
      <c r="P3" s="139" t="s">
        <v>302</v>
      </c>
      <c r="Q3" s="147" t="s">
        <v>57</v>
      </c>
      <c r="R3" s="147"/>
      <c r="S3" s="139" t="s">
        <v>304</v>
      </c>
      <c r="T3" s="147"/>
      <c r="U3" s="139" t="s">
        <v>305</v>
      </c>
      <c r="V3" s="139"/>
      <c r="W3" s="139" t="s">
        <v>306</v>
      </c>
      <c r="X3" s="139" t="s">
        <v>307</v>
      </c>
      <c r="Y3" s="140" t="s">
        <v>308</v>
      </c>
      <c r="Z3" s="141" t="s">
        <v>309</v>
      </c>
      <c r="AA3" s="142"/>
      <c r="AB3" s="141" t="s">
        <v>158</v>
      </c>
      <c r="AC3" s="4"/>
      <c r="AD3" s="4"/>
      <c r="AE3" s="4"/>
      <c r="AF3" s="4"/>
      <c r="AG3" s="4"/>
      <c r="AH3" s="4"/>
      <c r="AI3" s="4"/>
      <c r="AJ3" s="4"/>
      <c r="AK3" s="4"/>
      <c r="AL3" s="4"/>
      <c r="AM3" s="4"/>
      <c r="AN3" s="4"/>
      <c r="AO3" s="4"/>
      <c r="AP3" s="4"/>
      <c r="AQ3" s="4"/>
      <c r="AR3" s="4"/>
    </row>
    <row r="4" spans="2:44" s="2" customFormat="1" ht="48" customHeight="1">
      <c r="B4" s="142"/>
      <c r="C4" s="148"/>
      <c r="D4" s="146"/>
      <c r="E4" s="141"/>
      <c r="F4" s="138"/>
      <c r="G4" s="137"/>
      <c r="H4" s="138"/>
      <c r="I4" s="138"/>
      <c r="J4" s="138"/>
      <c r="K4" s="141"/>
      <c r="L4" s="141"/>
      <c r="M4" s="144"/>
      <c r="N4" s="139"/>
      <c r="O4" s="139"/>
      <c r="P4" s="139"/>
      <c r="Q4" s="21" t="s">
        <v>262</v>
      </c>
      <c r="R4" s="21" t="s">
        <v>303</v>
      </c>
      <c r="S4" s="9" t="s">
        <v>58</v>
      </c>
      <c r="T4" s="9" t="s">
        <v>68</v>
      </c>
      <c r="U4" s="21" t="s">
        <v>116</v>
      </c>
      <c r="V4" s="21" t="s">
        <v>115</v>
      </c>
      <c r="W4" s="139"/>
      <c r="X4" s="139"/>
      <c r="Y4" s="140"/>
      <c r="Z4" s="67" t="s">
        <v>35</v>
      </c>
      <c r="AA4" s="67" t="s">
        <v>36</v>
      </c>
      <c r="AB4" s="142"/>
      <c r="AC4" s="4"/>
      <c r="AD4" s="4"/>
      <c r="AE4" s="4"/>
      <c r="AF4" s="4"/>
      <c r="AG4" s="4"/>
      <c r="AH4" s="4"/>
      <c r="AI4" s="4"/>
      <c r="AJ4" s="4"/>
      <c r="AK4" s="4"/>
      <c r="AL4" s="4"/>
      <c r="AM4" s="4"/>
      <c r="AN4" s="4"/>
      <c r="AO4" s="4"/>
      <c r="AP4" s="4"/>
      <c r="AQ4" s="4"/>
      <c r="AR4" s="4"/>
    </row>
    <row r="5" spans="2:28" ht="39" customHeight="1">
      <c r="B5" s="80">
        <v>1</v>
      </c>
      <c r="C5" s="64" t="s">
        <v>178</v>
      </c>
      <c r="D5" s="65">
        <v>1</v>
      </c>
      <c r="E5" s="35" t="s">
        <v>112</v>
      </c>
      <c r="F5" s="48" t="s">
        <v>254</v>
      </c>
      <c r="G5" s="39" t="s">
        <v>45</v>
      </c>
      <c r="H5" s="34" t="s">
        <v>274</v>
      </c>
      <c r="I5" s="20">
        <v>1</v>
      </c>
      <c r="J5" s="59" t="s">
        <v>20</v>
      </c>
      <c r="K5" s="25" t="s">
        <v>310</v>
      </c>
      <c r="L5" s="25" t="s">
        <v>150</v>
      </c>
      <c r="M5" s="42" t="s">
        <v>144</v>
      </c>
      <c r="N5" s="87">
        <v>365</v>
      </c>
      <c r="O5" s="84">
        <v>756</v>
      </c>
      <c r="P5" s="84">
        <v>2150</v>
      </c>
      <c r="Q5" s="84">
        <v>2150</v>
      </c>
      <c r="R5" s="84">
        <v>2150</v>
      </c>
      <c r="S5" s="85">
        <f>IF(T5="","","○")</f>
      </c>
      <c r="T5" s="86"/>
      <c r="U5" s="85" t="s">
        <v>248</v>
      </c>
      <c r="V5" s="84"/>
      <c r="W5" s="84">
        <v>2053</v>
      </c>
      <c r="X5" s="84">
        <f>P5-W5</f>
        <v>97</v>
      </c>
      <c r="Y5" s="88">
        <f>W5/O5</f>
        <v>2.7156084656084656</v>
      </c>
      <c r="Z5" s="17" t="s">
        <v>275</v>
      </c>
      <c r="AA5" s="17" t="s">
        <v>275</v>
      </c>
      <c r="AB5" s="32" t="s">
        <v>276</v>
      </c>
    </row>
    <row r="6" spans="2:28" ht="39" customHeight="1">
      <c r="B6" s="80">
        <v>2</v>
      </c>
      <c r="C6" s="64" t="s">
        <v>179</v>
      </c>
      <c r="D6" s="65">
        <v>1</v>
      </c>
      <c r="E6" s="35" t="s">
        <v>110</v>
      </c>
      <c r="F6" s="46" t="s">
        <v>153</v>
      </c>
      <c r="G6" s="39" t="s">
        <v>117</v>
      </c>
      <c r="H6" s="33" t="s">
        <v>37</v>
      </c>
      <c r="I6" s="20">
        <v>1</v>
      </c>
      <c r="J6" s="57" t="s">
        <v>1</v>
      </c>
      <c r="K6" s="25" t="s">
        <v>299</v>
      </c>
      <c r="L6" s="25" t="s">
        <v>150</v>
      </c>
      <c r="M6" s="42" t="s">
        <v>144</v>
      </c>
      <c r="N6" s="42">
        <v>244</v>
      </c>
      <c r="O6" s="84">
        <v>5270</v>
      </c>
      <c r="P6" s="84">
        <v>8438</v>
      </c>
      <c r="Q6" s="84">
        <v>7987</v>
      </c>
      <c r="R6" s="84">
        <v>7987</v>
      </c>
      <c r="S6" s="85" t="s">
        <v>263</v>
      </c>
      <c r="T6" s="86"/>
      <c r="U6" s="85" t="s">
        <v>264</v>
      </c>
      <c r="V6" s="84">
        <v>314</v>
      </c>
      <c r="W6" s="84">
        <v>8453</v>
      </c>
      <c r="X6" s="84">
        <f>P6-W6</f>
        <v>-15</v>
      </c>
      <c r="Y6" s="44">
        <f aca="true" t="shared" si="0" ref="Y6:Y61">W6/O6</f>
        <v>1.6039848197343454</v>
      </c>
      <c r="Z6" s="17" t="s">
        <v>265</v>
      </c>
      <c r="AA6" s="17" t="s">
        <v>265</v>
      </c>
      <c r="AB6" s="96" t="s">
        <v>297</v>
      </c>
    </row>
    <row r="7" spans="2:28" ht="39" customHeight="1">
      <c r="B7" s="80">
        <v>3</v>
      </c>
      <c r="C7" s="64" t="s">
        <v>179</v>
      </c>
      <c r="D7" s="65">
        <v>2</v>
      </c>
      <c r="E7" s="35" t="s">
        <v>110</v>
      </c>
      <c r="F7" s="48" t="s">
        <v>5</v>
      </c>
      <c r="G7" s="39" t="s">
        <v>312</v>
      </c>
      <c r="H7" s="28" t="s">
        <v>38</v>
      </c>
      <c r="I7" s="20">
        <v>1</v>
      </c>
      <c r="J7" s="59" t="s">
        <v>1</v>
      </c>
      <c r="K7" s="26" t="s">
        <v>311</v>
      </c>
      <c r="L7" s="25" t="s">
        <v>150</v>
      </c>
      <c r="M7" s="43" t="s">
        <v>144</v>
      </c>
      <c r="N7" s="87">
        <v>359</v>
      </c>
      <c r="O7" s="84">
        <v>248432</v>
      </c>
      <c r="P7" s="84">
        <v>35003</v>
      </c>
      <c r="Q7" s="84">
        <v>32194</v>
      </c>
      <c r="R7" s="84">
        <v>32194</v>
      </c>
      <c r="S7" s="85" t="str">
        <f>IF(T7="","","○")</f>
        <v>○</v>
      </c>
      <c r="T7" s="86">
        <v>149</v>
      </c>
      <c r="U7" s="85" t="s">
        <v>266</v>
      </c>
      <c r="V7" s="84">
        <v>2223</v>
      </c>
      <c r="W7" s="84">
        <v>34996</v>
      </c>
      <c r="X7" s="84">
        <f>P7-W7</f>
        <v>7</v>
      </c>
      <c r="Y7" s="88">
        <f t="shared" si="0"/>
        <v>0.14086752109229084</v>
      </c>
      <c r="Z7" s="17" t="s">
        <v>267</v>
      </c>
      <c r="AA7" s="17" t="s">
        <v>267</v>
      </c>
      <c r="AB7" s="10"/>
    </row>
    <row r="8" spans="2:28" ht="39" customHeight="1">
      <c r="B8" s="80">
        <v>4</v>
      </c>
      <c r="C8" s="64" t="s">
        <v>179</v>
      </c>
      <c r="D8" s="65">
        <v>3</v>
      </c>
      <c r="E8" s="35" t="s">
        <v>110</v>
      </c>
      <c r="F8" s="48" t="s">
        <v>61</v>
      </c>
      <c r="G8" s="39" t="s">
        <v>120</v>
      </c>
      <c r="H8" s="28" t="s">
        <v>39</v>
      </c>
      <c r="I8" s="20">
        <v>1</v>
      </c>
      <c r="J8" s="59" t="s">
        <v>1</v>
      </c>
      <c r="K8" s="26" t="s">
        <v>311</v>
      </c>
      <c r="L8" s="25" t="s">
        <v>150</v>
      </c>
      <c r="M8" s="43" t="s">
        <v>144</v>
      </c>
      <c r="N8" s="87">
        <v>358</v>
      </c>
      <c r="O8" s="84">
        <v>49598</v>
      </c>
      <c r="P8" s="84">
        <v>11641</v>
      </c>
      <c r="Q8" s="84">
        <v>11500</v>
      </c>
      <c r="R8" s="84">
        <v>11500</v>
      </c>
      <c r="S8" s="85" t="str">
        <f>IF(T8="","","○")</f>
        <v>○</v>
      </c>
      <c r="T8" s="86">
        <v>51</v>
      </c>
      <c r="U8" s="85" t="s">
        <v>266</v>
      </c>
      <c r="V8" s="84">
        <v>0</v>
      </c>
      <c r="W8" s="84">
        <v>11541</v>
      </c>
      <c r="X8" s="84">
        <f>P8-W8</f>
        <v>100</v>
      </c>
      <c r="Y8" s="88">
        <f t="shared" si="0"/>
        <v>0.232690834307835</v>
      </c>
      <c r="Z8" s="17" t="s">
        <v>267</v>
      </c>
      <c r="AA8" s="17" t="s">
        <v>267</v>
      </c>
      <c r="AB8" s="32" t="s">
        <v>268</v>
      </c>
    </row>
    <row r="9" spans="2:28" ht="39" customHeight="1">
      <c r="B9" s="80">
        <v>5</v>
      </c>
      <c r="C9" s="64" t="s">
        <v>180</v>
      </c>
      <c r="D9" s="65">
        <v>1</v>
      </c>
      <c r="E9" s="35" t="s">
        <v>111</v>
      </c>
      <c r="F9" s="48" t="s">
        <v>54</v>
      </c>
      <c r="G9" s="39" t="s">
        <v>121</v>
      </c>
      <c r="H9" s="33" t="s">
        <v>336</v>
      </c>
      <c r="I9" s="20">
        <v>1</v>
      </c>
      <c r="J9" s="59" t="s">
        <v>14</v>
      </c>
      <c r="K9" s="25" t="s">
        <v>151</v>
      </c>
      <c r="L9" s="25" t="s">
        <v>150</v>
      </c>
      <c r="M9" s="42" t="s">
        <v>144</v>
      </c>
      <c r="N9" s="87">
        <v>308</v>
      </c>
      <c r="O9" s="84">
        <v>29149</v>
      </c>
      <c r="P9" s="84">
        <v>29882</v>
      </c>
      <c r="Q9" s="84">
        <v>28927</v>
      </c>
      <c r="R9" s="84">
        <v>28927</v>
      </c>
      <c r="S9" s="89" t="s">
        <v>272</v>
      </c>
      <c r="T9" s="90">
        <v>931</v>
      </c>
      <c r="U9" s="85" t="s">
        <v>272</v>
      </c>
      <c r="V9" s="84">
        <v>51</v>
      </c>
      <c r="W9" s="84">
        <v>29674</v>
      </c>
      <c r="X9" s="84">
        <f>P9-W9</f>
        <v>208</v>
      </c>
      <c r="Y9" s="88">
        <f t="shared" si="0"/>
        <v>1.0180109094651617</v>
      </c>
      <c r="Z9" s="17" t="s">
        <v>273</v>
      </c>
      <c r="AA9" s="17" t="s">
        <v>273</v>
      </c>
      <c r="AB9" s="10"/>
    </row>
    <row r="10" spans="2:28" ht="39" customHeight="1">
      <c r="B10" s="80">
        <v>6</v>
      </c>
      <c r="C10" s="64" t="s">
        <v>181</v>
      </c>
      <c r="D10" s="65">
        <v>1</v>
      </c>
      <c r="E10" s="35" t="s">
        <v>108</v>
      </c>
      <c r="F10" s="46" t="s">
        <v>4</v>
      </c>
      <c r="G10" s="39" t="s">
        <v>119</v>
      </c>
      <c r="H10" s="33" t="s">
        <v>70</v>
      </c>
      <c r="I10" s="20">
        <v>1</v>
      </c>
      <c r="J10" s="57" t="s">
        <v>1</v>
      </c>
      <c r="K10" s="26" t="s">
        <v>311</v>
      </c>
      <c r="L10" s="25" t="s">
        <v>150</v>
      </c>
      <c r="M10" s="43" t="s">
        <v>144</v>
      </c>
      <c r="N10" s="87">
        <v>297</v>
      </c>
      <c r="O10" s="84">
        <v>5227</v>
      </c>
      <c r="P10" s="84">
        <v>27660</v>
      </c>
      <c r="Q10" s="84">
        <v>0</v>
      </c>
      <c r="R10" s="84">
        <v>0</v>
      </c>
      <c r="S10" s="85" t="str">
        <f>IF(T10="","","○")</f>
        <v>○</v>
      </c>
      <c r="T10" s="86">
        <v>25111</v>
      </c>
      <c r="U10" s="85" t="s">
        <v>266</v>
      </c>
      <c r="V10" s="84">
        <v>2549</v>
      </c>
      <c r="W10" s="84">
        <v>28507</v>
      </c>
      <c r="X10" s="84">
        <f aca="true" t="shared" si="1" ref="X10:X47">P10-W10</f>
        <v>-847</v>
      </c>
      <c r="Y10" s="88">
        <f t="shared" si="0"/>
        <v>5.453797589439449</v>
      </c>
      <c r="Z10" s="17" t="s">
        <v>267</v>
      </c>
      <c r="AA10" s="17" t="s">
        <v>267</v>
      </c>
      <c r="AB10" s="96" t="s">
        <v>354</v>
      </c>
    </row>
    <row r="11" spans="2:28" ht="39" customHeight="1">
      <c r="B11" s="80">
        <v>7</v>
      </c>
      <c r="C11" s="64" t="s">
        <v>181</v>
      </c>
      <c r="D11" s="65">
        <v>2</v>
      </c>
      <c r="E11" s="35" t="s">
        <v>107</v>
      </c>
      <c r="F11" s="46" t="s">
        <v>66</v>
      </c>
      <c r="G11" s="27" t="s">
        <v>121</v>
      </c>
      <c r="H11" s="33" t="s">
        <v>291</v>
      </c>
      <c r="I11" s="20">
        <v>1</v>
      </c>
      <c r="J11" s="57" t="s">
        <v>29</v>
      </c>
      <c r="K11" s="26" t="s">
        <v>320</v>
      </c>
      <c r="L11" s="25" t="s">
        <v>150</v>
      </c>
      <c r="M11" s="43" t="s">
        <v>144</v>
      </c>
      <c r="N11" s="87">
        <v>356</v>
      </c>
      <c r="O11" s="84">
        <v>44670</v>
      </c>
      <c r="P11" s="84">
        <v>33888</v>
      </c>
      <c r="Q11" s="84">
        <v>14100</v>
      </c>
      <c r="R11" s="84">
        <v>14100</v>
      </c>
      <c r="S11" s="85" t="str">
        <f>IF(T11="","","○")</f>
        <v>○</v>
      </c>
      <c r="T11" s="86">
        <v>7838</v>
      </c>
      <c r="U11" s="85" t="s">
        <v>292</v>
      </c>
      <c r="V11" s="84">
        <v>264</v>
      </c>
      <c r="W11" s="84">
        <v>33888</v>
      </c>
      <c r="X11" s="84">
        <f t="shared" si="1"/>
        <v>0</v>
      </c>
      <c r="Y11" s="88">
        <f t="shared" si="0"/>
        <v>0.7586299529885829</v>
      </c>
      <c r="Z11" s="38" t="s">
        <v>289</v>
      </c>
      <c r="AA11" s="17" t="s">
        <v>172</v>
      </c>
      <c r="AB11" s="10"/>
    </row>
    <row r="12" spans="2:28" ht="39" customHeight="1">
      <c r="B12" s="80">
        <v>8</v>
      </c>
      <c r="C12" s="64" t="s">
        <v>181</v>
      </c>
      <c r="D12" s="65">
        <v>3</v>
      </c>
      <c r="E12" s="35" t="s">
        <v>107</v>
      </c>
      <c r="F12" s="46" t="s">
        <v>67</v>
      </c>
      <c r="G12" s="27" t="s">
        <v>121</v>
      </c>
      <c r="H12" s="33" t="s">
        <v>293</v>
      </c>
      <c r="I12" s="20">
        <v>1</v>
      </c>
      <c r="J12" s="57" t="s">
        <v>29</v>
      </c>
      <c r="K12" s="26" t="s">
        <v>320</v>
      </c>
      <c r="L12" s="25" t="s">
        <v>150</v>
      </c>
      <c r="M12" s="43" t="s">
        <v>144</v>
      </c>
      <c r="N12" s="87">
        <v>334</v>
      </c>
      <c r="O12" s="84">
        <v>104084</v>
      </c>
      <c r="P12" s="84">
        <v>73737</v>
      </c>
      <c r="Q12" s="84">
        <v>56600</v>
      </c>
      <c r="R12" s="84">
        <v>56600</v>
      </c>
      <c r="S12" s="85" t="str">
        <f>IF(T12="","","○")</f>
        <v>○</v>
      </c>
      <c r="T12" s="86">
        <v>14309</v>
      </c>
      <c r="U12" s="85" t="s">
        <v>292</v>
      </c>
      <c r="V12" s="84">
        <v>5588</v>
      </c>
      <c r="W12" s="84">
        <v>73087</v>
      </c>
      <c r="X12" s="84">
        <f t="shared" si="1"/>
        <v>650</v>
      </c>
      <c r="Y12" s="88">
        <f t="shared" si="0"/>
        <v>0.7021924599362054</v>
      </c>
      <c r="Z12" s="38" t="s">
        <v>289</v>
      </c>
      <c r="AA12" s="17" t="s">
        <v>290</v>
      </c>
      <c r="AB12" s="32"/>
    </row>
    <row r="13" spans="2:28" ht="39" customHeight="1">
      <c r="B13" s="80">
        <v>9</v>
      </c>
      <c r="C13" s="64" t="s">
        <v>181</v>
      </c>
      <c r="D13" s="65">
        <v>4</v>
      </c>
      <c r="E13" s="35" t="s">
        <v>107</v>
      </c>
      <c r="F13" s="49" t="s">
        <v>258</v>
      </c>
      <c r="G13" s="28" t="s">
        <v>143</v>
      </c>
      <c r="H13" s="28" t="s">
        <v>52</v>
      </c>
      <c r="I13" s="20">
        <v>1</v>
      </c>
      <c r="J13" s="59" t="s">
        <v>55</v>
      </c>
      <c r="K13" s="26" t="s">
        <v>313</v>
      </c>
      <c r="L13" s="26" t="s">
        <v>150</v>
      </c>
      <c r="M13" s="43" t="s">
        <v>144</v>
      </c>
      <c r="N13" s="87">
        <v>308</v>
      </c>
      <c r="O13" s="84">
        <v>9695</v>
      </c>
      <c r="P13" s="84">
        <v>13086</v>
      </c>
      <c r="Q13" s="84">
        <v>11705</v>
      </c>
      <c r="R13" s="84">
        <v>11705</v>
      </c>
      <c r="S13" s="85" t="str">
        <f>IF(T13="","","○")</f>
        <v>○</v>
      </c>
      <c r="T13" s="86">
        <v>1235</v>
      </c>
      <c r="U13" s="85" t="s">
        <v>334</v>
      </c>
      <c r="V13" s="84">
        <v>92</v>
      </c>
      <c r="W13" s="84">
        <v>12996</v>
      </c>
      <c r="X13" s="84">
        <f t="shared" si="1"/>
        <v>90</v>
      </c>
      <c r="Y13" s="88">
        <f t="shared" si="0"/>
        <v>1.3404847859721505</v>
      </c>
      <c r="Z13" s="17" t="s">
        <v>290</v>
      </c>
      <c r="AA13" s="17" t="s">
        <v>290</v>
      </c>
      <c r="AB13" s="32"/>
    </row>
    <row r="14" spans="2:28" ht="51.75" customHeight="1">
      <c r="B14" s="80">
        <v>10</v>
      </c>
      <c r="C14" s="64" t="s">
        <v>181</v>
      </c>
      <c r="D14" s="65">
        <v>5</v>
      </c>
      <c r="E14" s="35" t="s">
        <v>113</v>
      </c>
      <c r="F14" s="81" t="s">
        <v>259</v>
      </c>
      <c r="G14" s="28" t="s">
        <v>133</v>
      </c>
      <c r="H14" s="34" t="s">
        <v>353</v>
      </c>
      <c r="I14" s="20">
        <v>2</v>
      </c>
      <c r="J14" s="59" t="s">
        <v>55</v>
      </c>
      <c r="K14" s="26" t="s">
        <v>320</v>
      </c>
      <c r="L14" s="25" t="s">
        <v>150</v>
      </c>
      <c r="M14" s="43" t="s">
        <v>144</v>
      </c>
      <c r="N14" s="87">
        <v>342</v>
      </c>
      <c r="O14" s="84">
        <v>1425573</v>
      </c>
      <c r="P14" s="84">
        <v>986319</v>
      </c>
      <c r="Q14" s="84">
        <v>556000</v>
      </c>
      <c r="R14" s="84">
        <v>556000</v>
      </c>
      <c r="S14" s="85" t="str">
        <f>IF(T14="","","○")</f>
        <v>○</v>
      </c>
      <c r="T14" s="86">
        <v>355381</v>
      </c>
      <c r="U14" s="85" t="s">
        <v>295</v>
      </c>
      <c r="V14" s="84">
        <v>68722</v>
      </c>
      <c r="W14" s="84">
        <v>979433</v>
      </c>
      <c r="X14" s="84">
        <f t="shared" si="1"/>
        <v>6886</v>
      </c>
      <c r="Y14" s="88">
        <f t="shared" si="0"/>
        <v>0.687045139042336</v>
      </c>
      <c r="Z14" s="38" t="s">
        <v>296</v>
      </c>
      <c r="AA14" s="17" t="s">
        <v>296</v>
      </c>
      <c r="AB14" s="32" t="s">
        <v>335</v>
      </c>
    </row>
    <row r="15" spans="2:28" ht="39" customHeight="1">
      <c r="B15" s="80">
        <v>11</v>
      </c>
      <c r="C15" s="64" t="s">
        <v>181</v>
      </c>
      <c r="D15" s="65">
        <v>6</v>
      </c>
      <c r="E15" s="35" t="s">
        <v>107</v>
      </c>
      <c r="F15" s="46" t="s">
        <v>30</v>
      </c>
      <c r="G15" s="27" t="s">
        <v>122</v>
      </c>
      <c r="H15" s="27" t="s">
        <v>31</v>
      </c>
      <c r="I15" s="20">
        <v>1</v>
      </c>
      <c r="J15" s="57" t="s">
        <v>29</v>
      </c>
      <c r="K15" s="25" t="s">
        <v>151</v>
      </c>
      <c r="L15" s="25" t="s">
        <v>150</v>
      </c>
      <c r="M15" s="42" t="s">
        <v>144</v>
      </c>
      <c r="N15" s="87">
        <v>128</v>
      </c>
      <c r="O15" s="84">
        <v>4322</v>
      </c>
      <c r="P15" s="84">
        <v>8484</v>
      </c>
      <c r="Q15" s="84">
        <v>5450</v>
      </c>
      <c r="R15" s="84">
        <v>5450</v>
      </c>
      <c r="S15" s="85" t="s">
        <v>292</v>
      </c>
      <c r="T15" s="86">
        <v>2747</v>
      </c>
      <c r="U15" s="85" t="s">
        <v>292</v>
      </c>
      <c r="V15" s="84">
        <v>491</v>
      </c>
      <c r="W15" s="84">
        <v>8429</v>
      </c>
      <c r="X15" s="84">
        <f t="shared" si="1"/>
        <v>55</v>
      </c>
      <c r="Y15" s="88">
        <f t="shared" si="0"/>
        <v>1.9502545118000925</v>
      </c>
      <c r="Z15" s="38" t="s">
        <v>290</v>
      </c>
      <c r="AA15" s="17" t="s">
        <v>290</v>
      </c>
      <c r="AB15" s="96" t="s">
        <v>248</v>
      </c>
    </row>
    <row r="16" spans="2:28" ht="39" customHeight="1">
      <c r="B16" s="80">
        <v>12</v>
      </c>
      <c r="C16" s="64" t="s">
        <v>182</v>
      </c>
      <c r="D16" s="65">
        <v>1</v>
      </c>
      <c r="E16" s="35" t="s">
        <v>106</v>
      </c>
      <c r="F16" s="81" t="s">
        <v>260</v>
      </c>
      <c r="G16" s="28" t="s">
        <v>142</v>
      </c>
      <c r="H16" s="34" t="s">
        <v>294</v>
      </c>
      <c r="I16" s="20">
        <v>1</v>
      </c>
      <c r="J16" s="59" t="s">
        <v>55</v>
      </c>
      <c r="K16" s="26" t="s">
        <v>320</v>
      </c>
      <c r="L16" s="25" t="s">
        <v>150</v>
      </c>
      <c r="M16" s="43" t="s">
        <v>144</v>
      </c>
      <c r="N16" s="87">
        <v>299</v>
      </c>
      <c r="O16" s="84">
        <v>54815</v>
      </c>
      <c r="P16" s="84">
        <v>57010</v>
      </c>
      <c r="Q16" s="84">
        <v>33000</v>
      </c>
      <c r="R16" s="84">
        <v>30500</v>
      </c>
      <c r="S16" s="85" t="str">
        <f>IF(T16="","","○")</f>
        <v>○</v>
      </c>
      <c r="T16" s="86">
        <v>9657</v>
      </c>
      <c r="U16" s="85" t="s">
        <v>292</v>
      </c>
      <c r="V16" s="84">
        <v>33852</v>
      </c>
      <c r="W16" s="84">
        <v>57010</v>
      </c>
      <c r="X16" s="84">
        <f t="shared" si="1"/>
        <v>0</v>
      </c>
      <c r="Y16" s="88">
        <f t="shared" si="0"/>
        <v>1.040043783635866</v>
      </c>
      <c r="Z16" s="38" t="s">
        <v>289</v>
      </c>
      <c r="AA16" s="17" t="s">
        <v>290</v>
      </c>
      <c r="AB16" s="32" t="s">
        <v>248</v>
      </c>
    </row>
    <row r="17" spans="2:28" ht="39" customHeight="1">
      <c r="B17" s="80">
        <v>13</v>
      </c>
      <c r="C17" s="64" t="s">
        <v>183</v>
      </c>
      <c r="D17" s="65">
        <v>1</v>
      </c>
      <c r="E17" s="35" t="s">
        <v>103</v>
      </c>
      <c r="F17" s="46" t="s">
        <v>21</v>
      </c>
      <c r="G17" s="39" t="s">
        <v>121</v>
      </c>
      <c r="H17" s="27" t="s">
        <v>46</v>
      </c>
      <c r="I17" s="20">
        <v>1</v>
      </c>
      <c r="J17" s="56" t="s">
        <v>249</v>
      </c>
      <c r="K17" s="25" t="s">
        <v>151</v>
      </c>
      <c r="L17" s="25" t="s">
        <v>150</v>
      </c>
      <c r="M17" s="42" t="s">
        <v>144</v>
      </c>
      <c r="N17" s="87">
        <v>359</v>
      </c>
      <c r="O17" s="84">
        <v>675163</v>
      </c>
      <c r="P17" s="84">
        <v>471402</v>
      </c>
      <c r="Q17" s="84">
        <v>0</v>
      </c>
      <c r="R17" s="84">
        <v>0</v>
      </c>
      <c r="S17" s="85" t="str">
        <f>IF(T17="","","○")</f>
        <v>○</v>
      </c>
      <c r="T17" s="86">
        <v>463855</v>
      </c>
      <c r="U17" s="85" t="s">
        <v>277</v>
      </c>
      <c r="V17" s="84">
        <v>986</v>
      </c>
      <c r="W17" s="84">
        <v>467492</v>
      </c>
      <c r="X17" s="84">
        <f t="shared" si="1"/>
        <v>3910</v>
      </c>
      <c r="Y17" s="88">
        <f t="shared" si="0"/>
        <v>0.6924135356943434</v>
      </c>
      <c r="Z17" s="17" t="s">
        <v>278</v>
      </c>
      <c r="AA17" s="17" t="s">
        <v>278</v>
      </c>
      <c r="AB17" s="10"/>
    </row>
    <row r="18" spans="2:28" ht="50.25" customHeight="1">
      <c r="B18" s="80">
        <v>14</v>
      </c>
      <c r="C18" s="64" t="s">
        <v>184</v>
      </c>
      <c r="D18" s="65">
        <v>1</v>
      </c>
      <c r="E18" s="35" t="s">
        <v>104</v>
      </c>
      <c r="F18" s="81" t="s">
        <v>255</v>
      </c>
      <c r="G18" s="39" t="s">
        <v>124</v>
      </c>
      <c r="H18" s="34" t="s">
        <v>75</v>
      </c>
      <c r="I18" s="20">
        <v>2</v>
      </c>
      <c r="J18" s="56" t="s">
        <v>89</v>
      </c>
      <c r="K18" s="26" t="s">
        <v>332</v>
      </c>
      <c r="L18" s="26" t="s">
        <v>150</v>
      </c>
      <c r="M18" s="43" t="s">
        <v>144</v>
      </c>
      <c r="N18" s="87">
        <v>365</v>
      </c>
      <c r="O18" s="84">
        <v>141665</v>
      </c>
      <c r="P18" s="84">
        <v>14272</v>
      </c>
      <c r="Q18" s="84">
        <v>11480</v>
      </c>
      <c r="R18" s="84">
        <v>11590</v>
      </c>
      <c r="S18" s="85" t="s">
        <v>285</v>
      </c>
      <c r="T18" s="86">
        <v>2682</v>
      </c>
      <c r="U18" s="85" t="s">
        <v>285</v>
      </c>
      <c r="V18" s="84">
        <v>1253</v>
      </c>
      <c r="W18" s="84">
        <v>15034</v>
      </c>
      <c r="X18" s="84">
        <f t="shared" si="1"/>
        <v>-762</v>
      </c>
      <c r="Y18" s="88">
        <f t="shared" si="0"/>
        <v>0.10612360145413476</v>
      </c>
      <c r="Z18" s="38" t="s">
        <v>286</v>
      </c>
      <c r="AA18" s="17" t="s">
        <v>287</v>
      </c>
      <c r="AB18" s="96" t="s">
        <v>333</v>
      </c>
    </row>
    <row r="19" spans="2:28" ht="39" customHeight="1">
      <c r="B19" s="80">
        <v>15</v>
      </c>
      <c r="C19" s="64" t="s">
        <v>184</v>
      </c>
      <c r="D19" s="65">
        <v>2</v>
      </c>
      <c r="E19" s="35" t="s">
        <v>104</v>
      </c>
      <c r="F19" s="48" t="s">
        <v>56</v>
      </c>
      <c r="G19" s="39" t="s">
        <v>133</v>
      </c>
      <c r="H19" s="34" t="s">
        <v>74</v>
      </c>
      <c r="I19" s="20">
        <v>1</v>
      </c>
      <c r="J19" s="59" t="s">
        <v>24</v>
      </c>
      <c r="K19" s="26" t="s">
        <v>313</v>
      </c>
      <c r="L19" s="26" t="s">
        <v>150</v>
      </c>
      <c r="M19" s="43" t="s">
        <v>144</v>
      </c>
      <c r="N19" s="87">
        <v>365</v>
      </c>
      <c r="O19" s="91">
        <v>149144</v>
      </c>
      <c r="P19" s="91">
        <v>26539</v>
      </c>
      <c r="Q19" s="84">
        <v>25900</v>
      </c>
      <c r="R19" s="84">
        <v>25900</v>
      </c>
      <c r="S19" s="85" t="str">
        <f>IF(T19="","","○")</f>
        <v>○</v>
      </c>
      <c r="T19" s="86">
        <v>0</v>
      </c>
      <c r="U19" s="85" t="s">
        <v>285</v>
      </c>
      <c r="V19" s="84">
        <v>639</v>
      </c>
      <c r="W19" s="84">
        <v>25223</v>
      </c>
      <c r="X19" s="84">
        <f t="shared" si="1"/>
        <v>1316</v>
      </c>
      <c r="Y19" s="88">
        <f t="shared" si="0"/>
        <v>0.16911843587405462</v>
      </c>
      <c r="Z19" s="38" t="s">
        <v>172</v>
      </c>
      <c r="AA19" s="17" t="s">
        <v>287</v>
      </c>
      <c r="AB19" s="32" t="s">
        <v>288</v>
      </c>
    </row>
    <row r="20" spans="2:28" ht="39" customHeight="1">
      <c r="B20" s="80">
        <v>16</v>
      </c>
      <c r="C20" s="64" t="s">
        <v>184</v>
      </c>
      <c r="D20" s="65">
        <v>3</v>
      </c>
      <c r="E20" s="35" t="s">
        <v>104</v>
      </c>
      <c r="F20" s="48" t="s">
        <v>25</v>
      </c>
      <c r="G20" s="39" t="s">
        <v>135</v>
      </c>
      <c r="H20" s="34" t="s">
        <v>75</v>
      </c>
      <c r="I20" s="20">
        <v>1</v>
      </c>
      <c r="J20" s="59" t="s">
        <v>24</v>
      </c>
      <c r="K20" s="26" t="s">
        <v>313</v>
      </c>
      <c r="L20" s="26" t="s">
        <v>150</v>
      </c>
      <c r="M20" s="43" t="s">
        <v>144</v>
      </c>
      <c r="N20" s="87">
        <v>311</v>
      </c>
      <c r="O20" s="91">
        <v>194547</v>
      </c>
      <c r="P20" s="91">
        <v>20236</v>
      </c>
      <c r="Q20" s="84">
        <v>20000</v>
      </c>
      <c r="R20" s="84">
        <v>20000</v>
      </c>
      <c r="S20" s="85" t="str">
        <f>IF(T20="","","○")</f>
        <v>○</v>
      </c>
      <c r="T20" s="86">
        <v>115</v>
      </c>
      <c r="U20" s="85" t="s">
        <v>285</v>
      </c>
      <c r="V20" s="84">
        <v>1808</v>
      </c>
      <c r="W20" s="84">
        <v>19865</v>
      </c>
      <c r="X20" s="84">
        <f t="shared" si="1"/>
        <v>371</v>
      </c>
      <c r="Y20" s="88">
        <f t="shared" si="0"/>
        <v>0.10210900193783508</v>
      </c>
      <c r="Z20" s="17" t="s">
        <v>172</v>
      </c>
      <c r="AA20" s="17" t="s">
        <v>287</v>
      </c>
      <c r="AB20" s="32" t="s">
        <v>288</v>
      </c>
    </row>
    <row r="21" spans="2:28" ht="39" customHeight="1">
      <c r="B21" s="80">
        <v>17</v>
      </c>
      <c r="C21" s="64" t="s">
        <v>184</v>
      </c>
      <c r="D21" s="65">
        <v>4</v>
      </c>
      <c r="E21" s="35" t="s">
        <v>104</v>
      </c>
      <c r="F21" s="48" t="s">
        <v>80</v>
      </c>
      <c r="G21" s="39" t="s">
        <v>136</v>
      </c>
      <c r="H21" s="34" t="s">
        <v>75</v>
      </c>
      <c r="I21" s="20">
        <v>1</v>
      </c>
      <c r="J21" s="59" t="s">
        <v>24</v>
      </c>
      <c r="K21" s="25" t="s">
        <v>299</v>
      </c>
      <c r="L21" s="26" t="s">
        <v>150</v>
      </c>
      <c r="M21" s="43" t="s">
        <v>144</v>
      </c>
      <c r="N21" s="87">
        <v>365</v>
      </c>
      <c r="O21" s="91">
        <v>156378</v>
      </c>
      <c r="P21" s="91">
        <v>29881</v>
      </c>
      <c r="Q21" s="84">
        <v>29100</v>
      </c>
      <c r="R21" s="84">
        <v>29100</v>
      </c>
      <c r="S21" s="85" t="s">
        <v>285</v>
      </c>
      <c r="T21" s="86">
        <v>781</v>
      </c>
      <c r="U21" s="85" t="s">
        <v>285</v>
      </c>
      <c r="V21" s="84">
        <v>738</v>
      </c>
      <c r="W21" s="84">
        <v>28332</v>
      </c>
      <c r="X21" s="84">
        <f t="shared" si="1"/>
        <v>1549</v>
      </c>
      <c r="Y21" s="88">
        <f t="shared" si="0"/>
        <v>0.18117638030925065</v>
      </c>
      <c r="Z21" s="17" t="s">
        <v>287</v>
      </c>
      <c r="AA21" s="17" t="s">
        <v>287</v>
      </c>
      <c r="AB21" s="32"/>
    </row>
    <row r="22" spans="2:28" ht="39" customHeight="1">
      <c r="B22" s="80">
        <v>18</v>
      </c>
      <c r="C22" s="64" t="s">
        <v>184</v>
      </c>
      <c r="D22" s="65">
        <v>5</v>
      </c>
      <c r="E22" s="35" t="s">
        <v>104</v>
      </c>
      <c r="F22" s="48" t="s">
        <v>95</v>
      </c>
      <c r="G22" s="39" t="s">
        <v>134</v>
      </c>
      <c r="H22" s="34" t="s">
        <v>96</v>
      </c>
      <c r="I22" s="20">
        <v>1</v>
      </c>
      <c r="J22" s="59" t="s">
        <v>24</v>
      </c>
      <c r="K22" s="26" t="s">
        <v>313</v>
      </c>
      <c r="L22" s="26" t="s">
        <v>150</v>
      </c>
      <c r="M22" s="43" t="s">
        <v>144</v>
      </c>
      <c r="N22" s="87">
        <v>311</v>
      </c>
      <c r="O22" s="91">
        <v>70144</v>
      </c>
      <c r="P22" s="91">
        <v>37115</v>
      </c>
      <c r="Q22" s="84">
        <v>35016</v>
      </c>
      <c r="R22" s="84">
        <v>34300</v>
      </c>
      <c r="S22" s="85" t="s">
        <v>285</v>
      </c>
      <c r="T22" s="86">
        <v>2815</v>
      </c>
      <c r="U22" s="85" t="s">
        <v>285</v>
      </c>
      <c r="V22" s="84">
        <v>1114</v>
      </c>
      <c r="W22" s="84">
        <v>33447</v>
      </c>
      <c r="X22" s="84">
        <f t="shared" si="1"/>
        <v>3668</v>
      </c>
      <c r="Y22" s="88">
        <f t="shared" si="0"/>
        <v>0.47683337135036497</v>
      </c>
      <c r="Z22" s="17" t="s">
        <v>172</v>
      </c>
      <c r="AA22" s="17" t="s">
        <v>287</v>
      </c>
      <c r="AB22" s="32" t="s">
        <v>288</v>
      </c>
    </row>
    <row r="23" spans="2:28" ht="39" customHeight="1">
      <c r="B23" s="80">
        <v>19</v>
      </c>
      <c r="C23" s="64" t="s">
        <v>185</v>
      </c>
      <c r="D23" s="65">
        <v>1</v>
      </c>
      <c r="E23" s="35" t="s">
        <v>105</v>
      </c>
      <c r="F23" s="50" t="s">
        <v>81</v>
      </c>
      <c r="G23" s="52" t="s">
        <v>140</v>
      </c>
      <c r="H23" s="53" t="s">
        <v>82</v>
      </c>
      <c r="I23" s="20">
        <v>10</v>
      </c>
      <c r="J23" s="57" t="s">
        <v>28</v>
      </c>
      <c r="K23" s="25" t="s">
        <v>246</v>
      </c>
      <c r="L23" s="26" t="s">
        <v>152</v>
      </c>
      <c r="M23" s="42" t="s">
        <v>145</v>
      </c>
      <c r="N23" s="87">
        <v>365</v>
      </c>
      <c r="O23" s="95">
        <v>0</v>
      </c>
      <c r="P23" s="84">
        <v>32000</v>
      </c>
      <c r="Q23" s="84">
        <v>32582</v>
      </c>
      <c r="R23" s="84">
        <v>32000</v>
      </c>
      <c r="S23" s="85">
        <f>IF(T23="","","○")</f>
      </c>
      <c r="T23" s="86"/>
      <c r="U23" s="85"/>
      <c r="V23" s="84"/>
      <c r="W23" s="84">
        <v>32000</v>
      </c>
      <c r="X23" s="84">
        <f t="shared" si="1"/>
        <v>0</v>
      </c>
      <c r="Y23" s="88" t="e">
        <f t="shared" si="0"/>
        <v>#DIV/0!</v>
      </c>
      <c r="Z23" s="17" t="s">
        <v>290</v>
      </c>
      <c r="AA23" s="17" t="s">
        <v>290</v>
      </c>
      <c r="AB23" s="32"/>
    </row>
    <row r="24" spans="2:28" ht="45.75" customHeight="1">
      <c r="B24" s="80">
        <v>20</v>
      </c>
      <c r="C24" s="64" t="s">
        <v>186</v>
      </c>
      <c r="D24" s="65">
        <v>1</v>
      </c>
      <c r="E24" s="35" t="s">
        <v>102</v>
      </c>
      <c r="F24" s="46" t="s">
        <v>63</v>
      </c>
      <c r="G24" s="39" t="s">
        <v>127</v>
      </c>
      <c r="H24" s="33" t="s">
        <v>73</v>
      </c>
      <c r="I24" s="20">
        <v>1</v>
      </c>
      <c r="J24" s="57" t="s">
        <v>20</v>
      </c>
      <c r="K24" s="26" t="s">
        <v>313</v>
      </c>
      <c r="L24" s="25" t="s">
        <v>150</v>
      </c>
      <c r="M24" s="43" t="s">
        <v>144</v>
      </c>
      <c r="N24" s="87">
        <v>365</v>
      </c>
      <c r="O24" s="91">
        <v>84902</v>
      </c>
      <c r="P24" s="91">
        <v>14256</v>
      </c>
      <c r="Q24" s="84">
        <v>14256</v>
      </c>
      <c r="R24" s="84">
        <v>14256</v>
      </c>
      <c r="S24" s="85">
        <f aca="true" t="shared" si="2" ref="S24:S34">IF(T24="","","○")</f>
      </c>
      <c r="T24" s="86"/>
      <c r="U24" s="85"/>
      <c r="V24" s="84"/>
      <c r="W24" s="84">
        <v>14824</v>
      </c>
      <c r="X24" s="84">
        <f t="shared" si="1"/>
        <v>-568</v>
      </c>
      <c r="Y24" s="88">
        <f t="shared" si="0"/>
        <v>0.17460130503403926</v>
      </c>
      <c r="Z24" s="17" t="s">
        <v>275</v>
      </c>
      <c r="AA24" s="17" t="s">
        <v>275</v>
      </c>
      <c r="AB24" s="32" t="s">
        <v>315</v>
      </c>
    </row>
    <row r="25" spans="2:28" ht="45.75" customHeight="1">
      <c r="B25" s="80">
        <v>21</v>
      </c>
      <c r="C25" s="64" t="s">
        <v>186</v>
      </c>
      <c r="D25" s="65">
        <v>2</v>
      </c>
      <c r="E25" s="35" t="s">
        <v>316</v>
      </c>
      <c r="F25" s="51" t="s">
        <v>50</v>
      </c>
      <c r="G25" s="39" t="s">
        <v>45</v>
      </c>
      <c r="H25" s="54" t="s">
        <v>45</v>
      </c>
      <c r="I25" s="20">
        <v>1</v>
      </c>
      <c r="J25" s="57" t="s">
        <v>51</v>
      </c>
      <c r="K25" s="26" t="s">
        <v>313</v>
      </c>
      <c r="L25" s="26" t="s">
        <v>150</v>
      </c>
      <c r="M25" s="43" t="s">
        <v>145</v>
      </c>
      <c r="N25" s="87">
        <v>365</v>
      </c>
      <c r="O25" s="84">
        <v>0</v>
      </c>
      <c r="P25" s="84">
        <v>0</v>
      </c>
      <c r="Q25" s="84">
        <v>0</v>
      </c>
      <c r="R25" s="84">
        <v>0</v>
      </c>
      <c r="S25" s="85" t="str">
        <f t="shared" si="2"/>
        <v>○</v>
      </c>
      <c r="T25" s="86">
        <v>0</v>
      </c>
      <c r="U25" s="85"/>
      <c r="V25" s="84"/>
      <c r="W25" s="84">
        <v>3278</v>
      </c>
      <c r="X25" s="84">
        <f t="shared" si="1"/>
        <v>-3278</v>
      </c>
      <c r="Y25" s="88" t="e">
        <f t="shared" si="0"/>
        <v>#DIV/0!</v>
      </c>
      <c r="Z25" s="17" t="s">
        <v>281</v>
      </c>
      <c r="AA25" s="17" t="s">
        <v>281</v>
      </c>
      <c r="AB25" s="32" t="s">
        <v>157</v>
      </c>
    </row>
    <row r="26" spans="2:28" ht="51.75" customHeight="1">
      <c r="B26" s="80">
        <v>22</v>
      </c>
      <c r="C26" s="64" t="s">
        <v>187</v>
      </c>
      <c r="D26" s="65">
        <v>1</v>
      </c>
      <c r="E26" s="35" t="s">
        <v>317</v>
      </c>
      <c r="F26" s="46" t="s">
        <v>26</v>
      </c>
      <c r="G26" s="39" t="s">
        <v>137</v>
      </c>
      <c r="H26" s="33" t="s">
        <v>90</v>
      </c>
      <c r="I26" s="20">
        <v>1</v>
      </c>
      <c r="J26" s="56" t="s">
        <v>342</v>
      </c>
      <c r="K26" s="25" t="s">
        <v>151</v>
      </c>
      <c r="L26" s="25" t="s">
        <v>150</v>
      </c>
      <c r="M26" s="42" t="s">
        <v>144</v>
      </c>
      <c r="N26" s="87">
        <v>365</v>
      </c>
      <c r="O26" s="84">
        <v>39545</v>
      </c>
      <c r="P26" s="84">
        <v>1598218</v>
      </c>
      <c r="Q26" s="84">
        <v>1449979</v>
      </c>
      <c r="R26" s="84">
        <v>1598218</v>
      </c>
      <c r="S26" s="85">
        <f t="shared" si="2"/>
      </c>
      <c r="T26" s="86"/>
      <c r="U26" s="85"/>
      <c r="V26" s="84"/>
      <c r="W26" s="84">
        <v>1598218</v>
      </c>
      <c r="X26" s="84">
        <f t="shared" si="1"/>
        <v>0</v>
      </c>
      <c r="Y26" s="88">
        <f t="shared" si="0"/>
        <v>40.41517258819067</v>
      </c>
      <c r="Z26" s="17" t="s">
        <v>289</v>
      </c>
      <c r="AA26" s="17" t="s">
        <v>290</v>
      </c>
      <c r="AB26" s="32" t="s">
        <v>155</v>
      </c>
    </row>
    <row r="27" spans="2:28" ht="102.75" customHeight="1">
      <c r="B27" s="80">
        <v>23</v>
      </c>
      <c r="C27" s="64" t="s">
        <v>187</v>
      </c>
      <c r="D27" s="65">
        <v>2</v>
      </c>
      <c r="E27" s="35" t="s">
        <v>317</v>
      </c>
      <c r="F27" s="46" t="s">
        <v>27</v>
      </c>
      <c r="G27" s="39" t="s">
        <v>138</v>
      </c>
      <c r="H27" s="33" t="s">
        <v>347</v>
      </c>
      <c r="I27" s="20">
        <v>1</v>
      </c>
      <c r="J27" s="56" t="s">
        <v>342</v>
      </c>
      <c r="K27" s="25" t="s">
        <v>151</v>
      </c>
      <c r="L27" s="25" t="s">
        <v>150</v>
      </c>
      <c r="M27" s="42" t="s">
        <v>144</v>
      </c>
      <c r="N27" s="87">
        <v>365</v>
      </c>
      <c r="O27" s="84">
        <v>33018</v>
      </c>
      <c r="P27" s="84">
        <v>1471376</v>
      </c>
      <c r="Q27" s="84">
        <v>1345379</v>
      </c>
      <c r="R27" s="84">
        <v>1471376</v>
      </c>
      <c r="S27" s="85">
        <f t="shared" si="2"/>
      </c>
      <c r="T27" s="86"/>
      <c r="U27" s="85"/>
      <c r="V27" s="84"/>
      <c r="W27" s="84">
        <v>1471376</v>
      </c>
      <c r="X27" s="84">
        <f t="shared" si="1"/>
        <v>0</v>
      </c>
      <c r="Y27" s="88">
        <f t="shared" si="0"/>
        <v>44.562844509055665</v>
      </c>
      <c r="Z27" s="17" t="s">
        <v>290</v>
      </c>
      <c r="AA27" s="17" t="s">
        <v>172</v>
      </c>
      <c r="AB27" s="32" t="s">
        <v>155</v>
      </c>
    </row>
    <row r="28" spans="2:28" ht="57.75" customHeight="1">
      <c r="B28" s="80">
        <v>24</v>
      </c>
      <c r="C28" s="64" t="s">
        <v>188</v>
      </c>
      <c r="D28" s="65">
        <v>3</v>
      </c>
      <c r="E28" s="35" t="s">
        <v>317</v>
      </c>
      <c r="F28" s="46" t="s">
        <v>65</v>
      </c>
      <c r="G28" s="41" t="s">
        <v>256</v>
      </c>
      <c r="H28" s="33" t="s">
        <v>90</v>
      </c>
      <c r="I28" s="20">
        <v>2</v>
      </c>
      <c r="J28" s="56" t="s">
        <v>342</v>
      </c>
      <c r="K28" s="25" t="s">
        <v>151</v>
      </c>
      <c r="L28" s="25" t="s">
        <v>150</v>
      </c>
      <c r="M28" s="55" t="s">
        <v>144</v>
      </c>
      <c r="N28" s="87">
        <v>365</v>
      </c>
      <c r="O28" s="92">
        <v>13232</v>
      </c>
      <c r="P28" s="92">
        <v>661790</v>
      </c>
      <c r="Q28" s="92">
        <v>658306</v>
      </c>
      <c r="R28" s="92">
        <v>661790</v>
      </c>
      <c r="S28" s="85">
        <f t="shared" si="2"/>
      </c>
      <c r="T28" s="93"/>
      <c r="U28" s="94"/>
      <c r="V28" s="92"/>
      <c r="W28" s="92">
        <v>661790</v>
      </c>
      <c r="X28" s="84">
        <f t="shared" si="1"/>
        <v>0</v>
      </c>
      <c r="Y28" s="88">
        <f t="shared" si="0"/>
        <v>50.014359129383315</v>
      </c>
      <c r="Z28" s="17" t="s">
        <v>290</v>
      </c>
      <c r="AA28" s="17" t="s">
        <v>290</v>
      </c>
      <c r="AB28" s="82" t="s">
        <v>257</v>
      </c>
    </row>
    <row r="29" spans="2:28" ht="65.25" customHeight="1">
      <c r="B29" s="80">
        <v>25</v>
      </c>
      <c r="C29" s="64" t="s">
        <v>187</v>
      </c>
      <c r="D29" s="65">
        <v>4</v>
      </c>
      <c r="E29" s="35" t="s">
        <v>317</v>
      </c>
      <c r="F29" s="46" t="s">
        <v>77</v>
      </c>
      <c r="G29" s="41" t="s">
        <v>139</v>
      </c>
      <c r="H29" s="53" t="s">
        <v>91</v>
      </c>
      <c r="I29" s="20">
        <v>3</v>
      </c>
      <c r="J29" s="56" t="s">
        <v>342</v>
      </c>
      <c r="K29" s="25" t="s">
        <v>151</v>
      </c>
      <c r="L29" s="25" t="s">
        <v>150</v>
      </c>
      <c r="M29" s="42" t="s">
        <v>144</v>
      </c>
      <c r="N29" s="87">
        <v>365</v>
      </c>
      <c r="O29" s="84">
        <v>14104</v>
      </c>
      <c r="P29" s="84">
        <v>1235841</v>
      </c>
      <c r="Q29" s="84">
        <v>1193974</v>
      </c>
      <c r="R29" s="84">
        <v>1235841</v>
      </c>
      <c r="S29" s="85">
        <f t="shared" si="2"/>
      </c>
      <c r="T29" s="86"/>
      <c r="U29" s="85"/>
      <c r="V29" s="84"/>
      <c r="W29" s="84">
        <v>1235841</v>
      </c>
      <c r="X29" s="84">
        <f t="shared" si="1"/>
        <v>0</v>
      </c>
      <c r="Y29" s="88">
        <f t="shared" si="0"/>
        <v>87.62344015882019</v>
      </c>
      <c r="Z29" s="17" t="s">
        <v>290</v>
      </c>
      <c r="AA29" s="17" t="s">
        <v>290</v>
      </c>
      <c r="AB29" s="32" t="s">
        <v>161</v>
      </c>
    </row>
    <row r="30" spans="2:28" ht="39" customHeight="1">
      <c r="B30" s="80">
        <v>26</v>
      </c>
      <c r="C30" s="64" t="s">
        <v>189</v>
      </c>
      <c r="D30" s="65">
        <v>1</v>
      </c>
      <c r="E30" s="35" t="s">
        <v>318</v>
      </c>
      <c r="F30" s="49" t="s">
        <v>79</v>
      </c>
      <c r="G30" s="39" t="s">
        <v>129</v>
      </c>
      <c r="H30" s="36" t="s">
        <v>47</v>
      </c>
      <c r="I30" s="20">
        <v>1</v>
      </c>
      <c r="J30" s="57" t="s">
        <v>48</v>
      </c>
      <c r="K30" s="26" t="s">
        <v>313</v>
      </c>
      <c r="L30" s="25" t="s">
        <v>150</v>
      </c>
      <c r="M30" s="43" t="s">
        <v>144</v>
      </c>
      <c r="N30" s="87">
        <v>365</v>
      </c>
      <c r="O30" s="84">
        <v>60</v>
      </c>
      <c r="P30" s="84">
        <v>1834</v>
      </c>
      <c r="Q30" s="84">
        <v>1979</v>
      </c>
      <c r="R30" s="84">
        <v>1834</v>
      </c>
      <c r="S30" s="85">
        <f t="shared" si="2"/>
      </c>
      <c r="T30" s="86"/>
      <c r="U30" s="85"/>
      <c r="V30" s="84"/>
      <c r="W30" s="84">
        <v>1834</v>
      </c>
      <c r="X30" s="84">
        <f t="shared" si="1"/>
        <v>0</v>
      </c>
      <c r="Y30" s="88">
        <f t="shared" si="0"/>
        <v>30.566666666666666</v>
      </c>
      <c r="Z30" s="17" t="s">
        <v>279</v>
      </c>
      <c r="AA30" s="17" t="s">
        <v>279</v>
      </c>
      <c r="AB30" s="32" t="s">
        <v>156</v>
      </c>
    </row>
    <row r="31" spans="2:28" ht="39" customHeight="1">
      <c r="B31" s="80">
        <v>27</v>
      </c>
      <c r="C31" s="64" t="s">
        <v>189</v>
      </c>
      <c r="D31" s="65">
        <v>2</v>
      </c>
      <c r="E31" s="35" t="s">
        <v>318</v>
      </c>
      <c r="F31" s="49" t="s">
        <v>64</v>
      </c>
      <c r="G31" s="39" t="s">
        <v>130</v>
      </c>
      <c r="H31" s="29" t="s">
        <v>49</v>
      </c>
      <c r="I31" s="20">
        <v>1</v>
      </c>
      <c r="J31" s="57" t="s">
        <v>48</v>
      </c>
      <c r="K31" s="26" t="s">
        <v>313</v>
      </c>
      <c r="L31" s="25" t="s">
        <v>150</v>
      </c>
      <c r="M31" s="43" t="s">
        <v>144</v>
      </c>
      <c r="N31" s="87">
        <v>365</v>
      </c>
      <c r="O31" s="84">
        <v>171</v>
      </c>
      <c r="P31" s="84">
        <v>5368</v>
      </c>
      <c r="Q31" s="84">
        <v>5475</v>
      </c>
      <c r="R31" s="84">
        <v>5368</v>
      </c>
      <c r="S31" s="85">
        <f t="shared" si="2"/>
      </c>
      <c r="T31" s="86"/>
      <c r="U31" s="85"/>
      <c r="V31" s="84"/>
      <c r="W31" s="84">
        <v>5368</v>
      </c>
      <c r="X31" s="84">
        <f t="shared" si="1"/>
        <v>0</v>
      </c>
      <c r="Y31" s="88">
        <f t="shared" si="0"/>
        <v>31.391812865497077</v>
      </c>
      <c r="Z31" s="17" t="s">
        <v>279</v>
      </c>
      <c r="AA31" s="17" t="s">
        <v>279</v>
      </c>
      <c r="AB31" s="32" t="s">
        <v>156</v>
      </c>
    </row>
    <row r="32" spans="2:28" ht="51" customHeight="1">
      <c r="B32" s="80">
        <v>28</v>
      </c>
      <c r="C32" s="64" t="s">
        <v>189</v>
      </c>
      <c r="D32" s="65">
        <v>3</v>
      </c>
      <c r="E32" s="35" t="s">
        <v>318</v>
      </c>
      <c r="F32" s="49" t="s">
        <v>86</v>
      </c>
      <c r="G32" s="39" t="s">
        <v>45</v>
      </c>
      <c r="H32" s="36" t="s">
        <v>47</v>
      </c>
      <c r="I32" s="20">
        <v>1</v>
      </c>
      <c r="J32" s="57" t="s">
        <v>48</v>
      </c>
      <c r="K32" s="26" t="s">
        <v>320</v>
      </c>
      <c r="L32" s="26" t="s">
        <v>150</v>
      </c>
      <c r="M32" s="43" t="s">
        <v>144</v>
      </c>
      <c r="N32" s="87">
        <v>365</v>
      </c>
      <c r="O32" s="84">
        <v>19</v>
      </c>
      <c r="P32" s="84">
        <v>597</v>
      </c>
      <c r="Q32" s="84">
        <v>1369</v>
      </c>
      <c r="R32" s="84">
        <v>597</v>
      </c>
      <c r="S32" s="85">
        <f t="shared" si="2"/>
      </c>
      <c r="T32" s="86"/>
      <c r="U32" s="85"/>
      <c r="V32" s="84"/>
      <c r="W32" s="84">
        <v>1447</v>
      </c>
      <c r="X32" s="84">
        <f t="shared" si="1"/>
        <v>-850</v>
      </c>
      <c r="Y32" s="88">
        <f t="shared" si="0"/>
        <v>76.15789473684211</v>
      </c>
      <c r="Z32" s="17" t="s">
        <v>279</v>
      </c>
      <c r="AA32" s="17" t="s">
        <v>279</v>
      </c>
      <c r="AB32" s="32" t="s">
        <v>321</v>
      </c>
    </row>
    <row r="33" spans="2:28" ht="39" customHeight="1">
      <c r="B33" s="80">
        <v>29</v>
      </c>
      <c r="C33" s="64" t="s">
        <v>189</v>
      </c>
      <c r="D33" s="65">
        <v>4</v>
      </c>
      <c r="E33" s="35" t="s">
        <v>318</v>
      </c>
      <c r="F33" s="49" t="s">
        <v>87</v>
      </c>
      <c r="G33" s="39" t="s">
        <v>45</v>
      </c>
      <c r="H33" s="36" t="s">
        <v>47</v>
      </c>
      <c r="I33" s="20">
        <v>1</v>
      </c>
      <c r="J33" s="57" t="s">
        <v>48</v>
      </c>
      <c r="K33" s="26" t="s">
        <v>320</v>
      </c>
      <c r="L33" s="26" t="s">
        <v>150</v>
      </c>
      <c r="M33" s="43" t="s">
        <v>144</v>
      </c>
      <c r="N33" s="87">
        <v>365</v>
      </c>
      <c r="O33" s="84">
        <v>3</v>
      </c>
      <c r="P33" s="84">
        <v>129</v>
      </c>
      <c r="Q33" s="84">
        <v>59</v>
      </c>
      <c r="R33" s="84">
        <v>129</v>
      </c>
      <c r="S33" s="85">
        <f t="shared" si="2"/>
      </c>
      <c r="T33" s="86"/>
      <c r="U33" s="85"/>
      <c r="V33" s="84"/>
      <c r="W33" s="84">
        <v>129</v>
      </c>
      <c r="X33" s="84">
        <f t="shared" si="1"/>
        <v>0</v>
      </c>
      <c r="Y33" s="88">
        <f t="shared" si="0"/>
        <v>43</v>
      </c>
      <c r="Z33" s="17" t="s">
        <v>279</v>
      </c>
      <c r="AA33" s="17" t="s">
        <v>279</v>
      </c>
      <c r="AB33" s="32" t="s">
        <v>322</v>
      </c>
    </row>
    <row r="34" spans="2:28" ht="39" customHeight="1">
      <c r="B34" s="80">
        <v>30</v>
      </c>
      <c r="C34" s="64" t="s">
        <v>189</v>
      </c>
      <c r="D34" s="65">
        <v>5</v>
      </c>
      <c r="E34" s="35" t="s">
        <v>318</v>
      </c>
      <c r="F34" s="49" t="s">
        <v>88</v>
      </c>
      <c r="G34" s="39" t="s">
        <v>131</v>
      </c>
      <c r="H34" s="36" t="s">
        <v>47</v>
      </c>
      <c r="I34" s="20">
        <v>1</v>
      </c>
      <c r="J34" s="57" t="s">
        <v>48</v>
      </c>
      <c r="K34" s="26" t="s">
        <v>323</v>
      </c>
      <c r="L34" s="26" t="s">
        <v>150</v>
      </c>
      <c r="M34" s="43" t="s">
        <v>144</v>
      </c>
      <c r="N34" s="87">
        <v>365</v>
      </c>
      <c r="O34" s="84">
        <v>38</v>
      </c>
      <c r="P34" s="84">
        <v>1162</v>
      </c>
      <c r="Q34" s="84">
        <v>1031</v>
      </c>
      <c r="R34" s="84">
        <v>1162</v>
      </c>
      <c r="S34" s="85">
        <f t="shared" si="2"/>
      </c>
      <c r="T34" s="86"/>
      <c r="U34" s="85"/>
      <c r="V34" s="84"/>
      <c r="W34" s="84">
        <v>1162</v>
      </c>
      <c r="X34" s="84">
        <f t="shared" si="1"/>
        <v>0</v>
      </c>
      <c r="Y34" s="88">
        <f t="shared" si="0"/>
        <v>30.57894736842105</v>
      </c>
      <c r="Z34" s="17" t="s">
        <v>279</v>
      </c>
      <c r="AA34" s="17" t="s">
        <v>279</v>
      </c>
      <c r="AB34" s="32" t="s">
        <v>156</v>
      </c>
    </row>
    <row r="35" spans="2:28" ht="39" customHeight="1">
      <c r="B35" s="80">
        <v>31</v>
      </c>
      <c r="C35" s="64" t="s">
        <v>189</v>
      </c>
      <c r="D35" s="65">
        <v>6</v>
      </c>
      <c r="E35" s="35" t="s">
        <v>318</v>
      </c>
      <c r="F35" s="49" t="s">
        <v>92</v>
      </c>
      <c r="G35" s="40" t="s">
        <v>132</v>
      </c>
      <c r="H35" s="58" t="s">
        <v>94</v>
      </c>
      <c r="I35" s="20">
        <v>1</v>
      </c>
      <c r="J35" s="57" t="s">
        <v>48</v>
      </c>
      <c r="K35" s="26" t="s">
        <v>313</v>
      </c>
      <c r="L35" s="26" t="s">
        <v>150</v>
      </c>
      <c r="M35" s="43" t="s">
        <v>144</v>
      </c>
      <c r="N35" s="87">
        <v>365</v>
      </c>
      <c r="O35" s="84">
        <v>0</v>
      </c>
      <c r="P35" s="84">
        <v>0</v>
      </c>
      <c r="Q35" s="84">
        <v>0</v>
      </c>
      <c r="R35" s="84">
        <v>0</v>
      </c>
      <c r="S35" s="85"/>
      <c r="T35" s="86"/>
      <c r="U35" s="85"/>
      <c r="V35" s="84"/>
      <c r="W35" s="84">
        <v>0</v>
      </c>
      <c r="X35" s="84">
        <f t="shared" si="1"/>
        <v>0</v>
      </c>
      <c r="Y35" s="88" t="e">
        <f t="shared" si="0"/>
        <v>#DIV/0!</v>
      </c>
      <c r="Z35" s="38" t="s">
        <v>280</v>
      </c>
      <c r="AA35" s="17" t="s">
        <v>279</v>
      </c>
      <c r="AB35" s="32" t="s">
        <v>156</v>
      </c>
    </row>
    <row r="36" spans="2:28" ht="39" customHeight="1">
      <c r="B36" s="80">
        <v>32</v>
      </c>
      <c r="C36" s="64" t="s">
        <v>189</v>
      </c>
      <c r="D36" s="65">
        <v>7</v>
      </c>
      <c r="E36" s="35" t="s">
        <v>318</v>
      </c>
      <c r="F36" s="49" t="s">
        <v>93</v>
      </c>
      <c r="G36" s="40" t="s">
        <v>132</v>
      </c>
      <c r="H36" s="58" t="s">
        <v>94</v>
      </c>
      <c r="I36" s="20">
        <v>1</v>
      </c>
      <c r="J36" s="57" t="s">
        <v>48</v>
      </c>
      <c r="K36" s="26" t="s">
        <v>313</v>
      </c>
      <c r="L36" s="26" t="s">
        <v>150</v>
      </c>
      <c r="M36" s="43" t="s">
        <v>144</v>
      </c>
      <c r="N36" s="87">
        <v>365</v>
      </c>
      <c r="O36" s="84">
        <v>2</v>
      </c>
      <c r="P36" s="84">
        <v>64</v>
      </c>
      <c r="Q36" s="84">
        <v>62</v>
      </c>
      <c r="R36" s="84">
        <v>64</v>
      </c>
      <c r="S36" s="85"/>
      <c r="T36" s="86"/>
      <c r="U36" s="85"/>
      <c r="V36" s="84"/>
      <c r="W36" s="84">
        <v>27</v>
      </c>
      <c r="X36" s="84">
        <f t="shared" si="1"/>
        <v>37</v>
      </c>
      <c r="Y36" s="88">
        <f t="shared" si="0"/>
        <v>13.5</v>
      </c>
      <c r="Z36" s="38" t="s">
        <v>279</v>
      </c>
      <c r="AA36" s="17" t="s">
        <v>279</v>
      </c>
      <c r="AB36" s="32" t="s">
        <v>156</v>
      </c>
    </row>
    <row r="37" spans="2:28" ht="39" customHeight="1">
      <c r="B37" s="80">
        <v>33</v>
      </c>
      <c r="C37" s="64" t="s">
        <v>189</v>
      </c>
      <c r="D37" s="65">
        <v>8</v>
      </c>
      <c r="E37" s="35" t="s">
        <v>318</v>
      </c>
      <c r="F37" s="49" t="s">
        <v>250</v>
      </c>
      <c r="G37" s="40" t="s">
        <v>132</v>
      </c>
      <c r="H37" s="58" t="s">
        <v>94</v>
      </c>
      <c r="I37" s="20">
        <v>1</v>
      </c>
      <c r="J37" s="57" t="s">
        <v>48</v>
      </c>
      <c r="K37" s="26" t="s">
        <v>299</v>
      </c>
      <c r="L37" s="26" t="s">
        <v>150</v>
      </c>
      <c r="M37" s="43" t="s">
        <v>144</v>
      </c>
      <c r="N37" s="87">
        <v>365</v>
      </c>
      <c r="O37" s="84">
        <v>25</v>
      </c>
      <c r="P37" s="84">
        <v>741</v>
      </c>
      <c r="Q37" s="84">
        <v>524</v>
      </c>
      <c r="R37" s="84">
        <v>741</v>
      </c>
      <c r="S37" s="85"/>
      <c r="T37" s="86"/>
      <c r="U37" s="85"/>
      <c r="V37" s="84"/>
      <c r="W37" s="84">
        <v>741</v>
      </c>
      <c r="X37" s="84">
        <f aca="true" t="shared" si="3" ref="X37:X44">P37-W37</f>
        <v>0</v>
      </c>
      <c r="Y37" s="88">
        <f aca="true" t="shared" si="4" ref="Y37:Y44">W37/O37</f>
        <v>29.64</v>
      </c>
      <c r="Z37" s="38" t="s">
        <v>280</v>
      </c>
      <c r="AA37" s="17" t="s">
        <v>279</v>
      </c>
      <c r="AB37" s="32" t="s">
        <v>156</v>
      </c>
    </row>
    <row r="38" spans="2:28" ht="60" customHeight="1">
      <c r="B38" s="80">
        <v>34</v>
      </c>
      <c r="C38" s="64" t="s">
        <v>189</v>
      </c>
      <c r="D38" s="65">
        <v>9</v>
      </c>
      <c r="E38" s="35" t="s">
        <v>318</v>
      </c>
      <c r="F38" s="49" t="s">
        <v>251</v>
      </c>
      <c r="G38" s="40" t="s">
        <v>132</v>
      </c>
      <c r="H38" s="58" t="s">
        <v>94</v>
      </c>
      <c r="I38" s="20">
        <v>1</v>
      </c>
      <c r="J38" s="57" t="s">
        <v>48</v>
      </c>
      <c r="K38" s="26" t="s">
        <v>299</v>
      </c>
      <c r="L38" s="26" t="s">
        <v>150</v>
      </c>
      <c r="M38" s="43" t="s">
        <v>144</v>
      </c>
      <c r="N38" s="87">
        <v>365</v>
      </c>
      <c r="O38" s="84">
        <v>0</v>
      </c>
      <c r="P38" s="84">
        <v>0</v>
      </c>
      <c r="Q38" s="84">
        <v>0</v>
      </c>
      <c r="R38" s="84">
        <v>0</v>
      </c>
      <c r="S38" s="85"/>
      <c r="T38" s="86"/>
      <c r="U38" s="85"/>
      <c r="V38" s="84"/>
      <c r="W38" s="84">
        <v>65</v>
      </c>
      <c r="X38" s="84">
        <f t="shared" si="3"/>
        <v>-65</v>
      </c>
      <c r="Y38" s="88" t="e">
        <f t="shared" si="4"/>
        <v>#DIV/0!</v>
      </c>
      <c r="Z38" s="38" t="s">
        <v>280</v>
      </c>
      <c r="AA38" s="17" t="s">
        <v>279</v>
      </c>
      <c r="AB38" s="32" t="s">
        <v>341</v>
      </c>
    </row>
    <row r="39" spans="2:28" ht="39" customHeight="1">
      <c r="B39" s="80">
        <v>35</v>
      </c>
      <c r="C39" s="64" t="s">
        <v>189</v>
      </c>
      <c r="D39" s="65">
        <v>10</v>
      </c>
      <c r="E39" s="35" t="s">
        <v>318</v>
      </c>
      <c r="F39" s="49" t="s">
        <v>252</v>
      </c>
      <c r="G39" s="40" t="s">
        <v>253</v>
      </c>
      <c r="H39" s="58" t="s">
        <v>94</v>
      </c>
      <c r="I39" s="20">
        <v>1</v>
      </c>
      <c r="J39" s="57" t="s">
        <v>48</v>
      </c>
      <c r="K39" s="26" t="s">
        <v>299</v>
      </c>
      <c r="L39" s="26" t="s">
        <v>150</v>
      </c>
      <c r="M39" s="43" t="s">
        <v>144</v>
      </c>
      <c r="N39" s="87">
        <v>365</v>
      </c>
      <c r="O39" s="84">
        <v>14</v>
      </c>
      <c r="P39" s="84">
        <v>449</v>
      </c>
      <c r="Q39" s="84">
        <v>449</v>
      </c>
      <c r="R39" s="84">
        <v>449</v>
      </c>
      <c r="S39" s="85"/>
      <c r="T39" s="86"/>
      <c r="U39" s="85"/>
      <c r="V39" s="84"/>
      <c r="W39" s="84">
        <v>449</v>
      </c>
      <c r="X39" s="84">
        <f t="shared" si="3"/>
        <v>0</v>
      </c>
      <c r="Y39" s="88">
        <f t="shared" si="4"/>
        <v>32.07142857142857</v>
      </c>
      <c r="Z39" s="38" t="s">
        <v>281</v>
      </c>
      <c r="AA39" s="17" t="s">
        <v>281</v>
      </c>
      <c r="AB39" s="32" t="s">
        <v>156</v>
      </c>
    </row>
    <row r="40" spans="2:28" ht="48" customHeight="1">
      <c r="B40" s="80">
        <v>36</v>
      </c>
      <c r="C40" s="64" t="s">
        <v>189</v>
      </c>
      <c r="D40" s="65">
        <v>11</v>
      </c>
      <c r="E40" s="35" t="s">
        <v>318</v>
      </c>
      <c r="F40" s="49" t="s">
        <v>282</v>
      </c>
      <c r="G40" s="40" t="s">
        <v>130</v>
      </c>
      <c r="H40" s="58" t="s">
        <v>283</v>
      </c>
      <c r="I40" s="20">
        <v>1</v>
      </c>
      <c r="J40" s="57" t="s">
        <v>48</v>
      </c>
      <c r="K40" s="26" t="s">
        <v>324</v>
      </c>
      <c r="L40" s="26" t="s">
        <v>150</v>
      </c>
      <c r="M40" s="43" t="s">
        <v>144</v>
      </c>
      <c r="N40" s="87">
        <v>365</v>
      </c>
      <c r="O40" s="84">
        <v>83</v>
      </c>
      <c r="P40" s="84">
        <v>1544</v>
      </c>
      <c r="Q40" s="84">
        <v>1149</v>
      </c>
      <c r="R40" s="84">
        <v>1317</v>
      </c>
      <c r="S40" s="85"/>
      <c r="T40" s="86"/>
      <c r="U40" s="85"/>
      <c r="V40" s="84"/>
      <c r="W40" s="84">
        <v>1038</v>
      </c>
      <c r="X40" s="84">
        <f t="shared" si="3"/>
        <v>506</v>
      </c>
      <c r="Y40" s="88">
        <f t="shared" si="4"/>
        <v>12.506024096385541</v>
      </c>
      <c r="Z40" s="38" t="s">
        <v>281</v>
      </c>
      <c r="AA40" s="17" t="s">
        <v>281</v>
      </c>
      <c r="AB40" s="32" t="s">
        <v>156</v>
      </c>
    </row>
    <row r="41" spans="2:28" ht="39" customHeight="1">
      <c r="B41" s="80">
        <v>37</v>
      </c>
      <c r="C41" s="64" t="s">
        <v>189</v>
      </c>
      <c r="D41" s="65">
        <v>12</v>
      </c>
      <c r="E41" s="35" t="s">
        <v>318</v>
      </c>
      <c r="F41" s="49" t="s">
        <v>261</v>
      </c>
      <c r="G41" s="40" t="s">
        <v>284</v>
      </c>
      <c r="H41" s="58" t="s">
        <v>94</v>
      </c>
      <c r="I41" s="20">
        <v>1</v>
      </c>
      <c r="J41" s="57" t="s">
        <v>48</v>
      </c>
      <c r="K41" s="26" t="s">
        <v>310</v>
      </c>
      <c r="L41" s="26" t="s">
        <v>150</v>
      </c>
      <c r="M41" s="43" t="s">
        <v>144</v>
      </c>
      <c r="N41" s="87">
        <v>365</v>
      </c>
      <c r="O41" s="84">
        <v>22</v>
      </c>
      <c r="P41" s="84">
        <v>707</v>
      </c>
      <c r="Q41" s="84">
        <v>680</v>
      </c>
      <c r="R41" s="84">
        <v>707</v>
      </c>
      <c r="S41" s="85"/>
      <c r="T41" s="86"/>
      <c r="U41" s="85"/>
      <c r="V41" s="84"/>
      <c r="W41" s="84">
        <v>707</v>
      </c>
      <c r="X41" s="84">
        <f t="shared" si="3"/>
        <v>0</v>
      </c>
      <c r="Y41" s="88">
        <f t="shared" si="4"/>
        <v>32.13636363636363</v>
      </c>
      <c r="Z41" s="38" t="s">
        <v>281</v>
      </c>
      <c r="AA41" s="17" t="s">
        <v>281</v>
      </c>
      <c r="AB41" s="32" t="s">
        <v>156</v>
      </c>
    </row>
    <row r="42" spans="2:28" ht="39" customHeight="1">
      <c r="B42" s="80">
        <v>38</v>
      </c>
      <c r="C42" s="64" t="s">
        <v>189</v>
      </c>
      <c r="D42" s="65">
        <v>13</v>
      </c>
      <c r="E42" s="35" t="s">
        <v>318</v>
      </c>
      <c r="F42" s="49" t="s">
        <v>326</v>
      </c>
      <c r="G42" s="40" t="s">
        <v>327</v>
      </c>
      <c r="H42" s="58" t="s">
        <v>94</v>
      </c>
      <c r="I42" s="20">
        <v>1</v>
      </c>
      <c r="J42" s="57" t="s">
        <v>48</v>
      </c>
      <c r="K42" s="26" t="s">
        <v>328</v>
      </c>
      <c r="L42" s="26" t="s">
        <v>150</v>
      </c>
      <c r="M42" s="43" t="s">
        <v>144</v>
      </c>
      <c r="N42" s="87">
        <v>365</v>
      </c>
      <c r="O42" s="84">
        <v>6</v>
      </c>
      <c r="P42" s="84">
        <v>192</v>
      </c>
      <c r="Q42" s="84" t="s">
        <v>329</v>
      </c>
      <c r="R42" s="84">
        <v>192</v>
      </c>
      <c r="S42" s="85"/>
      <c r="T42" s="86"/>
      <c r="U42" s="85"/>
      <c r="V42" s="84"/>
      <c r="W42" s="84">
        <v>192</v>
      </c>
      <c r="X42" s="84">
        <f t="shared" si="3"/>
        <v>0</v>
      </c>
      <c r="Y42" s="88">
        <f t="shared" si="4"/>
        <v>32</v>
      </c>
      <c r="Z42" s="38" t="s">
        <v>172</v>
      </c>
      <c r="AA42" s="17" t="s">
        <v>172</v>
      </c>
      <c r="AB42" s="32" t="s">
        <v>156</v>
      </c>
    </row>
    <row r="43" spans="2:28" ht="39" customHeight="1">
      <c r="B43" s="80">
        <v>39</v>
      </c>
      <c r="C43" s="64" t="s">
        <v>189</v>
      </c>
      <c r="D43" s="65">
        <v>14</v>
      </c>
      <c r="E43" s="35" t="s">
        <v>318</v>
      </c>
      <c r="F43" s="49" t="s">
        <v>330</v>
      </c>
      <c r="G43" s="40" t="s">
        <v>327</v>
      </c>
      <c r="H43" s="82" t="s">
        <v>331</v>
      </c>
      <c r="I43" s="20">
        <v>1</v>
      </c>
      <c r="J43" s="57" t="s">
        <v>48</v>
      </c>
      <c r="K43" s="26" t="s">
        <v>328</v>
      </c>
      <c r="L43" s="26" t="s">
        <v>150</v>
      </c>
      <c r="M43" s="43" t="s">
        <v>144</v>
      </c>
      <c r="N43" s="87">
        <v>109</v>
      </c>
      <c r="O43" s="84">
        <v>2200</v>
      </c>
      <c r="P43" s="84">
        <v>2174</v>
      </c>
      <c r="Q43" s="84"/>
      <c r="R43" s="84">
        <v>815</v>
      </c>
      <c r="S43" s="85" t="str">
        <f>IF(T43="","","○")</f>
        <v>○</v>
      </c>
      <c r="T43" s="86">
        <v>1359</v>
      </c>
      <c r="U43" s="85"/>
      <c r="V43" s="84"/>
      <c r="W43" s="84">
        <v>2066</v>
      </c>
      <c r="X43" s="84">
        <f t="shared" si="3"/>
        <v>108</v>
      </c>
      <c r="Y43" s="88">
        <f t="shared" si="4"/>
        <v>0.9390909090909091</v>
      </c>
      <c r="Z43" s="38" t="s">
        <v>172</v>
      </c>
      <c r="AA43" s="17" t="s">
        <v>172</v>
      </c>
      <c r="AB43" s="32" t="s">
        <v>346</v>
      </c>
    </row>
    <row r="44" spans="2:28" ht="39" customHeight="1">
      <c r="B44" s="80">
        <v>40</v>
      </c>
      <c r="C44" s="64" t="s">
        <v>190</v>
      </c>
      <c r="D44" s="65">
        <v>1</v>
      </c>
      <c r="E44" s="35" t="s">
        <v>319</v>
      </c>
      <c r="F44" s="46" t="s">
        <v>22</v>
      </c>
      <c r="G44" s="39" t="s">
        <v>128</v>
      </c>
      <c r="H44" s="33" t="s">
        <v>351</v>
      </c>
      <c r="I44" s="20">
        <v>1</v>
      </c>
      <c r="J44" s="57" t="s">
        <v>23</v>
      </c>
      <c r="K44" s="25" t="s">
        <v>151</v>
      </c>
      <c r="L44" s="25" t="s">
        <v>150</v>
      </c>
      <c r="M44" s="42" t="s">
        <v>145</v>
      </c>
      <c r="N44" s="87">
        <v>365</v>
      </c>
      <c r="O44" s="84">
        <v>40</v>
      </c>
      <c r="P44" s="84">
        <v>86426</v>
      </c>
      <c r="Q44" s="84">
        <v>76197</v>
      </c>
      <c r="R44" s="84">
        <v>76197</v>
      </c>
      <c r="S44" s="85" t="str">
        <f>IF(T44="","","○")</f>
        <v>○</v>
      </c>
      <c r="T44" s="86">
        <v>9702</v>
      </c>
      <c r="U44" s="85" t="s">
        <v>277</v>
      </c>
      <c r="V44" s="84">
        <v>9702</v>
      </c>
      <c r="W44" s="84">
        <v>86341</v>
      </c>
      <c r="X44" s="84">
        <f t="shared" si="3"/>
        <v>85</v>
      </c>
      <c r="Y44" s="88">
        <f t="shared" si="4"/>
        <v>2158.525</v>
      </c>
      <c r="Z44" s="17" t="s">
        <v>279</v>
      </c>
      <c r="AA44" s="17" t="s">
        <v>279</v>
      </c>
      <c r="AB44" s="82" t="s">
        <v>352</v>
      </c>
    </row>
    <row r="45" spans="2:28" ht="39" customHeight="1">
      <c r="B45" s="80">
        <v>41</v>
      </c>
      <c r="C45" s="64" t="s">
        <v>191</v>
      </c>
      <c r="D45" s="65">
        <v>1</v>
      </c>
      <c r="E45" s="35" t="s">
        <v>98</v>
      </c>
      <c r="F45" s="46" t="s">
        <v>6</v>
      </c>
      <c r="G45" s="39" t="s">
        <v>122</v>
      </c>
      <c r="H45" s="33" t="s">
        <v>71</v>
      </c>
      <c r="I45" s="20">
        <v>1</v>
      </c>
      <c r="J45" s="57" t="s">
        <v>42</v>
      </c>
      <c r="K45" s="25" t="s">
        <v>246</v>
      </c>
      <c r="L45" s="25" t="s">
        <v>152</v>
      </c>
      <c r="M45" s="42" t="s">
        <v>145</v>
      </c>
      <c r="N45" s="87">
        <v>307</v>
      </c>
      <c r="O45" s="84">
        <v>32544</v>
      </c>
      <c r="P45" s="84">
        <v>139941</v>
      </c>
      <c r="Q45" s="84">
        <v>133250</v>
      </c>
      <c r="R45" s="84">
        <v>132632</v>
      </c>
      <c r="S45" s="85" t="str">
        <f>IF(T45="","","○")</f>
        <v>○</v>
      </c>
      <c r="T45" s="86">
        <v>6683</v>
      </c>
      <c r="U45" s="85"/>
      <c r="V45" s="84"/>
      <c r="W45" s="84">
        <v>141911</v>
      </c>
      <c r="X45" s="84">
        <f t="shared" si="1"/>
        <v>-1970</v>
      </c>
      <c r="Y45" s="88">
        <f t="shared" si="0"/>
        <v>4.360588741396263</v>
      </c>
      <c r="Z45" s="17" t="s">
        <v>267</v>
      </c>
      <c r="AA45" s="17" t="s">
        <v>267</v>
      </c>
      <c r="AB45" s="96" t="s">
        <v>247</v>
      </c>
    </row>
    <row r="46" spans="2:28" ht="39" customHeight="1">
      <c r="B46" s="80">
        <v>42</v>
      </c>
      <c r="C46" s="64" t="s">
        <v>192</v>
      </c>
      <c r="D46" s="65">
        <v>1</v>
      </c>
      <c r="E46" s="35" t="s">
        <v>99</v>
      </c>
      <c r="F46" s="48" t="s">
        <v>40</v>
      </c>
      <c r="G46" s="39" t="s">
        <v>121</v>
      </c>
      <c r="H46" s="28" t="s">
        <v>41</v>
      </c>
      <c r="I46" s="20">
        <v>1</v>
      </c>
      <c r="J46" s="59" t="s">
        <v>42</v>
      </c>
      <c r="K46" s="25" t="s">
        <v>151</v>
      </c>
      <c r="L46" s="25" t="s">
        <v>150</v>
      </c>
      <c r="M46" s="42" t="s">
        <v>144</v>
      </c>
      <c r="N46" s="87">
        <v>280</v>
      </c>
      <c r="O46" s="84">
        <v>535309</v>
      </c>
      <c r="P46" s="84">
        <v>299231</v>
      </c>
      <c r="Q46" s="84">
        <v>131989</v>
      </c>
      <c r="R46" s="84">
        <v>124000</v>
      </c>
      <c r="S46" s="85" t="str">
        <f>IF(T46="","","○")</f>
        <v>○</v>
      </c>
      <c r="T46" s="86">
        <v>150087</v>
      </c>
      <c r="U46" s="85"/>
      <c r="V46" s="84"/>
      <c r="W46" s="84">
        <v>293533</v>
      </c>
      <c r="X46" s="84">
        <f t="shared" si="1"/>
        <v>5698</v>
      </c>
      <c r="Y46" s="88">
        <f t="shared" si="0"/>
        <v>0.5483431065048411</v>
      </c>
      <c r="Z46" s="17" t="s">
        <v>267</v>
      </c>
      <c r="AA46" s="17" t="s">
        <v>267</v>
      </c>
      <c r="AB46" s="32"/>
    </row>
    <row r="47" spans="2:28" ht="39" customHeight="1">
      <c r="B47" s="80">
        <v>43</v>
      </c>
      <c r="C47" s="64" t="s">
        <v>193</v>
      </c>
      <c r="D47" s="65">
        <v>1</v>
      </c>
      <c r="E47" s="35" t="s">
        <v>114</v>
      </c>
      <c r="F47" s="46" t="s">
        <v>32</v>
      </c>
      <c r="G47" s="27" t="s">
        <v>121</v>
      </c>
      <c r="H47" s="33" t="s">
        <v>76</v>
      </c>
      <c r="I47" s="20">
        <v>1</v>
      </c>
      <c r="J47" s="57" t="s">
        <v>33</v>
      </c>
      <c r="K47" s="25" t="s">
        <v>246</v>
      </c>
      <c r="L47" s="25" t="s">
        <v>152</v>
      </c>
      <c r="M47" s="42" t="s">
        <v>144</v>
      </c>
      <c r="N47" s="87">
        <v>308</v>
      </c>
      <c r="O47" s="84">
        <v>20327</v>
      </c>
      <c r="P47" s="84">
        <v>31178</v>
      </c>
      <c r="Q47" s="84">
        <v>13375</v>
      </c>
      <c r="R47" s="84">
        <v>13375</v>
      </c>
      <c r="S47" s="85" t="str">
        <f>IF(T47="","","○")</f>
        <v>○</v>
      </c>
      <c r="T47" s="86">
        <v>5683</v>
      </c>
      <c r="U47" s="85"/>
      <c r="V47" s="84"/>
      <c r="W47" s="84">
        <v>31019</v>
      </c>
      <c r="X47" s="84">
        <f t="shared" si="1"/>
        <v>159</v>
      </c>
      <c r="Y47" s="88">
        <f t="shared" si="0"/>
        <v>1.5259999016086978</v>
      </c>
      <c r="Z47" s="17" t="s">
        <v>290</v>
      </c>
      <c r="AA47" s="17" t="s">
        <v>290</v>
      </c>
      <c r="AB47" s="10"/>
    </row>
    <row r="48" spans="2:28" ht="39" customHeight="1">
      <c r="B48" s="80">
        <v>44</v>
      </c>
      <c r="C48" s="64" t="s">
        <v>194</v>
      </c>
      <c r="D48" s="65">
        <v>1</v>
      </c>
      <c r="E48" s="35" t="s">
        <v>109</v>
      </c>
      <c r="F48" s="46" t="s">
        <v>2</v>
      </c>
      <c r="G48" s="39" t="s">
        <v>117</v>
      </c>
      <c r="H48" s="33" t="s">
        <v>69</v>
      </c>
      <c r="I48" s="20">
        <v>1</v>
      </c>
      <c r="J48" s="57" t="s">
        <v>1</v>
      </c>
      <c r="K48" s="25" t="s">
        <v>151</v>
      </c>
      <c r="L48" s="25" t="s">
        <v>150</v>
      </c>
      <c r="M48" s="42" t="s">
        <v>145</v>
      </c>
      <c r="N48" s="87">
        <v>308</v>
      </c>
      <c r="O48" s="84">
        <v>33248</v>
      </c>
      <c r="P48" s="84">
        <v>28724</v>
      </c>
      <c r="Q48" s="84">
        <v>28724</v>
      </c>
      <c r="R48" s="84">
        <v>28724</v>
      </c>
      <c r="S48" s="85" t="s">
        <v>263</v>
      </c>
      <c r="T48" s="86"/>
      <c r="U48" s="85" t="s">
        <v>264</v>
      </c>
      <c r="V48" s="84">
        <v>5560</v>
      </c>
      <c r="W48" s="84">
        <v>28724</v>
      </c>
      <c r="X48" s="84">
        <v>0</v>
      </c>
      <c r="Y48" s="44">
        <f t="shared" si="0"/>
        <v>0.8639316650625601</v>
      </c>
      <c r="Z48" s="17" t="s">
        <v>265</v>
      </c>
      <c r="AA48" s="17" t="s">
        <v>265</v>
      </c>
      <c r="AB48" s="32"/>
    </row>
    <row r="49" spans="2:28" ht="45" customHeight="1">
      <c r="B49" s="80">
        <v>45</v>
      </c>
      <c r="C49" s="64" t="s">
        <v>194</v>
      </c>
      <c r="D49" s="65">
        <v>2</v>
      </c>
      <c r="E49" s="35" t="s">
        <v>109</v>
      </c>
      <c r="F49" s="46" t="s">
        <v>3</v>
      </c>
      <c r="G49" s="39" t="s">
        <v>118</v>
      </c>
      <c r="H49" s="27" t="s">
        <v>37</v>
      </c>
      <c r="I49" s="20">
        <v>1</v>
      </c>
      <c r="J49" s="57" t="s">
        <v>1</v>
      </c>
      <c r="K49" s="26" t="s">
        <v>310</v>
      </c>
      <c r="L49" s="25" t="s">
        <v>150</v>
      </c>
      <c r="M49" s="43" t="s">
        <v>144</v>
      </c>
      <c r="N49" s="87">
        <v>307</v>
      </c>
      <c r="O49" s="84">
        <v>9535</v>
      </c>
      <c r="P49" s="84">
        <v>26088</v>
      </c>
      <c r="Q49" s="84">
        <v>23704</v>
      </c>
      <c r="R49" s="84">
        <v>23704</v>
      </c>
      <c r="S49" s="85" t="str">
        <f>IF(T49="","","○")</f>
        <v>○</v>
      </c>
      <c r="T49" s="86">
        <v>1054</v>
      </c>
      <c r="U49" s="85" t="s">
        <v>266</v>
      </c>
      <c r="V49" s="84">
        <v>1202</v>
      </c>
      <c r="W49" s="84">
        <v>26079</v>
      </c>
      <c r="X49" s="84">
        <f aca="true" t="shared" si="5" ref="X49:X61">P49-W49</f>
        <v>9</v>
      </c>
      <c r="Y49" s="88">
        <f t="shared" si="0"/>
        <v>2.7350812794965913</v>
      </c>
      <c r="Z49" s="38" t="s">
        <v>267</v>
      </c>
      <c r="AA49" s="17" t="s">
        <v>267</v>
      </c>
      <c r="AB49" s="32"/>
    </row>
    <row r="50" spans="2:28" ht="39" customHeight="1">
      <c r="B50" s="97">
        <v>46</v>
      </c>
      <c r="C50" s="64" t="s">
        <v>194</v>
      </c>
      <c r="D50" s="65">
        <v>3</v>
      </c>
      <c r="E50" s="35" t="s">
        <v>100</v>
      </c>
      <c r="F50" s="83" t="s">
        <v>7</v>
      </c>
      <c r="G50" s="39" t="s">
        <v>121</v>
      </c>
      <c r="H50" s="34" t="s">
        <v>355</v>
      </c>
      <c r="I50" s="20">
        <v>1</v>
      </c>
      <c r="J50" s="26" t="s">
        <v>159</v>
      </c>
      <c r="K50" s="25" t="s">
        <v>246</v>
      </c>
      <c r="L50" s="25" t="s">
        <v>152</v>
      </c>
      <c r="M50" s="42" t="s">
        <v>144</v>
      </c>
      <c r="N50" s="87">
        <v>308</v>
      </c>
      <c r="O50" s="84">
        <v>44139</v>
      </c>
      <c r="P50" s="84">
        <v>36438</v>
      </c>
      <c r="Q50" s="84">
        <v>32600</v>
      </c>
      <c r="R50" s="84">
        <v>32600</v>
      </c>
      <c r="S50" s="85" t="s">
        <v>264</v>
      </c>
      <c r="T50" s="86">
        <v>2683</v>
      </c>
      <c r="U50" s="85" t="s">
        <v>264</v>
      </c>
      <c r="V50" s="84">
        <v>0</v>
      </c>
      <c r="W50" s="84">
        <v>36367</v>
      </c>
      <c r="X50" s="84">
        <f t="shared" si="5"/>
        <v>71</v>
      </c>
      <c r="Y50" s="88">
        <f t="shared" si="0"/>
        <v>0.8239198894401776</v>
      </c>
      <c r="Z50" s="38" t="s">
        <v>269</v>
      </c>
      <c r="AA50" s="38" t="s">
        <v>269</v>
      </c>
      <c r="AB50" s="10"/>
    </row>
    <row r="51" spans="2:28" ht="39" customHeight="1">
      <c r="B51" s="97">
        <v>47</v>
      </c>
      <c r="C51" s="64" t="s">
        <v>195</v>
      </c>
      <c r="D51" s="65">
        <v>1</v>
      </c>
      <c r="E51" s="35" t="s">
        <v>101</v>
      </c>
      <c r="F51" s="46" t="s">
        <v>9</v>
      </c>
      <c r="G51" s="39" t="s">
        <v>123</v>
      </c>
      <c r="H51" s="27" t="s">
        <v>8</v>
      </c>
      <c r="I51" s="20">
        <v>1</v>
      </c>
      <c r="J51" s="57" t="s">
        <v>10</v>
      </c>
      <c r="K51" s="26" t="s">
        <v>313</v>
      </c>
      <c r="L51" s="25" t="s">
        <v>150</v>
      </c>
      <c r="M51" s="43" t="s">
        <v>144</v>
      </c>
      <c r="N51" s="87">
        <v>244</v>
      </c>
      <c r="O51" s="84">
        <v>4240</v>
      </c>
      <c r="P51" s="84">
        <v>32120</v>
      </c>
      <c r="Q51" s="84">
        <v>33200</v>
      </c>
      <c r="R51" s="84">
        <v>32120</v>
      </c>
      <c r="S51" s="85" t="s">
        <v>263</v>
      </c>
      <c r="T51" s="86"/>
      <c r="U51" s="85" t="s">
        <v>264</v>
      </c>
      <c r="V51" s="84">
        <v>138</v>
      </c>
      <c r="W51" s="84">
        <v>32044</v>
      </c>
      <c r="X51" s="84">
        <f t="shared" si="5"/>
        <v>76</v>
      </c>
      <c r="Y51" s="88">
        <f t="shared" si="0"/>
        <v>7.557547169811321</v>
      </c>
      <c r="Z51" s="17" t="s">
        <v>265</v>
      </c>
      <c r="AA51" s="17" t="s">
        <v>265</v>
      </c>
      <c r="AB51" s="32" t="s">
        <v>248</v>
      </c>
    </row>
    <row r="52" spans="2:28" ht="45.75" customHeight="1">
      <c r="B52" s="97">
        <v>48</v>
      </c>
      <c r="C52" s="64" t="s">
        <v>195</v>
      </c>
      <c r="D52" s="65">
        <v>2</v>
      </c>
      <c r="E52" s="35" t="s">
        <v>101</v>
      </c>
      <c r="F52" s="46" t="s">
        <v>11</v>
      </c>
      <c r="G52" s="39" t="s">
        <v>121</v>
      </c>
      <c r="H52" s="27" t="s">
        <v>12</v>
      </c>
      <c r="I52" s="20">
        <v>1</v>
      </c>
      <c r="J52" s="57" t="s">
        <v>43</v>
      </c>
      <c r="K52" s="25" t="s">
        <v>314</v>
      </c>
      <c r="L52" s="25" t="s">
        <v>150</v>
      </c>
      <c r="M52" s="42" t="s">
        <v>144</v>
      </c>
      <c r="N52" s="87">
        <v>365</v>
      </c>
      <c r="O52" s="84">
        <v>230</v>
      </c>
      <c r="P52" s="84">
        <v>61430</v>
      </c>
      <c r="Q52" s="84">
        <v>60822</v>
      </c>
      <c r="R52" s="84">
        <v>61430</v>
      </c>
      <c r="S52" s="85">
        <f>IF(T52="","","○")</f>
      </c>
      <c r="T52" s="86"/>
      <c r="U52" s="85" t="s">
        <v>270</v>
      </c>
      <c r="V52" s="84">
        <v>0</v>
      </c>
      <c r="W52" s="84">
        <v>61430</v>
      </c>
      <c r="X52" s="84">
        <f t="shared" si="5"/>
        <v>0</v>
      </c>
      <c r="Y52" s="88">
        <f t="shared" si="0"/>
        <v>267.0869565217391</v>
      </c>
      <c r="Z52" s="38" t="s">
        <v>271</v>
      </c>
      <c r="AA52" s="38" t="s">
        <v>271</v>
      </c>
      <c r="AB52" s="32" t="s">
        <v>348</v>
      </c>
    </row>
    <row r="53" spans="2:28" ht="39" customHeight="1">
      <c r="B53" s="97">
        <v>49</v>
      </c>
      <c r="C53" s="64" t="s">
        <v>195</v>
      </c>
      <c r="D53" s="65">
        <v>3</v>
      </c>
      <c r="E53" s="35" t="s">
        <v>101</v>
      </c>
      <c r="F53" s="46" t="s">
        <v>13</v>
      </c>
      <c r="G53" s="39" t="s">
        <v>121</v>
      </c>
      <c r="H53" s="27" t="s">
        <v>12</v>
      </c>
      <c r="I53" s="20">
        <v>1</v>
      </c>
      <c r="J53" s="57" t="s">
        <v>43</v>
      </c>
      <c r="K53" s="25" t="s">
        <v>299</v>
      </c>
      <c r="L53" s="25" t="s">
        <v>150</v>
      </c>
      <c r="M53" s="42" t="s">
        <v>144</v>
      </c>
      <c r="N53" s="87">
        <v>365</v>
      </c>
      <c r="O53" s="84">
        <v>2083</v>
      </c>
      <c r="P53" s="84">
        <v>57679</v>
      </c>
      <c r="Q53" s="84">
        <v>56285</v>
      </c>
      <c r="R53" s="84">
        <v>57679</v>
      </c>
      <c r="S53" s="85">
        <f>IF(T53="","","○")</f>
      </c>
      <c r="T53" s="86"/>
      <c r="U53" s="85" t="s">
        <v>270</v>
      </c>
      <c r="V53" s="84">
        <v>0</v>
      </c>
      <c r="W53" s="84">
        <v>57679</v>
      </c>
      <c r="X53" s="84">
        <f t="shared" si="5"/>
        <v>0</v>
      </c>
      <c r="Y53" s="88">
        <f t="shared" si="0"/>
        <v>27.69035045607297</v>
      </c>
      <c r="Z53" s="38" t="s">
        <v>271</v>
      </c>
      <c r="AA53" s="38" t="s">
        <v>271</v>
      </c>
      <c r="AB53" s="10"/>
    </row>
    <row r="54" spans="2:28" ht="51.75" customHeight="1">
      <c r="B54" s="97">
        <v>50</v>
      </c>
      <c r="C54" s="64" t="s">
        <v>195</v>
      </c>
      <c r="D54" s="65">
        <v>4</v>
      </c>
      <c r="E54" s="35" t="s">
        <v>101</v>
      </c>
      <c r="F54" s="46" t="s">
        <v>85</v>
      </c>
      <c r="G54" s="39" t="s">
        <v>121</v>
      </c>
      <c r="H54" s="33" t="s">
        <v>72</v>
      </c>
      <c r="I54" s="20">
        <v>1</v>
      </c>
      <c r="J54" s="57" t="s">
        <v>43</v>
      </c>
      <c r="K54" s="26" t="s">
        <v>313</v>
      </c>
      <c r="L54" s="25" t="s">
        <v>150</v>
      </c>
      <c r="M54" s="43" t="s">
        <v>144</v>
      </c>
      <c r="N54" s="87">
        <v>242</v>
      </c>
      <c r="O54" s="84">
        <v>2109</v>
      </c>
      <c r="P54" s="84">
        <v>17930</v>
      </c>
      <c r="Q54" s="84">
        <v>17930</v>
      </c>
      <c r="R54" s="84">
        <v>17930</v>
      </c>
      <c r="S54" s="85" t="s">
        <v>263</v>
      </c>
      <c r="T54" s="86"/>
      <c r="U54" s="85" t="s">
        <v>264</v>
      </c>
      <c r="V54" s="84">
        <v>0</v>
      </c>
      <c r="W54" s="84">
        <v>17378</v>
      </c>
      <c r="X54" s="84">
        <f t="shared" si="5"/>
        <v>552</v>
      </c>
      <c r="Y54" s="88">
        <f t="shared" si="0"/>
        <v>8.239924134660976</v>
      </c>
      <c r="Z54" s="17" t="s">
        <v>265</v>
      </c>
      <c r="AA54" s="17" t="s">
        <v>265</v>
      </c>
      <c r="AB54" s="32" t="s">
        <v>248</v>
      </c>
    </row>
    <row r="55" spans="2:28" ht="39" customHeight="1">
      <c r="B55" s="97">
        <v>51</v>
      </c>
      <c r="C55" s="64" t="s">
        <v>195</v>
      </c>
      <c r="D55" s="65">
        <v>5</v>
      </c>
      <c r="E55" s="35" t="s">
        <v>101</v>
      </c>
      <c r="F55" s="46" t="s">
        <v>62</v>
      </c>
      <c r="G55" s="39" t="s">
        <v>121</v>
      </c>
      <c r="H55" s="33" t="s">
        <v>336</v>
      </c>
      <c r="I55" s="20">
        <v>1</v>
      </c>
      <c r="J55" s="57" t="s">
        <v>14</v>
      </c>
      <c r="K55" s="25" t="s">
        <v>151</v>
      </c>
      <c r="L55" s="25" t="s">
        <v>150</v>
      </c>
      <c r="M55" s="42" t="s">
        <v>144</v>
      </c>
      <c r="N55" s="87">
        <v>295</v>
      </c>
      <c r="O55" s="84">
        <v>36823</v>
      </c>
      <c r="P55" s="84">
        <v>47546</v>
      </c>
      <c r="Q55" s="84">
        <v>46963</v>
      </c>
      <c r="R55" s="84">
        <v>46963</v>
      </c>
      <c r="S55" s="89" t="s">
        <v>272</v>
      </c>
      <c r="T55" s="90">
        <v>342</v>
      </c>
      <c r="U55" s="85" t="s">
        <v>272</v>
      </c>
      <c r="V55" s="84">
        <v>174</v>
      </c>
      <c r="W55" s="84">
        <v>46564</v>
      </c>
      <c r="X55" s="84">
        <f t="shared" si="5"/>
        <v>982</v>
      </c>
      <c r="Y55" s="88">
        <f t="shared" si="0"/>
        <v>1.264535752111452</v>
      </c>
      <c r="Z55" s="17" t="s">
        <v>273</v>
      </c>
      <c r="AA55" s="17" t="s">
        <v>273</v>
      </c>
      <c r="AB55" s="32"/>
    </row>
    <row r="56" spans="2:28" ht="39" customHeight="1">
      <c r="B56" s="97">
        <v>52</v>
      </c>
      <c r="C56" s="64" t="s">
        <v>195</v>
      </c>
      <c r="D56" s="65">
        <v>6</v>
      </c>
      <c r="E56" s="35" t="s">
        <v>101</v>
      </c>
      <c r="F56" s="48" t="s">
        <v>44</v>
      </c>
      <c r="G56" s="39" t="s">
        <v>124</v>
      </c>
      <c r="H56" s="33" t="s">
        <v>349</v>
      </c>
      <c r="I56" s="20">
        <v>1</v>
      </c>
      <c r="J56" s="59" t="s">
        <v>14</v>
      </c>
      <c r="K56" s="25" t="s">
        <v>151</v>
      </c>
      <c r="L56" s="25" t="s">
        <v>150</v>
      </c>
      <c r="M56" s="42" t="s">
        <v>144</v>
      </c>
      <c r="N56" s="87">
        <v>268</v>
      </c>
      <c r="O56" s="84">
        <v>11156</v>
      </c>
      <c r="P56" s="84">
        <v>54672</v>
      </c>
      <c r="Q56" s="84">
        <v>54688</v>
      </c>
      <c r="R56" s="84">
        <v>54672</v>
      </c>
      <c r="S56" s="85">
        <f aca="true" t="shared" si="6" ref="S56:S61">IF(T56="","","○")</f>
      </c>
      <c r="T56" s="86"/>
      <c r="U56" s="85" t="s">
        <v>272</v>
      </c>
      <c r="V56" s="84">
        <v>8</v>
      </c>
      <c r="W56" s="84">
        <v>54672</v>
      </c>
      <c r="X56" s="84">
        <f t="shared" si="5"/>
        <v>0</v>
      </c>
      <c r="Y56" s="88">
        <f t="shared" si="0"/>
        <v>4.900681247759054</v>
      </c>
      <c r="Z56" s="17" t="s">
        <v>273</v>
      </c>
      <c r="AA56" s="17" t="s">
        <v>273</v>
      </c>
      <c r="AB56" s="10"/>
    </row>
    <row r="57" spans="2:28" ht="39" customHeight="1">
      <c r="B57" s="97">
        <v>53</v>
      </c>
      <c r="C57" s="64" t="s">
        <v>195</v>
      </c>
      <c r="D57" s="65">
        <v>7</v>
      </c>
      <c r="E57" s="35" t="s">
        <v>101</v>
      </c>
      <c r="F57" s="46" t="s">
        <v>15</v>
      </c>
      <c r="G57" s="39" t="s">
        <v>121</v>
      </c>
      <c r="H57" s="27" t="s">
        <v>8</v>
      </c>
      <c r="I57" s="20">
        <v>1</v>
      </c>
      <c r="J57" s="57" t="s">
        <v>14</v>
      </c>
      <c r="K57" s="25" t="s">
        <v>299</v>
      </c>
      <c r="L57" s="25" t="s">
        <v>150</v>
      </c>
      <c r="M57" s="42" t="s">
        <v>144</v>
      </c>
      <c r="N57" s="87">
        <v>365</v>
      </c>
      <c r="O57" s="84">
        <v>20463</v>
      </c>
      <c r="P57" s="84">
        <v>299828</v>
      </c>
      <c r="Q57" s="84">
        <v>317855</v>
      </c>
      <c r="R57" s="84">
        <v>299828</v>
      </c>
      <c r="S57" s="85">
        <f t="shared" si="6"/>
      </c>
      <c r="T57" s="86"/>
      <c r="U57" s="85"/>
      <c r="V57" s="84"/>
      <c r="W57" s="84">
        <v>282682</v>
      </c>
      <c r="X57" s="84">
        <f t="shared" si="5"/>
        <v>17146</v>
      </c>
      <c r="Y57" s="88">
        <f t="shared" si="0"/>
        <v>13.814298978644382</v>
      </c>
      <c r="Z57" s="17" t="s">
        <v>273</v>
      </c>
      <c r="AA57" s="17" t="s">
        <v>273</v>
      </c>
      <c r="AB57" s="32" t="s">
        <v>337</v>
      </c>
    </row>
    <row r="58" spans="2:28" ht="39" customHeight="1">
      <c r="B58" s="26">
        <v>54</v>
      </c>
      <c r="C58" s="64" t="s">
        <v>195</v>
      </c>
      <c r="D58" s="65">
        <v>8</v>
      </c>
      <c r="E58" s="35" t="s">
        <v>101</v>
      </c>
      <c r="F58" s="46" t="s">
        <v>16</v>
      </c>
      <c r="G58" s="39" t="s">
        <v>125</v>
      </c>
      <c r="H58" s="27" t="s">
        <v>8</v>
      </c>
      <c r="I58" s="20">
        <v>1</v>
      </c>
      <c r="J58" s="57" t="s">
        <v>14</v>
      </c>
      <c r="K58" s="25" t="s">
        <v>299</v>
      </c>
      <c r="L58" s="25" t="s">
        <v>150</v>
      </c>
      <c r="M58" s="42" t="s">
        <v>144</v>
      </c>
      <c r="N58" s="87">
        <v>365</v>
      </c>
      <c r="O58" s="84">
        <v>133010</v>
      </c>
      <c r="P58" s="84">
        <v>1318797</v>
      </c>
      <c r="Q58" s="84">
        <v>1154242</v>
      </c>
      <c r="R58" s="84">
        <v>1318797</v>
      </c>
      <c r="S58" s="85">
        <f t="shared" si="6"/>
      </c>
      <c r="T58" s="86"/>
      <c r="U58" s="85" t="s">
        <v>272</v>
      </c>
      <c r="V58" s="84">
        <v>0</v>
      </c>
      <c r="W58" s="84">
        <v>1155367</v>
      </c>
      <c r="X58" s="84">
        <f t="shared" si="5"/>
        <v>163430</v>
      </c>
      <c r="Y58" s="88">
        <f t="shared" si="0"/>
        <v>8.68631681828434</v>
      </c>
      <c r="Z58" s="17" t="s">
        <v>273</v>
      </c>
      <c r="AA58" s="17" t="s">
        <v>273</v>
      </c>
      <c r="AB58" s="32"/>
    </row>
    <row r="59" spans="2:28" ht="48" customHeight="1">
      <c r="B59" s="97">
        <v>55</v>
      </c>
      <c r="C59" s="64" t="s">
        <v>195</v>
      </c>
      <c r="D59" s="65">
        <v>9</v>
      </c>
      <c r="E59" s="35" t="s">
        <v>101</v>
      </c>
      <c r="F59" s="46" t="s">
        <v>17</v>
      </c>
      <c r="G59" s="39" t="s">
        <v>121</v>
      </c>
      <c r="H59" s="27" t="s">
        <v>8</v>
      </c>
      <c r="I59" s="20">
        <v>1</v>
      </c>
      <c r="J59" s="57" t="s">
        <v>14</v>
      </c>
      <c r="K59" s="25" t="s">
        <v>299</v>
      </c>
      <c r="L59" s="25" t="s">
        <v>150</v>
      </c>
      <c r="M59" s="42" t="s">
        <v>144</v>
      </c>
      <c r="N59" s="87">
        <v>365</v>
      </c>
      <c r="O59" s="84">
        <v>19030</v>
      </c>
      <c r="P59" s="84">
        <v>217717</v>
      </c>
      <c r="Q59" s="84">
        <v>214850</v>
      </c>
      <c r="R59" s="84">
        <v>217717</v>
      </c>
      <c r="S59" s="85">
        <f t="shared" si="6"/>
      </c>
      <c r="T59" s="86"/>
      <c r="U59" s="85"/>
      <c r="V59" s="84"/>
      <c r="W59" s="84">
        <v>207881</v>
      </c>
      <c r="X59" s="84">
        <f t="shared" si="5"/>
        <v>9836</v>
      </c>
      <c r="Y59" s="88">
        <f t="shared" si="0"/>
        <v>10.923857067787704</v>
      </c>
      <c r="Z59" s="17" t="s">
        <v>273</v>
      </c>
      <c r="AA59" s="17" t="s">
        <v>273</v>
      </c>
      <c r="AB59" s="82" t="s">
        <v>338</v>
      </c>
    </row>
    <row r="60" spans="2:28" ht="39" customHeight="1">
      <c r="B60" s="26">
        <v>56</v>
      </c>
      <c r="C60" s="64" t="s">
        <v>195</v>
      </c>
      <c r="D60" s="65">
        <v>10</v>
      </c>
      <c r="E60" s="35" t="s">
        <v>101</v>
      </c>
      <c r="F60" s="46" t="s">
        <v>18</v>
      </c>
      <c r="G60" s="39" t="s">
        <v>125</v>
      </c>
      <c r="H60" s="27" t="s">
        <v>8</v>
      </c>
      <c r="I60" s="20">
        <v>1</v>
      </c>
      <c r="J60" s="57" t="s">
        <v>14</v>
      </c>
      <c r="K60" s="25" t="s">
        <v>299</v>
      </c>
      <c r="L60" s="25" t="s">
        <v>150</v>
      </c>
      <c r="M60" s="42" t="s">
        <v>144</v>
      </c>
      <c r="N60" s="87">
        <v>365</v>
      </c>
      <c r="O60" s="84">
        <v>8691</v>
      </c>
      <c r="P60" s="84">
        <v>102957</v>
      </c>
      <c r="Q60" s="84">
        <v>101436</v>
      </c>
      <c r="R60" s="84">
        <v>102957</v>
      </c>
      <c r="S60" s="85">
        <f t="shared" si="6"/>
      </c>
      <c r="T60" s="86"/>
      <c r="U60" s="85" t="s">
        <v>272</v>
      </c>
      <c r="V60" s="84">
        <v>37214</v>
      </c>
      <c r="W60" s="84">
        <v>103621</v>
      </c>
      <c r="X60" s="84">
        <f t="shared" si="5"/>
        <v>-664</v>
      </c>
      <c r="Y60" s="88">
        <f t="shared" si="0"/>
        <v>11.922793694626625</v>
      </c>
      <c r="Z60" s="17" t="s">
        <v>273</v>
      </c>
      <c r="AA60" s="17" t="s">
        <v>273</v>
      </c>
      <c r="AB60" s="96" t="s">
        <v>340</v>
      </c>
    </row>
    <row r="61" spans="2:28" ht="39" customHeight="1">
      <c r="B61" s="97">
        <v>57</v>
      </c>
      <c r="C61" s="64" t="s">
        <v>195</v>
      </c>
      <c r="D61" s="65">
        <v>11</v>
      </c>
      <c r="E61" s="35" t="s">
        <v>101</v>
      </c>
      <c r="F61" s="46" t="s">
        <v>19</v>
      </c>
      <c r="G61" s="39" t="s">
        <v>126</v>
      </c>
      <c r="H61" s="27" t="s">
        <v>8</v>
      </c>
      <c r="I61" s="20">
        <v>1</v>
      </c>
      <c r="J61" s="57" t="s">
        <v>14</v>
      </c>
      <c r="K61" s="26" t="s">
        <v>350</v>
      </c>
      <c r="L61" s="25" t="s">
        <v>150</v>
      </c>
      <c r="M61" s="43" t="s">
        <v>144</v>
      </c>
      <c r="N61" s="87">
        <v>365</v>
      </c>
      <c r="O61" s="84">
        <v>9566</v>
      </c>
      <c r="P61" s="84">
        <v>71764</v>
      </c>
      <c r="Q61" s="84">
        <v>71737</v>
      </c>
      <c r="R61" s="84">
        <v>71764</v>
      </c>
      <c r="S61" s="85">
        <f t="shared" si="6"/>
      </c>
      <c r="T61" s="86"/>
      <c r="U61" s="85"/>
      <c r="V61" s="84"/>
      <c r="W61" s="84">
        <v>69010</v>
      </c>
      <c r="X61" s="84">
        <f t="shared" si="5"/>
        <v>2754</v>
      </c>
      <c r="Y61" s="88">
        <f t="shared" si="0"/>
        <v>7.214091574325737</v>
      </c>
      <c r="Z61" s="17" t="s">
        <v>273</v>
      </c>
      <c r="AA61" s="17" t="s">
        <v>273</v>
      </c>
      <c r="AB61" s="32" t="s">
        <v>339</v>
      </c>
    </row>
    <row r="62" spans="2:44" s="19" customFormat="1" ht="15" customHeight="1">
      <c r="B62" s="108" t="s">
        <v>53</v>
      </c>
      <c r="C62" s="109"/>
      <c r="D62" s="109"/>
      <c r="E62" s="109"/>
      <c r="F62" s="109"/>
      <c r="G62" s="109"/>
      <c r="H62" s="110"/>
      <c r="I62" s="102">
        <f>SUM(I5:I61)</f>
        <v>71</v>
      </c>
      <c r="J62" s="117"/>
      <c r="K62" s="128"/>
      <c r="L62" s="47" t="s">
        <v>147</v>
      </c>
      <c r="M62" s="16" t="s">
        <v>144</v>
      </c>
      <c r="N62" s="124"/>
      <c r="O62" s="124"/>
      <c r="P62" s="124">
        <f>SUM(P5:P61)</f>
        <v>9845651</v>
      </c>
      <c r="Q62" s="135">
        <f>SUM(Q5:Q61)</f>
        <v>8158209</v>
      </c>
      <c r="R62" s="135">
        <f>SUM(R5:R61)</f>
        <v>8617948</v>
      </c>
      <c r="S62" s="124">
        <f>SUMIF(S5:S61,"○",I5:I61)</f>
        <v>27</v>
      </c>
      <c r="T62" s="136">
        <f>SUM(T5:T61)</f>
        <v>1065250</v>
      </c>
      <c r="U62" s="124">
        <f>SUMIF(U5:U61,"○",I5:I61)</f>
        <v>31</v>
      </c>
      <c r="V62" s="124"/>
      <c r="W62" s="124">
        <f>SUM(W5:W61)</f>
        <v>9634314</v>
      </c>
      <c r="X62" s="125">
        <f>P62-W62</f>
        <v>211337</v>
      </c>
      <c r="Y62" s="124"/>
      <c r="Z62" s="17" t="s">
        <v>59</v>
      </c>
      <c r="AA62" s="17" t="s">
        <v>59</v>
      </c>
      <c r="AB62" s="128"/>
      <c r="AC62" s="18"/>
      <c r="AD62" s="18"/>
      <c r="AE62" s="18"/>
      <c r="AF62" s="18"/>
      <c r="AG62" s="18"/>
      <c r="AH62" s="18"/>
      <c r="AI62" s="18"/>
      <c r="AJ62" s="18"/>
      <c r="AK62" s="18"/>
      <c r="AL62" s="18"/>
      <c r="AM62" s="18"/>
      <c r="AN62" s="18"/>
      <c r="AO62" s="18"/>
      <c r="AP62" s="18"/>
      <c r="AQ62" s="18"/>
      <c r="AR62" s="18"/>
    </row>
    <row r="63" spans="2:44" s="19" customFormat="1" ht="24.75" customHeight="1">
      <c r="B63" s="111"/>
      <c r="C63" s="112"/>
      <c r="D63" s="112"/>
      <c r="E63" s="112"/>
      <c r="F63" s="112"/>
      <c r="G63" s="112"/>
      <c r="H63" s="113"/>
      <c r="I63" s="102"/>
      <c r="J63" s="117"/>
      <c r="K63" s="128"/>
      <c r="L63" s="16">
        <f>SUMIF(L5:L61,"3年",I5:I61)</f>
        <v>13</v>
      </c>
      <c r="M63" s="16">
        <f>SUMIF(M5:M61,"公募",I5:I61)</f>
        <v>57</v>
      </c>
      <c r="N63" s="124"/>
      <c r="O63" s="124"/>
      <c r="P63" s="124"/>
      <c r="Q63" s="135"/>
      <c r="R63" s="135"/>
      <c r="S63" s="124"/>
      <c r="T63" s="136"/>
      <c r="U63" s="124"/>
      <c r="V63" s="124"/>
      <c r="W63" s="124"/>
      <c r="X63" s="126"/>
      <c r="Y63" s="124"/>
      <c r="Z63" s="16">
        <f>SUMIF(Z5:Z61,"S",I5:I61)</f>
        <v>12</v>
      </c>
      <c r="AA63" s="16">
        <f>SUMIF(AA5:AA61,"S",I5:I61)</f>
        <v>6</v>
      </c>
      <c r="AB63" s="128"/>
      <c r="AC63" s="18"/>
      <c r="AD63" s="18"/>
      <c r="AE63" s="18"/>
      <c r="AF63" s="18"/>
      <c r="AG63" s="18"/>
      <c r="AH63" s="18"/>
      <c r="AI63" s="18"/>
      <c r="AJ63" s="18"/>
      <c r="AK63" s="18"/>
      <c r="AL63" s="18"/>
      <c r="AM63" s="18"/>
      <c r="AN63" s="18"/>
      <c r="AO63" s="18"/>
      <c r="AP63" s="18"/>
      <c r="AQ63" s="18"/>
      <c r="AR63" s="18"/>
    </row>
    <row r="64" spans="2:44" s="19" customFormat="1" ht="15" customHeight="1">
      <c r="B64" s="111"/>
      <c r="C64" s="112"/>
      <c r="D64" s="112"/>
      <c r="E64" s="112"/>
      <c r="F64" s="112"/>
      <c r="G64" s="112"/>
      <c r="H64" s="113"/>
      <c r="I64" s="102"/>
      <c r="J64" s="117"/>
      <c r="K64" s="128"/>
      <c r="L64" s="47" t="s">
        <v>148</v>
      </c>
      <c r="M64" s="16" t="s">
        <v>146</v>
      </c>
      <c r="N64" s="124"/>
      <c r="O64" s="124"/>
      <c r="P64" s="124"/>
      <c r="Q64" s="135"/>
      <c r="R64" s="135"/>
      <c r="S64" s="124"/>
      <c r="T64" s="136"/>
      <c r="U64" s="124"/>
      <c r="V64" s="124"/>
      <c r="W64" s="124"/>
      <c r="X64" s="126"/>
      <c r="Y64" s="124"/>
      <c r="Z64" s="17" t="s">
        <v>60</v>
      </c>
      <c r="AA64" s="17" t="s">
        <v>60</v>
      </c>
      <c r="AB64" s="128"/>
      <c r="AC64" s="18"/>
      <c r="AD64" s="18"/>
      <c r="AE64" s="18"/>
      <c r="AF64" s="18"/>
      <c r="AG64" s="18"/>
      <c r="AH64" s="18"/>
      <c r="AI64" s="18"/>
      <c r="AJ64" s="18"/>
      <c r="AK64" s="18"/>
      <c r="AL64" s="18"/>
      <c r="AM64" s="18"/>
      <c r="AN64" s="18"/>
      <c r="AO64" s="18"/>
      <c r="AP64" s="18"/>
      <c r="AQ64" s="18"/>
      <c r="AR64" s="18"/>
    </row>
    <row r="65" spans="2:44" s="19" customFormat="1" ht="24.75" customHeight="1">
      <c r="B65" s="111"/>
      <c r="C65" s="112"/>
      <c r="D65" s="112"/>
      <c r="E65" s="112"/>
      <c r="F65" s="112"/>
      <c r="G65" s="112"/>
      <c r="H65" s="113"/>
      <c r="I65" s="102"/>
      <c r="J65" s="117"/>
      <c r="K65" s="128"/>
      <c r="L65" s="16">
        <f>SUMIF(L5:L61,"5年",I5:I61)</f>
        <v>58</v>
      </c>
      <c r="M65" s="16">
        <f>SUMIF(M5:M61,"非公募",I5:I61)</f>
        <v>14</v>
      </c>
      <c r="N65" s="124"/>
      <c r="O65" s="124"/>
      <c r="P65" s="124"/>
      <c r="Q65" s="135"/>
      <c r="R65" s="135"/>
      <c r="S65" s="124"/>
      <c r="T65" s="136"/>
      <c r="U65" s="124"/>
      <c r="V65" s="124"/>
      <c r="W65" s="124"/>
      <c r="X65" s="126"/>
      <c r="Y65" s="124"/>
      <c r="Z65" s="16">
        <f>SUMIF(Z5:Z61,"A",I5:I61)</f>
        <v>56</v>
      </c>
      <c r="AA65" s="16">
        <f>SUMIF(AA5:AA61,"A",I5:I61)</f>
        <v>65</v>
      </c>
      <c r="AB65" s="128"/>
      <c r="AC65" s="18"/>
      <c r="AD65" s="18"/>
      <c r="AE65" s="18"/>
      <c r="AF65" s="18"/>
      <c r="AG65" s="18"/>
      <c r="AH65" s="18"/>
      <c r="AI65" s="18"/>
      <c r="AJ65" s="18"/>
      <c r="AK65" s="18"/>
      <c r="AL65" s="18"/>
      <c r="AM65" s="18"/>
      <c r="AN65" s="18"/>
      <c r="AO65" s="18"/>
      <c r="AP65" s="18"/>
      <c r="AQ65" s="18"/>
      <c r="AR65" s="18"/>
    </row>
    <row r="66" spans="2:44" s="19" customFormat="1" ht="15" customHeight="1">
      <c r="B66" s="111"/>
      <c r="C66" s="112"/>
      <c r="D66" s="112"/>
      <c r="E66" s="112"/>
      <c r="F66" s="112"/>
      <c r="G66" s="112"/>
      <c r="H66" s="113"/>
      <c r="I66" s="102"/>
      <c r="J66" s="117"/>
      <c r="K66" s="128"/>
      <c r="L66" s="128"/>
      <c r="M66" s="132"/>
      <c r="N66" s="124"/>
      <c r="O66" s="124"/>
      <c r="P66" s="124"/>
      <c r="Q66" s="135"/>
      <c r="R66" s="135"/>
      <c r="S66" s="124"/>
      <c r="T66" s="136"/>
      <c r="U66" s="124"/>
      <c r="V66" s="124"/>
      <c r="W66" s="124"/>
      <c r="X66" s="126"/>
      <c r="Y66" s="124"/>
      <c r="Z66" s="16" t="s">
        <v>83</v>
      </c>
      <c r="AA66" s="16" t="s">
        <v>83</v>
      </c>
      <c r="AB66" s="128"/>
      <c r="AC66" s="18"/>
      <c r="AD66" s="18"/>
      <c r="AE66" s="18"/>
      <c r="AF66" s="18"/>
      <c r="AG66" s="18"/>
      <c r="AH66" s="18"/>
      <c r="AI66" s="18"/>
      <c r="AJ66" s="18"/>
      <c r="AK66" s="18"/>
      <c r="AL66" s="18"/>
      <c r="AM66" s="18"/>
      <c r="AN66" s="18"/>
      <c r="AO66" s="18"/>
      <c r="AP66" s="18"/>
      <c r="AQ66" s="18"/>
      <c r="AR66" s="18"/>
    </row>
    <row r="67" spans="2:44" s="19" customFormat="1" ht="24.75" customHeight="1">
      <c r="B67" s="111"/>
      <c r="C67" s="112"/>
      <c r="D67" s="112"/>
      <c r="E67" s="112"/>
      <c r="F67" s="112"/>
      <c r="G67" s="112"/>
      <c r="H67" s="113"/>
      <c r="I67" s="102"/>
      <c r="J67" s="117"/>
      <c r="K67" s="128"/>
      <c r="L67" s="128"/>
      <c r="M67" s="133"/>
      <c r="N67" s="124"/>
      <c r="O67" s="124"/>
      <c r="P67" s="124"/>
      <c r="Q67" s="135"/>
      <c r="R67" s="135"/>
      <c r="S67" s="124"/>
      <c r="T67" s="136"/>
      <c r="U67" s="124"/>
      <c r="V67" s="124"/>
      <c r="W67" s="124"/>
      <c r="X67" s="126"/>
      <c r="Y67" s="124"/>
      <c r="Z67" s="16">
        <f>SUMIF(Z5:Z61,"B",I5:I61)</f>
        <v>3</v>
      </c>
      <c r="AA67" s="16">
        <f>SUMIF(AA5:AA61,"B",I5:I61)</f>
        <v>0</v>
      </c>
      <c r="AB67" s="128"/>
      <c r="AC67" s="18"/>
      <c r="AD67" s="18"/>
      <c r="AE67" s="18"/>
      <c r="AF67" s="18"/>
      <c r="AG67" s="18"/>
      <c r="AH67" s="18"/>
      <c r="AI67" s="18"/>
      <c r="AJ67" s="18"/>
      <c r="AK67" s="18"/>
      <c r="AL67" s="18"/>
      <c r="AM67" s="18"/>
      <c r="AN67" s="18"/>
      <c r="AO67" s="18"/>
      <c r="AP67" s="18"/>
      <c r="AQ67" s="18"/>
      <c r="AR67" s="18"/>
    </row>
    <row r="68" spans="2:44" s="19" customFormat="1" ht="15" customHeight="1">
      <c r="B68" s="111"/>
      <c r="C68" s="112"/>
      <c r="D68" s="112"/>
      <c r="E68" s="112"/>
      <c r="F68" s="112"/>
      <c r="G68" s="112"/>
      <c r="H68" s="113"/>
      <c r="I68" s="102"/>
      <c r="J68" s="117"/>
      <c r="K68" s="128"/>
      <c r="L68" s="128"/>
      <c r="M68" s="133"/>
      <c r="N68" s="124"/>
      <c r="O68" s="124"/>
      <c r="P68" s="124"/>
      <c r="Q68" s="135"/>
      <c r="R68" s="135"/>
      <c r="S68" s="124"/>
      <c r="T68" s="136"/>
      <c r="U68" s="124"/>
      <c r="V68" s="124"/>
      <c r="W68" s="124"/>
      <c r="X68" s="126"/>
      <c r="Y68" s="124"/>
      <c r="Z68" s="16" t="s">
        <v>84</v>
      </c>
      <c r="AA68" s="16" t="s">
        <v>84</v>
      </c>
      <c r="AB68" s="128"/>
      <c r="AC68" s="18"/>
      <c r="AD68" s="18"/>
      <c r="AE68" s="18"/>
      <c r="AF68" s="18"/>
      <c r="AG68" s="18"/>
      <c r="AH68" s="18"/>
      <c r="AI68" s="18"/>
      <c r="AJ68" s="18"/>
      <c r="AK68" s="18"/>
      <c r="AL68" s="18"/>
      <c r="AM68" s="18"/>
      <c r="AN68" s="18"/>
      <c r="AO68" s="18"/>
      <c r="AP68" s="18"/>
      <c r="AQ68" s="18"/>
      <c r="AR68" s="18"/>
    </row>
    <row r="69" spans="2:44" s="19" customFormat="1" ht="24.75" customHeight="1">
      <c r="B69" s="114"/>
      <c r="C69" s="115"/>
      <c r="D69" s="115"/>
      <c r="E69" s="115"/>
      <c r="F69" s="115"/>
      <c r="G69" s="115"/>
      <c r="H69" s="116"/>
      <c r="I69" s="102"/>
      <c r="J69" s="117"/>
      <c r="K69" s="128"/>
      <c r="L69" s="128"/>
      <c r="M69" s="134"/>
      <c r="N69" s="124"/>
      <c r="O69" s="124"/>
      <c r="P69" s="124"/>
      <c r="Q69" s="135"/>
      <c r="R69" s="135"/>
      <c r="S69" s="124"/>
      <c r="T69" s="136"/>
      <c r="U69" s="124"/>
      <c r="V69" s="124"/>
      <c r="W69" s="124"/>
      <c r="X69" s="127"/>
      <c r="Y69" s="124"/>
      <c r="Z69" s="16">
        <f>SUMIF(Z5:Z61,"C",I5:I61)</f>
        <v>0</v>
      </c>
      <c r="AA69" s="16">
        <f>SUMIF(AA5:AA61,"C",I5:I61)</f>
        <v>0</v>
      </c>
      <c r="AB69" s="128"/>
      <c r="AC69" s="18"/>
      <c r="AD69" s="18"/>
      <c r="AE69" s="18"/>
      <c r="AF69" s="18"/>
      <c r="AG69" s="18"/>
      <c r="AH69" s="18"/>
      <c r="AI69" s="18"/>
      <c r="AJ69" s="18"/>
      <c r="AK69" s="18"/>
      <c r="AL69" s="18"/>
      <c r="AM69" s="18"/>
      <c r="AN69" s="18"/>
      <c r="AO69" s="18"/>
      <c r="AP69" s="18"/>
      <c r="AQ69" s="18"/>
      <c r="AR69" s="18"/>
    </row>
    <row r="70" spans="2:44" s="19" customFormat="1" ht="27" customHeight="1">
      <c r="B70" s="30"/>
      <c r="C70" s="30"/>
      <c r="D70" s="30"/>
      <c r="E70" s="30"/>
      <c r="F70" s="119"/>
      <c r="G70" s="119"/>
      <c r="H70" s="119"/>
      <c r="I70" s="119"/>
      <c r="J70" s="119"/>
      <c r="K70" s="119"/>
      <c r="L70" s="119"/>
      <c r="M70" s="119"/>
      <c r="N70" s="119"/>
      <c r="O70" s="119"/>
      <c r="P70" s="119"/>
      <c r="Q70" s="119"/>
      <c r="R70" s="119"/>
      <c r="S70" s="119"/>
      <c r="T70" s="119"/>
      <c r="U70" s="119"/>
      <c r="V70" s="119"/>
      <c r="W70" s="119"/>
      <c r="X70" s="119"/>
      <c r="Y70" s="119"/>
      <c r="Z70" s="119"/>
      <c r="AA70" s="119"/>
      <c r="AB70" s="18"/>
      <c r="AC70" s="18"/>
      <c r="AD70" s="18"/>
      <c r="AE70" s="18"/>
      <c r="AF70" s="18"/>
      <c r="AG70" s="18"/>
      <c r="AH70" s="18"/>
      <c r="AI70" s="18"/>
      <c r="AJ70" s="18"/>
      <c r="AK70" s="18"/>
      <c r="AL70" s="18"/>
      <c r="AM70" s="18"/>
      <c r="AN70" s="18"/>
      <c r="AO70" s="18"/>
      <c r="AP70" s="18"/>
      <c r="AQ70" s="18"/>
      <c r="AR70" s="18"/>
    </row>
    <row r="71" spans="2:44" s="19" customFormat="1" ht="24" customHeight="1">
      <c r="B71" s="69" t="s">
        <v>205</v>
      </c>
      <c r="C71" s="69"/>
      <c r="D71" s="30"/>
      <c r="E71" s="30"/>
      <c r="F71" s="60"/>
      <c r="G71" s="60"/>
      <c r="H71" s="60"/>
      <c r="I71" s="60"/>
      <c r="J71" s="60"/>
      <c r="K71" s="60"/>
      <c r="L71" s="60"/>
      <c r="M71" s="60"/>
      <c r="N71" s="60"/>
      <c r="O71" s="60"/>
      <c r="P71" s="69" t="s">
        <v>234</v>
      </c>
      <c r="Q71" s="60"/>
      <c r="R71" s="60"/>
      <c r="S71" s="60"/>
      <c r="T71" s="60"/>
      <c r="U71" s="60"/>
      <c r="V71" s="60"/>
      <c r="W71" s="60"/>
      <c r="X71" s="60"/>
      <c r="Y71" s="60"/>
      <c r="Z71" s="60"/>
      <c r="AA71" s="60"/>
      <c r="AB71" s="18"/>
      <c r="AC71" s="18"/>
      <c r="AD71" s="18"/>
      <c r="AE71" s="18"/>
      <c r="AF71" s="18"/>
      <c r="AG71" s="18"/>
      <c r="AH71" s="18"/>
      <c r="AI71" s="18"/>
      <c r="AJ71" s="18"/>
      <c r="AK71" s="18"/>
      <c r="AL71" s="18"/>
      <c r="AM71" s="18"/>
      <c r="AN71" s="18"/>
      <c r="AO71" s="18"/>
      <c r="AP71" s="18"/>
      <c r="AQ71" s="18"/>
      <c r="AR71" s="18"/>
    </row>
    <row r="72" spans="2:44" s="19" customFormat="1" ht="21" customHeight="1">
      <c r="B72" s="120" t="s">
        <v>177</v>
      </c>
      <c r="C72" s="121"/>
      <c r="D72" s="104" t="s">
        <v>199</v>
      </c>
      <c r="E72" s="106" t="s">
        <v>200</v>
      </c>
      <c r="F72" s="100" t="s">
        <v>201</v>
      </c>
      <c r="G72" s="103"/>
      <c r="H72" s="103"/>
      <c r="I72" s="103"/>
      <c r="J72" s="103"/>
      <c r="K72" s="103"/>
      <c r="L72" s="103"/>
      <c r="M72" s="103"/>
      <c r="N72" s="101"/>
      <c r="O72" s="60"/>
      <c r="P72" s="20" t="s">
        <v>221</v>
      </c>
      <c r="Q72" s="102" t="s">
        <v>222</v>
      </c>
      <c r="R72" s="102"/>
      <c r="S72" s="102"/>
      <c r="T72" s="102"/>
      <c r="U72" s="102"/>
      <c r="V72" s="102"/>
      <c r="W72" s="102"/>
      <c r="X72" s="100"/>
      <c r="Y72" s="75"/>
      <c r="Z72" s="60"/>
      <c r="AA72" s="60"/>
      <c r="AB72" s="18"/>
      <c r="AC72" s="18"/>
      <c r="AD72" s="18"/>
      <c r="AE72" s="18"/>
      <c r="AF72" s="18"/>
      <c r="AG72" s="18"/>
      <c r="AH72" s="18"/>
      <c r="AI72" s="18"/>
      <c r="AJ72" s="18"/>
      <c r="AK72" s="18"/>
      <c r="AL72" s="18"/>
      <c r="AM72" s="18"/>
      <c r="AN72" s="18"/>
      <c r="AO72" s="18"/>
      <c r="AP72" s="18"/>
      <c r="AQ72" s="18"/>
      <c r="AR72" s="18"/>
    </row>
    <row r="73" spans="2:44" s="19" customFormat="1" ht="21" customHeight="1">
      <c r="B73" s="122"/>
      <c r="C73" s="123"/>
      <c r="D73" s="105"/>
      <c r="E73" s="107"/>
      <c r="F73" s="63" t="s">
        <v>172</v>
      </c>
      <c r="G73" s="20" t="s">
        <v>78</v>
      </c>
      <c r="H73" s="20" t="s">
        <v>173</v>
      </c>
      <c r="I73" s="102" t="s">
        <v>174</v>
      </c>
      <c r="J73" s="102"/>
      <c r="K73" s="102" t="s">
        <v>175</v>
      </c>
      <c r="L73" s="102"/>
      <c r="M73" s="102" t="s">
        <v>176</v>
      </c>
      <c r="N73" s="102"/>
      <c r="O73" s="60"/>
      <c r="P73" s="20" t="s">
        <v>223</v>
      </c>
      <c r="Q73" s="129" t="s">
        <v>224</v>
      </c>
      <c r="R73" s="130"/>
      <c r="S73" s="130"/>
      <c r="T73" s="130"/>
      <c r="U73" s="130"/>
      <c r="V73" s="130"/>
      <c r="W73" s="130"/>
      <c r="X73" s="130"/>
      <c r="Y73" s="131"/>
      <c r="Z73" s="60"/>
      <c r="AA73" s="60"/>
      <c r="AB73" s="18"/>
      <c r="AC73" s="18"/>
      <c r="AD73" s="18"/>
      <c r="AE73" s="18"/>
      <c r="AF73" s="18"/>
      <c r="AG73" s="18"/>
      <c r="AH73" s="18"/>
      <c r="AI73" s="18"/>
      <c r="AJ73" s="18"/>
      <c r="AK73" s="18"/>
      <c r="AL73" s="18"/>
      <c r="AM73" s="18"/>
      <c r="AN73" s="18"/>
      <c r="AO73" s="18"/>
      <c r="AP73" s="18"/>
      <c r="AQ73" s="18"/>
      <c r="AR73" s="18"/>
    </row>
    <row r="74" spans="2:44" s="19" customFormat="1" ht="21" customHeight="1">
      <c r="B74" s="120" t="s">
        <v>204</v>
      </c>
      <c r="C74" s="68" t="s">
        <v>202</v>
      </c>
      <c r="D74" s="17">
        <v>4</v>
      </c>
      <c r="E74" s="61" t="s">
        <v>166</v>
      </c>
      <c r="F74" s="62" t="s">
        <v>206</v>
      </c>
      <c r="G74" s="62" t="s">
        <v>207</v>
      </c>
      <c r="H74" s="62"/>
      <c r="I74" s="102"/>
      <c r="J74" s="102"/>
      <c r="K74" s="102"/>
      <c r="L74" s="102"/>
      <c r="M74" s="102"/>
      <c r="N74" s="102"/>
      <c r="O74" s="60"/>
      <c r="P74" s="20" t="s">
        <v>225</v>
      </c>
      <c r="Q74" s="129" t="s">
        <v>226</v>
      </c>
      <c r="R74" s="130"/>
      <c r="S74" s="130"/>
      <c r="T74" s="130"/>
      <c r="U74" s="130"/>
      <c r="V74" s="130"/>
      <c r="W74" s="130"/>
      <c r="X74" s="130"/>
      <c r="Y74" s="131"/>
      <c r="Z74" s="60"/>
      <c r="AA74" s="60"/>
      <c r="AB74" s="18"/>
      <c r="AC74" s="18"/>
      <c r="AD74" s="18"/>
      <c r="AE74" s="18"/>
      <c r="AF74" s="18"/>
      <c r="AG74" s="18"/>
      <c r="AH74" s="18"/>
      <c r="AI74" s="18"/>
      <c r="AJ74" s="18"/>
      <c r="AK74" s="18"/>
      <c r="AL74" s="18"/>
      <c r="AM74" s="18"/>
      <c r="AN74" s="18"/>
      <c r="AO74" s="18"/>
      <c r="AP74" s="18"/>
      <c r="AQ74" s="18"/>
      <c r="AR74" s="18"/>
    </row>
    <row r="75" spans="2:44" s="19" customFormat="1" ht="21" customHeight="1">
      <c r="B75" s="122"/>
      <c r="C75" s="68" t="s">
        <v>203</v>
      </c>
      <c r="D75" s="17">
        <v>9</v>
      </c>
      <c r="E75" s="61" t="s">
        <v>167</v>
      </c>
      <c r="F75" s="62" t="s">
        <v>208</v>
      </c>
      <c r="G75" s="62" t="s">
        <v>212</v>
      </c>
      <c r="H75" s="62" t="s">
        <v>209</v>
      </c>
      <c r="I75" s="102"/>
      <c r="J75" s="102"/>
      <c r="K75" s="102"/>
      <c r="L75" s="102"/>
      <c r="M75" s="102"/>
      <c r="N75" s="102"/>
      <c r="O75" s="60"/>
      <c r="P75" s="20" t="s">
        <v>227</v>
      </c>
      <c r="Q75" s="129" t="s">
        <v>228</v>
      </c>
      <c r="R75" s="130"/>
      <c r="S75" s="130"/>
      <c r="T75" s="130"/>
      <c r="U75" s="130"/>
      <c r="V75" s="130"/>
      <c r="W75" s="130"/>
      <c r="X75" s="130"/>
      <c r="Y75" s="131"/>
      <c r="Z75" s="60"/>
      <c r="AA75" s="60"/>
      <c r="AB75" s="18"/>
      <c r="AC75" s="18"/>
      <c r="AD75" s="18"/>
      <c r="AE75" s="18"/>
      <c r="AF75" s="18"/>
      <c r="AG75" s="18"/>
      <c r="AH75" s="18"/>
      <c r="AI75" s="18"/>
      <c r="AJ75" s="18"/>
      <c r="AK75" s="18"/>
      <c r="AL75" s="18"/>
      <c r="AM75" s="18"/>
      <c r="AN75" s="18"/>
      <c r="AO75" s="18"/>
      <c r="AP75" s="18"/>
      <c r="AQ75" s="18"/>
      <c r="AR75" s="18"/>
    </row>
    <row r="76" spans="2:44" s="19" customFormat="1" ht="21" customHeight="1">
      <c r="B76" s="98" t="s">
        <v>162</v>
      </c>
      <c r="C76" s="99"/>
      <c r="D76" s="17">
        <v>1</v>
      </c>
      <c r="E76" s="61" t="s">
        <v>168</v>
      </c>
      <c r="F76" s="62" t="s">
        <v>210</v>
      </c>
      <c r="G76" s="62"/>
      <c r="H76" s="62"/>
      <c r="I76" s="102"/>
      <c r="J76" s="102"/>
      <c r="K76" s="102"/>
      <c r="L76" s="102"/>
      <c r="M76" s="102"/>
      <c r="N76" s="102"/>
      <c r="O76" s="60"/>
      <c r="P76" s="20" t="s">
        <v>229</v>
      </c>
      <c r="Q76" s="129" t="s">
        <v>230</v>
      </c>
      <c r="R76" s="130"/>
      <c r="S76" s="130"/>
      <c r="T76" s="130"/>
      <c r="U76" s="130"/>
      <c r="V76" s="130"/>
      <c r="W76" s="130"/>
      <c r="X76" s="130"/>
      <c r="Y76" s="131"/>
      <c r="Z76" s="60"/>
      <c r="AA76" s="60"/>
      <c r="AB76" s="18"/>
      <c r="AC76" s="18"/>
      <c r="AD76" s="18"/>
      <c r="AE76" s="18"/>
      <c r="AF76" s="18"/>
      <c r="AG76" s="18"/>
      <c r="AH76" s="18"/>
      <c r="AI76" s="18"/>
      <c r="AJ76" s="18"/>
      <c r="AK76" s="18"/>
      <c r="AL76" s="18"/>
      <c r="AM76" s="18"/>
      <c r="AN76" s="18"/>
      <c r="AO76" s="18"/>
      <c r="AP76" s="18"/>
      <c r="AQ76" s="18"/>
      <c r="AR76" s="18"/>
    </row>
    <row r="77" spans="2:44" s="19" customFormat="1" ht="21" customHeight="1">
      <c r="B77" s="98" t="s">
        <v>163</v>
      </c>
      <c r="C77" s="99"/>
      <c r="D77" s="17">
        <v>40</v>
      </c>
      <c r="E77" s="61" t="s">
        <v>169</v>
      </c>
      <c r="F77" s="62" t="s">
        <v>211</v>
      </c>
      <c r="G77" s="62" t="s">
        <v>213</v>
      </c>
      <c r="H77" s="62" t="s">
        <v>214</v>
      </c>
      <c r="I77" s="118" t="s">
        <v>215</v>
      </c>
      <c r="J77" s="118"/>
      <c r="K77" s="118" t="s">
        <v>325</v>
      </c>
      <c r="L77" s="118"/>
      <c r="M77" s="118" t="s">
        <v>216</v>
      </c>
      <c r="N77" s="118"/>
      <c r="O77" s="60"/>
      <c r="Y77" s="60"/>
      <c r="Z77" s="60"/>
      <c r="AA77" s="60"/>
      <c r="AB77" s="18"/>
      <c r="AC77" s="18"/>
      <c r="AD77" s="18"/>
      <c r="AE77" s="18"/>
      <c r="AF77" s="18"/>
      <c r="AG77" s="18"/>
      <c r="AH77" s="18"/>
      <c r="AI77" s="18"/>
      <c r="AJ77" s="18"/>
      <c r="AK77" s="18"/>
      <c r="AL77" s="18"/>
      <c r="AM77" s="18"/>
      <c r="AN77" s="18"/>
      <c r="AO77" s="18"/>
      <c r="AP77" s="18"/>
      <c r="AQ77" s="18"/>
      <c r="AR77" s="18"/>
    </row>
    <row r="78" spans="2:44" s="19" customFormat="1" ht="21" customHeight="1">
      <c r="B78" s="98" t="s">
        <v>164</v>
      </c>
      <c r="C78" s="99"/>
      <c r="D78" s="17">
        <v>6</v>
      </c>
      <c r="E78" s="61" t="s">
        <v>170</v>
      </c>
      <c r="F78" s="62" t="s">
        <v>217</v>
      </c>
      <c r="G78" s="62" t="s">
        <v>218</v>
      </c>
      <c r="H78" s="62" t="s">
        <v>219</v>
      </c>
      <c r="I78" s="118" t="s">
        <v>207</v>
      </c>
      <c r="J78" s="118"/>
      <c r="K78" s="102"/>
      <c r="L78" s="102"/>
      <c r="M78" s="102"/>
      <c r="N78" s="102"/>
      <c r="O78" s="60"/>
      <c r="P78" s="70" t="s">
        <v>235</v>
      </c>
      <c r="Q78" s="71"/>
      <c r="R78" s="71"/>
      <c r="T78" s="60"/>
      <c r="U78" s="60"/>
      <c r="V78" s="60"/>
      <c r="W78" s="60"/>
      <c r="X78" s="60"/>
      <c r="Y78" s="60"/>
      <c r="Z78" s="60"/>
      <c r="AA78" s="60"/>
      <c r="AB78" s="18"/>
      <c r="AC78" s="18"/>
      <c r="AD78" s="18"/>
      <c r="AE78" s="18"/>
      <c r="AF78" s="18"/>
      <c r="AG78" s="18"/>
      <c r="AH78" s="18"/>
      <c r="AI78" s="18"/>
      <c r="AJ78" s="18"/>
      <c r="AK78" s="18"/>
      <c r="AL78" s="18"/>
      <c r="AM78" s="18"/>
      <c r="AN78" s="18"/>
      <c r="AO78" s="18"/>
      <c r="AP78" s="18"/>
      <c r="AQ78" s="18"/>
      <c r="AR78" s="18"/>
    </row>
    <row r="79" spans="2:44" s="19" customFormat="1" ht="21" customHeight="1">
      <c r="B79" s="98" t="s">
        <v>165</v>
      </c>
      <c r="C79" s="99"/>
      <c r="D79" s="17">
        <v>11</v>
      </c>
      <c r="E79" s="61" t="s">
        <v>171</v>
      </c>
      <c r="F79" s="62"/>
      <c r="G79" s="62"/>
      <c r="H79" s="62"/>
      <c r="I79" s="100"/>
      <c r="J79" s="101"/>
      <c r="K79" s="102"/>
      <c r="L79" s="102"/>
      <c r="M79" s="102"/>
      <c r="N79" s="102"/>
      <c r="O79" s="60"/>
      <c r="P79" s="20" t="s">
        <v>221</v>
      </c>
      <c r="Q79" s="100" t="s">
        <v>222</v>
      </c>
      <c r="R79" s="103"/>
      <c r="S79" s="103"/>
      <c r="T79" s="103"/>
      <c r="U79" s="103"/>
      <c r="V79" s="103"/>
      <c r="W79" s="103"/>
      <c r="X79" s="103"/>
      <c r="Y79" s="101"/>
      <c r="Z79" s="60"/>
      <c r="AA79" s="60"/>
      <c r="AB79" s="18"/>
      <c r="AC79" s="18"/>
      <c r="AD79" s="18"/>
      <c r="AE79" s="18"/>
      <c r="AF79" s="18"/>
      <c r="AG79" s="18"/>
      <c r="AH79" s="18"/>
      <c r="AI79" s="18"/>
      <c r="AJ79" s="18"/>
      <c r="AK79" s="18"/>
      <c r="AL79" s="18"/>
      <c r="AM79" s="18"/>
      <c r="AN79" s="18"/>
      <c r="AO79" s="18"/>
      <c r="AP79" s="18"/>
      <c r="AQ79" s="18"/>
      <c r="AR79" s="18"/>
    </row>
    <row r="80" spans="2:44" s="19" customFormat="1" ht="21" customHeight="1">
      <c r="B80" s="98" t="s">
        <v>220</v>
      </c>
      <c r="C80" s="99"/>
      <c r="D80" s="17">
        <f>SUM(D74:D79)</f>
        <v>71</v>
      </c>
      <c r="E80" s="61"/>
      <c r="F80" s="100"/>
      <c r="G80" s="103"/>
      <c r="H80" s="103"/>
      <c r="I80" s="103"/>
      <c r="J80" s="103"/>
      <c r="K80" s="103"/>
      <c r="L80" s="103"/>
      <c r="M80" s="103"/>
      <c r="N80" s="101"/>
      <c r="O80" s="60"/>
      <c r="P80" s="16" t="s">
        <v>223</v>
      </c>
      <c r="Q80" s="149" t="s">
        <v>231</v>
      </c>
      <c r="R80" s="150"/>
      <c r="S80" s="150"/>
      <c r="T80" s="150"/>
      <c r="U80" s="150"/>
      <c r="V80" s="150"/>
      <c r="W80" s="150"/>
      <c r="X80" s="150"/>
      <c r="Y80" s="151"/>
      <c r="Z80" s="60"/>
      <c r="AA80" s="60"/>
      <c r="AB80" s="18"/>
      <c r="AC80" s="18"/>
      <c r="AD80" s="18"/>
      <c r="AE80" s="18"/>
      <c r="AF80" s="18"/>
      <c r="AG80" s="18"/>
      <c r="AH80" s="18"/>
      <c r="AI80" s="18"/>
      <c r="AJ80" s="18"/>
      <c r="AK80" s="18"/>
      <c r="AL80" s="18"/>
      <c r="AM80" s="18"/>
      <c r="AN80" s="18"/>
      <c r="AO80" s="18"/>
      <c r="AP80" s="18"/>
      <c r="AQ80" s="18"/>
      <c r="AR80" s="18"/>
    </row>
    <row r="81" spans="6:27" ht="22.5" customHeight="1">
      <c r="F81" s="30"/>
      <c r="G81" s="30"/>
      <c r="K81" s="23"/>
      <c r="L81" s="23"/>
      <c r="M81" s="11"/>
      <c r="N81" s="11"/>
      <c r="O81" s="11"/>
      <c r="P81" s="16" t="s">
        <v>225</v>
      </c>
      <c r="Q81" s="149" t="s">
        <v>232</v>
      </c>
      <c r="R81" s="150"/>
      <c r="S81" s="150"/>
      <c r="T81" s="150"/>
      <c r="U81" s="150"/>
      <c r="V81" s="150"/>
      <c r="W81" s="150"/>
      <c r="X81" s="150"/>
      <c r="Y81" s="151"/>
      <c r="Z81" s="13"/>
      <c r="AA81" s="14"/>
    </row>
    <row r="82" spans="11:27" ht="22.5" customHeight="1">
      <c r="K82" s="23"/>
      <c r="L82" s="23"/>
      <c r="M82" s="11"/>
      <c r="N82" s="11"/>
      <c r="O82" s="11"/>
      <c r="P82" s="16" t="s">
        <v>227</v>
      </c>
      <c r="Q82" s="72" t="s">
        <v>228</v>
      </c>
      <c r="R82" s="73"/>
      <c r="S82" s="73"/>
      <c r="T82" s="73"/>
      <c r="U82" s="73"/>
      <c r="V82" s="73"/>
      <c r="W82" s="73"/>
      <c r="X82" s="73"/>
      <c r="Y82" s="74"/>
      <c r="Z82" s="14"/>
      <c r="AA82" s="14"/>
    </row>
    <row r="83" spans="11:27" ht="22.5" customHeight="1">
      <c r="K83" s="23"/>
      <c r="L83" s="23"/>
      <c r="M83" s="11"/>
      <c r="N83" s="11"/>
      <c r="O83" s="11"/>
      <c r="P83" s="16" t="s">
        <v>229</v>
      </c>
      <c r="Q83" s="149" t="s">
        <v>233</v>
      </c>
      <c r="R83" s="150"/>
      <c r="S83" s="150"/>
      <c r="T83" s="150"/>
      <c r="U83" s="150"/>
      <c r="V83" s="150"/>
      <c r="W83" s="150"/>
      <c r="X83" s="150"/>
      <c r="Y83" s="151"/>
      <c r="Z83" s="14"/>
      <c r="AA83" s="14"/>
    </row>
    <row r="84" spans="2:44" s="8" customFormat="1" ht="6" customHeight="1">
      <c r="B84" s="31"/>
      <c r="C84" s="31"/>
      <c r="D84" s="31"/>
      <c r="E84" s="31"/>
      <c r="F84" s="31"/>
      <c r="G84" s="31"/>
      <c r="H84" s="31"/>
      <c r="I84" s="31"/>
      <c r="J84" s="31"/>
      <c r="K84" s="23"/>
      <c r="L84" s="23"/>
      <c r="M84" s="12"/>
      <c r="N84" s="6"/>
      <c r="O84" s="6"/>
      <c r="X84" s="6"/>
      <c r="Y84" s="6"/>
      <c r="Z84" s="15"/>
      <c r="AA84" s="15"/>
      <c r="AC84" s="3"/>
      <c r="AD84" s="3"/>
      <c r="AE84" s="3"/>
      <c r="AF84" s="3"/>
      <c r="AG84" s="3"/>
      <c r="AH84" s="3"/>
      <c r="AI84" s="3"/>
      <c r="AJ84" s="3"/>
      <c r="AK84" s="3"/>
      <c r="AL84" s="3"/>
      <c r="AM84" s="3"/>
      <c r="AN84" s="3"/>
      <c r="AO84" s="3"/>
      <c r="AP84" s="3"/>
      <c r="AQ84" s="3"/>
      <c r="AR84" s="3"/>
    </row>
    <row r="85" spans="2:44" s="8" customFormat="1" ht="39.75" customHeight="1">
      <c r="B85" s="31"/>
      <c r="C85" s="31"/>
      <c r="D85" s="31"/>
      <c r="E85" s="31"/>
      <c r="F85" s="31"/>
      <c r="G85" s="31"/>
      <c r="H85" s="31"/>
      <c r="I85" s="31"/>
      <c r="J85" s="31"/>
      <c r="K85" s="23"/>
      <c r="L85" s="23"/>
      <c r="M85" s="12"/>
      <c r="N85" s="6"/>
      <c r="O85" s="6"/>
      <c r="X85" s="6"/>
      <c r="Y85" s="6"/>
      <c r="Z85" s="15"/>
      <c r="AA85" s="15"/>
      <c r="AC85" s="3"/>
      <c r="AD85" s="3"/>
      <c r="AE85" s="3"/>
      <c r="AF85" s="3"/>
      <c r="AG85" s="3"/>
      <c r="AH85" s="3"/>
      <c r="AI85" s="3"/>
      <c r="AJ85" s="3"/>
      <c r="AK85" s="3"/>
      <c r="AL85" s="3"/>
      <c r="AM85" s="3"/>
      <c r="AN85" s="3"/>
      <c r="AO85" s="3"/>
      <c r="AP85" s="3"/>
      <c r="AQ85" s="3"/>
      <c r="AR85" s="3"/>
    </row>
    <row r="86" spans="2:44" s="8" customFormat="1" ht="39.75" customHeight="1">
      <c r="B86" s="31"/>
      <c r="C86" s="31"/>
      <c r="D86" s="31"/>
      <c r="E86" s="31"/>
      <c r="F86" s="31"/>
      <c r="G86" s="31"/>
      <c r="H86" s="31"/>
      <c r="I86" s="31"/>
      <c r="J86" s="31"/>
      <c r="K86" s="24"/>
      <c r="L86" s="24"/>
      <c r="M86" s="12"/>
      <c r="N86" s="6"/>
      <c r="O86" s="6"/>
      <c r="P86" s="6"/>
      <c r="Q86" s="12"/>
      <c r="R86" s="12"/>
      <c r="S86" s="6"/>
      <c r="T86" s="6"/>
      <c r="U86" s="6"/>
      <c r="V86" s="6"/>
      <c r="W86" s="6"/>
      <c r="X86" s="6"/>
      <c r="Y86" s="6"/>
      <c r="AC86" s="3"/>
      <c r="AD86" s="3"/>
      <c r="AE86" s="3"/>
      <c r="AF86" s="3"/>
      <c r="AG86" s="3"/>
      <c r="AH86" s="3"/>
      <c r="AI86" s="3"/>
      <c r="AJ86" s="3"/>
      <c r="AK86" s="3"/>
      <c r="AL86" s="3"/>
      <c r="AM86" s="3"/>
      <c r="AN86" s="3"/>
      <c r="AO86" s="3"/>
      <c r="AP86" s="3"/>
      <c r="AQ86" s="3"/>
      <c r="AR86" s="3"/>
    </row>
    <row r="87" spans="2:44" s="8" customFormat="1" ht="39.75" customHeight="1">
      <c r="B87" s="31"/>
      <c r="C87" s="31"/>
      <c r="D87" s="31"/>
      <c r="E87" s="31"/>
      <c r="F87" s="31"/>
      <c r="G87" s="31"/>
      <c r="H87" s="31"/>
      <c r="I87" s="31"/>
      <c r="J87" s="31"/>
      <c r="K87" s="24"/>
      <c r="L87" s="24"/>
      <c r="M87" s="12"/>
      <c r="N87" s="6"/>
      <c r="O87" s="6"/>
      <c r="P87" s="6"/>
      <c r="Q87" s="12"/>
      <c r="R87" s="12"/>
      <c r="S87" s="6"/>
      <c r="T87" s="6"/>
      <c r="U87" s="6"/>
      <c r="V87" s="6"/>
      <c r="W87" s="6"/>
      <c r="X87" s="6"/>
      <c r="Y87" s="6"/>
      <c r="AC87" s="3"/>
      <c r="AD87" s="3"/>
      <c r="AE87" s="3"/>
      <c r="AF87" s="3"/>
      <c r="AG87" s="3"/>
      <c r="AH87" s="3"/>
      <c r="AI87" s="3"/>
      <c r="AJ87" s="3"/>
      <c r="AK87" s="3"/>
      <c r="AL87" s="3"/>
      <c r="AM87" s="3"/>
      <c r="AN87" s="3"/>
      <c r="AO87" s="3"/>
      <c r="AP87" s="3"/>
      <c r="AQ87" s="3"/>
      <c r="AR87" s="3"/>
    </row>
    <row r="88" spans="2:44" s="8" customFormat="1" ht="39.75" customHeight="1">
      <c r="B88" s="31"/>
      <c r="C88" s="31"/>
      <c r="D88" s="31"/>
      <c r="E88" s="31"/>
      <c r="F88" s="31"/>
      <c r="G88" s="31"/>
      <c r="H88" s="31"/>
      <c r="I88" s="31"/>
      <c r="J88" s="31"/>
      <c r="K88" s="24"/>
      <c r="L88" s="24"/>
      <c r="M88" s="12"/>
      <c r="N88" s="6"/>
      <c r="O88" s="6"/>
      <c r="P88" s="6"/>
      <c r="Q88" s="12"/>
      <c r="R88" s="12"/>
      <c r="S88" s="6"/>
      <c r="T88" s="6"/>
      <c r="U88" s="6"/>
      <c r="V88" s="6"/>
      <c r="W88" s="6"/>
      <c r="X88" s="6"/>
      <c r="Y88" s="6"/>
      <c r="AC88" s="3"/>
      <c r="AD88" s="3"/>
      <c r="AE88" s="3"/>
      <c r="AF88" s="3"/>
      <c r="AG88" s="3"/>
      <c r="AH88" s="3"/>
      <c r="AI88" s="3"/>
      <c r="AJ88" s="3"/>
      <c r="AK88" s="3"/>
      <c r="AL88" s="3"/>
      <c r="AM88" s="3"/>
      <c r="AN88" s="3"/>
      <c r="AO88" s="3"/>
      <c r="AP88" s="3"/>
      <c r="AQ88" s="3"/>
      <c r="AR88" s="3"/>
    </row>
    <row r="89" spans="2:44" s="8" customFormat="1" ht="39.75" customHeight="1">
      <c r="B89" s="31"/>
      <c r="C89" s="31"/>
      <c r="D89" s="31"/>
      <c r="E89" s="31"/>
      <c r="F89" s="31"/>
      <c r="G89" s="31"/>
      <c r="H89" s="31"/>
      <c r="I89" s="31"/>
      <c r="J89" s="31"/>
      <c r="K89" s="24"/>
      <c r="L89" s="24"/>
      <c r="M89" s="12"/>
      <c r="N89" s="6"/>
      <c r="O89" s="6"/>
      <c r="P89" s="6"/>
      <c r="Q89" s="12"/>
      <c r="R89" s="12"/>
      <c r="S89" s="6"/>
      <c r="T89" s="6"/>
      <c r="U89" s="6"/>
      <c r="V89" s="6"/>
      <c r="W89" s="6"/>
      <c r="X89" s="6"/>
      <c r="Y89" s="6"/>
      <c r="AC89" s="3"/>
      <c r="AD89" s="3"/>
      <c r="AE89" s="3"/>
      <c r="AF89" s="3"/>
      <c r="AG89" s="3"/>
      <c r="AH89" s="3"/>
      <c r="AI89" s="3"/>
      <c r="AJ89" s="3"/>
      <c r="AK89" s="3"/>
      <c r="AL89" s="3"/>
      <c r="AM89" s="3"/>
      <c r="AN89" s="3"/>
      <c r="AO89" s="3"/>
      <c r="AP89" s="3"/>
      <c r="AQ89" s="3"/>
      <c r="AR89" s="3"/>
    </row>
    <row r="90" spans="2:44" s="8" customFormat="1" ht="39.75" customHeight="1">
      <c r="B90" s="31"/>
      <c r="C90" s="31"/>
      <c r="D90" s="31"/>
      <c r="E90" s="31"/>
      <c r="F90" s="31"/>
      <c r="G90" s="31"/>
      <c r="H90" s="31"/>
      <c r="I90" s="31"/>
      <c r="J90" s="31"/>
      <c r="K90" s="24"/>
      <c r="L90" s="24"/>
      <c r="M90" s="12"/>
      <c r="N90" s="6"/>
      <c r="O90" s="6"/>
      <c r="P90" s="6"/>
      <c r="Q90" s="12"/>
      <c r="R90" s="12"/>
      <c r="S90" s="6"/>
      <c r="T90" s="6"/>
      <c r="U90" s="6"/>
      <c r="V90" s="6"/>
      <c r="W90" s="6"/>
      <c r="X90" s="6"/>
      <c r="Y90" s="6"/>
      <c r="AC90" s="3"/>
      <c r="AD90" s="3"/>
      <c r="AE90" s="3"/>
      <c r="AF90" s="3"/>
      <c r="AG90" s="3"/>
      <c r="AH90" s="3"/>
      <c r="AI90" s="3"/>
      <c r="AJ90" s="3"/>
      <c r="AK90" s="3"/>
      <c r="AL90" s="3"/>
      <c r="AM90" s="3"/>
      <c r="AN90" s="3"/>
      <c r="AO90" s="3"/>
      <c r="AP90" s="3"/>
      <c r="AQ90" s="3"/>
      <c r="AR90" s="3"/>
    </row>
    <row r="91" spans="2:44" s="8" customFormat="1" ht="39.75" customHeight="1">
      <c r="B91" s="31"/>
      <c r="C91" s="31"/>
      <c r="D91" s="31"/>
      <c r="E91" s="31"/>
      <c r="F91" s="31"/>
      <c r="G91" s="31"/>
      <c r="H91" s="31"/>
      <c r="I91" s="31"/>
      <c r="J91" s="31"/>
      <c r="K91" s="24"/>
      <c r="L91" s="24"/>
      <c r="M91" s="12"/>
      <c r="N91" s="6"/>
      <c r="O91" s="6"/>
      <c r="P91" s="6"/>
      <c r="Q91" s="12"/>
      <c r="R91" s="12"/>
      <c r="S91" s="6"/>
      <c r="T91" s="6"/>
      <c r="U91" s="6"/>
      <c r="V91" s="6"/>
      <c r="W91" s="6"/>
      <c r="X91" s="6"/>
      <c r="Y91" s="6"/>
      <c r="AC91" s="3"/>
      <c r="AD91" s="3"/>
      <c r="AE91" s="3"/>
      <c r="AF91" s="3"/>
      <c r="AG91" s="3"/>
      <c r="AH91" s="3"/>
      <c r="AI91" s="3"/>
      <c r="AJ91" s="3"/>
      <c r="AK91" s="3"/>
      <c r="AL91" s="3"/>
      <c r="AM91" s="3"/>
      <c r="AN91" s="3"/>
      <c r="AO91" s="3"/>
      <c r="AP91" s="3"/>
      <c r="AQ91" s="3"/>
      <c r="AR91" s="3"/>
    </row>
    <row r="92" spans="2:44" s="8" customFormat="1" ht="39.75" customHeight="1">
      <c r="B92" s="31"/>
      <c r="C92" s="31"/>
      <c r="D92" s="31"/>
      <c r="E92" s="31"/>
      <c r="F92" s="31"/>
      <c r="G92" s="31"/>
      <c r="H92" s="31"/>
      <c r="I92" s="31"/>
      <c r="J92" s="31"/>
      <c r="K92" s="24"/>
      <c r="L92" s="24"/>
      <c r="M92" s="12"/>
      <c r="N92" s="6"/>
      <c r="O92" s="6"/>
      <c r="P92" s="6"/>
      <c r="Q92" s="12"/>
      <c r="R92" s="12"/>
      <c r="S92" s="6"/>
      <c r="T92" s="6"/>
      <c r="U92" s="6"/>
      <c r="V92" s="6"/>
      <c r="W92" s="6"/>
      <c r="X92" s="6"/>
      <c r="Y92" s="6"/>
      <c r="AC92" s="3"/>
      <c r="AD92" s="3"/>
      <c r="AE92" s="3"/>
      <c r="AF92" s="3"/>
      <c r="AG92" s="3"/>
      <c r="AH92" s="3"/>
      <c r="AI92" s="3"/>
      <c r="AJ92" s="3"/>
      <c r="AK92" s="3"/>
      <c r="AL92" s="3"/>
      <c r="AM92" s="3"/>
      <c r="AN92" s="3"/>
      <c r="AO92" s="3"/>
      <c r="AP92" s="3"/>
      <c r="AQ92" s="3"/>
      <c r="AR92" s="3"/>
    </row>
    <row r="93" spans="2:44" s="8" customFormat="1" ht="39.75" customHeight="1">
      <c r="B93" s="31"/>
      <c r="C93" s="31"/>
      <c r="D93" s="31"/>
      <c r="E93" s="31"/>
      <c r="F93" s="31"/>
      <c r="G93" s="31"/>
      <c r="H93" s="31"/>
      <c r="I93" s="31"/>
      <c r="J93" s="31"/>
      <c r="K93" s="24"/>
      <c r="L93" s="24"/>
      <c r="M93" s="12"/>
      <c r="N93" s="6"/>
      <c r="O93" s="6"/>
      <c r="P93" s="6"/>
      <c r="Q93" s="12"/>
      <c r="R93" s="12"/>
      <c r="S93" s="6"/>
      <c r="T93" s="6"/>
      <c r="U93" s="6"/>
      <c r="V93" s="6"/>
      <c r="W93" s="6"/>
      <c r="X93" s="6"/>
      <c r="Y93" s="6"/>
      <c r="AC93" s="3"/>
      <c r="AD93" s="3"/>
      <c r="AE93" s="3"/>
      <c r="AF93" s="3"/>
      <c r="AG93" s="3"/>
      <c r="AH93" s="3"/>
      <c r="AI93" s="3"/>
      <c r="AJ93" s="3"/>
      <c r="AK93" s="3"/>
      <c r="AL93" s="3"/>
      <c r="AM93" s="3"/>
      <c r="AN93" s="3"/>
      <c r="AO93" s="3"/>
      <c r="AP93" s="3"/>
      <c r="AQ93" s="3"/>
      <c r="AR93" s="3"/>
    </row>
    <row r="94" spans="2:44" s="8" customFormat="1" ht="39.75" customHeight="1">
      <c r="B94" s="31"/>
      <c r="C94" s="31"/>
      <c r="D94" s="31"/>
      <c r="E94" s="31"/>
      <c r="F94" s="31"/>
      <c r="G94" s="31"/>
      <c r="H94" s="31"/>
      <c r="I94" s="31"/>
      <c r="J94" s="31"/>
      <c r="K94" s="24"/>
      <c r="L94" s="24"/>
      <c r="M94" s="12"/>
      <c r="N94" s="6"/>
      <c r="O94" s="6"/>
      <c r="P94" s="6"/>
      <c r="Q94" s="12"/>
      <c r="R94" s="12"/>
      <c r="S94" s="6"/>
      <c r="T94" s="6"/>
      <c r="U94" s="6"/>
      <c r="V94" s="6"/>
      <c r="W94" s="6"/>
      <c r="X94" s="6"/>
      <c r="Y94" s="6"/>
      <c r="AC94" s="3"/>
      <c r="AD94" s="3"/>
      <c r="AE94" s="3"/>
      <c r="AF94" s="3"/>
      <c r="AG94" s="3"/>
      <c r="AH94" s="3"/>
      <c r="AI94" s="3"/>
      <c r="AJ94" s="3"/>
      <c r="AK94" s="3"/>
      <c r="AL94" s="3"/>
      <c r="AM94" s="3"/>
      <c r="AN94" s="3"/>
      <c r="AO94" s="3"/>
      <c r="AP94" s="3"/>
      <c r="AQ94" s="3"/>
      <c r="AR94" s="3"/>
    </row>
    <row r="95" spans="2:44" s="8" customFormat="1" ht="39.75" customHeight="1">
      <c r="B95" s="31"/>
      <c r="C95" s="31"/>
      <c r="D95" s="31"/>
      <c r="E95" s="31"/>
      <c r="F95" s="31"/>
      <c r="G95" s="31"/>
      <c r="H95" s="31"/>
      <c r="I95" s="31"/>
      <c r="J95" s="31"/>
      <c r="K95" s="24"/>
      <c r="L95" s="24"/>
      <c r="M95" s="12"/>
      <c r="N95" s="6"/>
      <c r="O95" s="6"/>
      <c r="P95" s="6"/>
      <c r="Q95" s="12"/>
      <c r="R95" s="12"/>
      <c r="S95" s="6"/>
      <c r="T95" s="6"/>
      <c r="U95" s="6"/>
      <c r="V95" s="6"/>
      <c r="W95" s="6"/>
      <c r="X95" s="6"/>
      <c r="Y95" s="6"/>
      <c r="AC95" s="3"/>
      <c r="AD95" s="3"/>
      <c r="AE95" s="3"/>
      <c r="AF95" s="3"/>
      <c r="AG95" s="3"/>
      <c r="AH95" s="3"/>
      <c r="AI95" s="3"/>
      <c r="AJ95" s="3"/>
      <c r="AK95" s="3"/>
      <c r="AL95" s="3"/>
      <c r="AM95" s="3"/>
      <c r="AN95" s="3"/>
      <c r="AO95" s="3"/>
      <c r="AP95" s="3"/>
      <c r="AQ95" s="3"/>
      <c r="AR95" s="3"/>
    </row>
    <row r="96" spans="2:44" s="8" customFormat="1" ht="39.75" customHeight="1">
      <c r="B96" s="31"/>
      <c r="C96" s="31"/>
      <c r="D96" s="31"/>
      <c r="E96" s="31"/>
      <c r="F96" s="31"/>
      <c r="G96" s="31"/>
      <c r="H96" s="31"/>
      <c r="I96" s="31"/>
      <c r="J96" s="31"/>
      <c r="K96" s="24"/>
      <c r="L96" s="24"/>
      <c r="M96" s="12"/>
      <c r="N96" s="6"/>
      <c r="O96" s="6"/>
      <c r="P96" s="6"/>
      <c r="Q96" s="12"/>
      <c r="R96" s="12"/>
      <c r="S96" s="6"/>
      <c r="T96" s="6"/>
      <c r="U96" s="6"/>
      <c r="V96" s="6"/>
      <c r="W96" s="6"/>
      <c r="X96" s="6"/>
      <c r="Y96" s="6"/>
      <c r="AC96" s="3"/>
      <c r="AD96" s="3"/>
      <c r="AE96" s="3"/>
      <c r="AF96" s="3"/>
      <c r="AG96" s="3"/>
      <c r="AH96" s="3"/>
      <c r="AI96" s="3"/>
      <c r="AJ96" s="3"/>
      <c r="AK96" s="3"/>
      <c r="AL96" s="3"/>
      <c r="AM96" s="3"/>
      <c r="AN96" s="3"/>
      <c r="AO96" s="3"/>
      <c r="AP96" s="3"/>
      <c r="AQ96" s="3"/>
      <c r="AR96" s="3"/>
    </row>
    <row r="97" spans="2:44" s="8" customFormat="1" ht="39.75" customHeight="1">
      <c r="B97" s="31"/>
      <c r="C97" s="31"/>
      <c r="D97" s="31"/>
      <c r="E97" s="31"/>
      <c r="F97" s="31"/>
      <c r="G97" s="31"/>
      <c r="H97" s="31"/>
      <c r="I97" s="31"/>
      <c r="J97" s="31"/>
      <c r="K97" s="24"/>
      <c r="L97" s="24"/>
      <c r="M97" s="12"/>
      <c r="N97" s="6"/>
      <c r="O97" s="6"/>
      <c r="P97" s="6"/>
      <c r="Q97" s="12"/>
      <c r="R97" s="12"/>
      <c r="S97" s="6"/>
      <c r="T97" s="6"/>
      <c r="U97" s="6"/>
      <c r="V97" s="6"/>
      <c r="W97" s="6"/>
      <c r="X97" s="6"/>
      <c r="Y97" s="6"/>
      <c r="AC97" s="3"/>
      <c r="AD97" s="3"/>
      <c r="AE97" s="3"/>
      <c r="AF97" s="3"/>
      <c r="AG97" s="3"/>
      <c r="AH97" s="3"/>
      <c r="AI97" s="3"/>
      <c r="AJ97" s="3"/>
      <c r="AK97" s="3"/>
      <c r="AL97" s="3"/>
      <c r="AM97" s="3"/>
      <c r="AN97" s="3"/>
      <c r="AO97" s="3"/>
      <c r="AP97" s="3"/>
      <c r="AQ97" s="3"/>
      <c r="AR97" s="3"/>
    </row>
    <row r="98" spans="2:44" s="8" customFormat="1" ht="39.75" customHeight="1">
      <c r="B98" s="31"/>
      <c r="C98" s="31"/>
      <c r="D98" s="31"/>
      <c r="E98" s="31"/>
      <c r="F98" s="31"/>
      <c r="G98" s="31"/>
      <c r="H98" s="31"/>
      <c r="I98" s="31"/>
      <c r="J98" s="31"/>
      <c r="K98" s="24"/>
      <c r="L98" s="24"/>
      <c r="M98" s="12"/>
      <c r="N98" s="6"/>
      <c r="O98" s="6"/>
      <c r="P98" s="6"/>
      <c r="Q98" s="12"/>
      <c r="R98" s="12"/>
      <c r="S98" s="6"/>
      <c r="T98" s="6"/>
      <c r="U98" s="6"/>
      <c r="V98" s="6"/>
      <c r="W98" s="6"/>
      <c r="X98" s="6"/>
      <c r="Y98" s="6"/>
      <c r="AC98" s="3"/>
      <c r="AD98" s="3"/>
      <c r="AE98" s="3"/>
      <c r="AF98" s="3"/>
      <c r="AG98" s="3"/>
      <c r="AH98" s="3"/>
      <c r="AI98" s="3"/>
      <c r="AJ98" s="3"/>
      <c r="AK98" s="3"/>
      <c r="AL98" s="3"/>
      <c r="AM98" s="3"/>
      <c r="AN98" s="3"/>
      <c r="AO98" s="3"/>
      <c r="AP98" s="3"/>
      <c r="AQ98" s="3"/>
      <c r="AR98" s="3"/>
    </row>
    <row r="99" spans="2:44" s="8" customFormat="1" ht="39.75" customHeight="1">
      <c r="B99" s="31"/>
      <c r="C99" s="31"/>
      <c r="D99" s="31"/>
      <c r="E99" s="31"/>
      <c r="F99" s="31"/>
      <c r="G99" s="31"/>
      <c r="H99" s="31"/>
      <c r="I99" s="31"/>
      <c r="J99" s="31"/>
      <c r="K99" s="24"/>
      <c r="L99" s="24"/>
      <c r="M99" s="12"/>
      <c r="N99" s="6"/>
      <c r="O99" s="6"/>
      <c r="P99" s="6"/>
      <c r="Q99" s="12"/>
      <c r="R99" s="12"/>
      <c r="S99" s="6"/>
      <c r="T99" s="6"/>
      <c r="U99" s="6"/>
      <c r="V99" s="6"/>
      <c r="W99" s="6"/>
      <c r="X99" s="6"/>
      <c r="Y99" s="6"/>
      <c r="AC99" s="3"/>
      <c r="AD99" s="3"/>
      <c r="AE99" s="3"/>
      <c r="AF99" s="3"/>
      <c r="AG99" s="3"/>
      <c r="AH99" s="3"/>
      <c r="AI99" s="3"/>
      <c r="AJ99" s="3"/>
      <c r="AK99" s="3"/>
      <c r="AL99" s="3"/>
      <c r="AM99" s="3"/>
      <c r="AN99" s="3"/>
      <c r="AO99" s="3"/>
      <c r="AP99" s="3"/>
      <c r="AQ99" s="3"/>
      <c r="AR99" s="3"/>
    </row>
    <row r="100" spans="11:44" s="31" customFormat="1" ht="39.75" customHeight="1">
      <c r="K100" s="24"/>
      <c r="L100" s="24"/>
      <c r="M100" s="12"/>
      <c r="N100" s="6"/>
      <c r="O100" s="6"/>
      <c r="P100" s="6"/>
      <c r="Q100" s="12"/>
      <c r="R100" s="12"/>
      <c r="S100" s="6"/>
      <c r="T100" s="6"/>
      <c r="U100" s="6"/>
      <c r="V100" s="6"/>
      <c r="W100" s="6"/>
      <c r="X100" s="6"/>
      <c r="Y100" s="6"/>
      <c r="Z100" s="8"/>
      <c r="AA100" s="8"/>
      <c r="AB100" s="8"/>
      <c r="AC100" s="3"/>
      <c r="AD100" s="3"/>
      <c r="AE100" s="3"/>
      <c r="AF100" s="3"/>
      <c r="AG100" s="3"/>
      <c r="AH100" s="3"/>
      <c r="AI100" s="3"/>
      <c r="AJ100" s="3"/>
      <c r="AK100" s="3"/>
      <c r="AL100" s="3"/>
      <c r="AM100" s="3"/>
      <c r="AN100" s="3"/>
      <c r="AO100" s="3"/>
      <c r="AP100" s="3"/>
      <c r="AQ100" s="3"/>
      <c r="AR100" s="3"/>
    </row>
    <row r="101" spans="11:44" s="31" customFormat="1" ht="39.75" customHeight="1">
      <c r="K101" s="24"/>
      <c r="L101" s="24"/>
      <c r="M101" s="12"/>
      <c r="N101" s="6"/>
      <c r="O101" s="6"/>
      <c r="P101" s="6"/>
      <c r="Q101" s="12"/>
      <c r="R101" s="12"/>
      <c r="S101" s="6"/>
      <c r="T101" s="6"/>
      <c r="U101" s="6"/>
      <c r="V101" s="6"/>
      <c r="W101" s="6"/>
      <c r="X101" s="6"/>
      <c r="Y101" s="6"/>
      <c r="Z101" s="8"/>
      <c r="AA101" s="8"/>
      <c r="AB101" s="8"/>
      <c r="AC101" s="3"/>
      <c r="AD101" s="3"/>
      <c r="AE101" s="3"/>
      <c r="AF101" s="3"/>
      <c r="AG101" s="3"/>
      <c r="AH101" s="3"/>
      <c r="AI101" s="3"/>
      <c r="AJ101" s="3"/>
      <c r="AK101" s="3"/>
      <c r="AL101" s="3"/>
      <c r="AM101" s="3"/>
      <c r="AN101" s="3"/>
      <c r="AO101" s="3"/>
      <c r="AP101" s="3"/>
      <c r="AQ101" s="3"/>
      <c r="AR101" s="3"/>
    </row>
    <row r="102" spans="11:44" s="31" customFormat="1" ht="39.75" customHeight="1">
      <c r="K102" s="24"/>
      <c r="L102" s="24"/>
      <c r="M102" s="12"/>
      <c r="N102" s="6"/>
      <c r="O102" s="6"/>
      <c r="P102" s="6"/>
      <c r="Q102" s="12"/>
      <c r="R102" s="12"/>
      <c r="S102" s="6"/>
      <c r="T102" s="6"/>
      <c r="U102" s="6"/>
      <c r="V102" s="6"/>
      <c r="W102" s="6"/>
      <c r="X102" s="6"/>
      <c r="Y102" s="6"/>
      <c r="Z102" s="8"/>
      <c r="AA102" s="8"/>
      <c r="AB102" s="8"/>
      <c r="AC102" s="3"/>
      <c r="AD102" s="3"/>
      <c r="AE102" s="3"/>
      <c r="AF102" s="3"/>
      <c r="AG102" s="3"/>
      <c r="AH102" s="3"/>
      <c r="AI102" s="3"/>
      <c r="AJ102" s="3"/>
      <c r="AK102" s="3"/>
      <c r="AL102" s="3"/>
      <c r="AM102" s="3"/>
      <c r="AN102" s="3"/>
      <c r="AO102" s="3"/>
      <c r="AP102" s="3"/>
      <c r="AQ102" s="3"/>
      <c r="AR102" s="3"/>
    </row>
    <row r="103" spans="11:44" s="31" customFormat="1" ht="39.75" customHeight="1">
      <c r="K103" s="24"/>
      <c r="L103" s="24"/>
      <c r="M103" s="12"/>
      <c r="N103" s="6"/>
      <c r="O103" s="6"/>
      <c r="P103" s="6"/>
      <c r="Q103" s="12"/>
      <c r="R103" s="12"/>
      <c r="S103" s="6"/>
      <c r="T103" s="6"/>
      <c r="U103" s="6"/>
      <c r="V103" s="6"/>
      <c r="W103" s="6"/>
      <c r="X103" s="6"/>
      <c r="Y103" s="6"/>
      <c r="Z103" s="8"/>
      <c r="AA103" s="8"/>
      <c r="AB103" s="8"/>
      <c r="AC103" s="3"/>
      <c r="AD103" s="3"/>
      <c r="AE103" s="3"/>
      <c r="AF103" s="3"/>
      <c r="AG103" s="3"/>
      <c r="AH103" s="3"/>
      <c r="AI103" s="3"/>
      <c r="AJ103" s="3"/>
      <c r="AK103" s="3"/>
      <c r="AL103" s="3"/>
      <c r="AM103" s="3"/>
      <c r="AN103" s="3"/>
      <c r="AO103" s="3"/>
      <c r="AP103" s="3"/>
      <c r="AQ103" s="3"/>
      <c r="AR103" s="3"/>
    </row>
    <row r="104" spans="11:44" s="31" customFormat="1" ht="39.75" customHeight="1">
      <c r="K104" s="24"/>
      <c r="L104" s="24"/>
      <c r="M104" s="12"/>
      <c r="N104" s="6"/>
      <c r="O104" s="6"/>
      <c r="P104" s="6"/>
      <c r="Q104" s="12"/>
      <c r="R104" s="12"/>
      <c r="S104" s="6"/>
      <c r="T104" s="6"/>
      <c r="U104" s="6"/>
      <c r="V104" s="6"/>
      <c r="W104" s="6"/>
      <c r="X104" s="6"/>
      <c r="Y104" s="6"/>
      <c r="Z104" s="8"/>
      <c r="AA104" s="8"/>
      <c r="AB104" s="8"/>
      <c r="AC104" s="3"/>
      <c r="AD104" s="3"/>
      <c r="AE104" s="3"/>
      <c r="AF104" s="3"/>
      <c r="AG104" s="3"/>
      <c r="AH104" s="3"/>
      <c r="AI104" s="3"/>
      <c r="AJ104" s="3"/>
      <c r="AK104" s="3"/>
      <c r="AL104" s="3"/>
      <c r="AM104" s="3"/>
      <c r="AN104" s="3"/>
      <c r="AO104" s="3"/>
      <c r="AP104" s="3"/>
      <c r="AQ104" s="3"/>
      <c r="AR104" s="3"/>
    </row>
    <row r="105" spans="11:44" s="31" customFormat="1" ht="39.75" customHeight="1">
      <c r="K105" s="24"/>
      <c r="L105" s="24"/>
      <c r="M105" s="12"/>
      <c r="N105" s="6"/>
      <c r="O105" s="6"/>
      <c r="P105" s="6"/>
      <c r="Q105" s="12"/>
      <c r="R105" s="12"/>
      <c r="S105" s="6"/>
      <c r="T105" s="6"/>
      <c r="U105" s="6"/>
      <c r="V105" s="6"/>
      <c r="W105" s="6"/>
      <c r="X105" s="6"/>
      <c r="Y105" s="6"/>
      <c r="Z105" s="8"/>
      <c r="AA105" s="8"/>
      <c r="AB105" s="8"/>
      <c r="AC105" s="3"/>
      <c r="AD105" s="3"/>
      <c r="AE105" s="3"/>
      <c r="AF105" s="3"/>
      <c r="AG105" s="3"/>
      <c r="AH105" s="3"/>
      <c r="AI105" s="3"/>
      <c r="AJ105" s="3"/>
      <c r="AK105" s="3"/>
      <c r="AL105" s="3"/>
      <c r="AM105" s="3"/>
      <c r="AN105" s="3"/>
      <c r="AO105" s="3"/>
      <c r="AP105" s="3"/>
      <c r="AQ105" s="3"/>
      <c r="AR105" s="3"/>
    </row>
    <row r="106" spans="11:44" s="31" customFormat="1" ht="39.75" customHeight="1">
      <c r="K106" s="24"/>
      <c r="L106" s="24"/>
      <c r="M106" s="12"/>
      <c r="N106" s="6"/>
      <c r="O106" s="6"/>
      <c r="P106" s="6"/>
      <c r="Q106" s="12"/>
      <c r="R106" s="12"/>
      <c r="S106" s="6"/>
      <c r="T106" s="6"/>
      <c r="U106" s="6"/>
      <c r="V106" s="6"/>
      <c r="W106" s="6"/>
      <c r="X106" s="6"/>
      <c r="Y106" s="6"/>
      <c r="Z106" s="8"/>
      <c r="AA106" s="8"/>
      <c r="AB106" s="8"/>
      <c r="AC106" s="3"/>
      <c r="AD106" s="3"/>
      <c r="AE106" s="3"/>
      <c r="AF106" s="3"/>
      <c r="AG106" s="3"/>
      <c r="AH106" s="3"/>
      <c r="AI106" s="3"/>
      <c r="AJ106" s="3"/>
      <c r="AK106" s="3"/>
      <c r="AL106" s="3"/>
      <c r="AM106" s="3"/>
      <c r="AN106" s="3"/>
      <c r="AO106" s="3"/>
      <c r="AP106" s="3"/>
      <c r="AQ106" s="3"/>
      <c r="AR106" s="3"/>
    </row>
    <row r="107" spans="11:44" s="31" customFormat="1" ht="39.75" customHeight="1">
      <c r="K107" s="24"/>
      <c r="L107" s="24"/>
      <c r="M107" s="12"/>
      <c r="N107" s="6"/>
      <c r="O107" s="6"/>
      <c r="P107" s="6"/>
      <c r="Q107" s="12"/>
      <c r="R107" s="12"/>
      <c r="S107" s="6"/>
      <c r="T107" s="6"/>
      <c r="U107" s="6"/>
      <c r="V107" s="6"/>
      <c r="W107" s="6"/>
      <c r="X107" s="6"/>
      <c r="Y107" s="6"/>
      <c r="Z107" s="8"/>
      <c r="AA107" s="8"/>
      <c r="AB107" s="8"/>
      <c r="AC107" s="3"/>
      <c r="AD107" s="3"/>
      <c r="AE107" s="3"/>
      <c r="AF107" s="3"/>
      <c r="AG107" s="3"/>
      <c r="AH107" s="3"/>
      <c r="AI107" s="3"/>
      <c r="AJ107" s="3"/>
      <c r="AK107" s="3"/>
      <c r="AL107" s="3"/>
      <c r="AM107" s="3"/>
      <c r="AN107" s="3"/>
      <c r="AO107" s="3"/>
      <c r="AP107" s="3"/>
      <c r="AQ107" s="3"/>
      <c r="AR107" s="3"/>
    </row>
    <row r="108" spans="11:44" s="31" customFormat="1" ht="39.75" customHeight="1">
      <c r="K108" s="24"/>
      <c r="L108" s="24"/>
      <c r="M108" s="12"/>
      <c r="N108" s="6"/>
      <c r="O108" s="6"/>
      <c r="P108" s="6"/>
      <c r="Q108" s="12"/>
      <c r="R108" s="12"/>
      <c r="S108" s="6"/>
      <c r="T108" s="6"/>
      <c r="U108" s="6"/>
      <c r="V108" s="6"/>
      <c r="W108" s="6"/>
      <c r="X108" s="6"/>
      <c r="Y108" s="6"/>
      <c r="Z108" s="8"/>
      <c r="AA108" s="8"/>
      <c r="AB108" s="8"/>
      <c r="AC108" s="3"/>
      <c r="AD108" s="3"/>
      <c r="AE108" s="3"/>
      <c r="AF108" s="3"/>
      <c r="AG108" s="3"/>
      <c r="AH108" s="3"/>
      <c r="AI108" s="3"/>
      <c r="AJ108" s="3"/>
      <c r="AK108" s="3"/>
      <c r="AL108" s="3"/>
      <c r="AM108" s="3"/>
      <c r="AN108" s="3"/>
      <c r="AO108" s="3"/>
      <c r="AP108" s="3"/>
      <c r="AQ108" s="3"/>
      <c r="AR108" s="3"/>
    </row>
    <row r="109" spans="11:44" s="31" customFormat="1" ht="39.75" customHeight="1">
      <c r="K109" s="24"/>
      <c r="L109" s="24"/>
      <c r="M109" s="12"/>
      <c r="N109" s="6"/>
      <c r="O109" s="6"/>
      <c r="P109" s="6"/>
      <c r="Q109" s="12"/>
      <c r="R109" s="12"/>
      <c r="S109" s="6"/>
      <c r="T109" s="6"/>
      <c r="U109" s="6"/>
      <c r="V109" s="6"/>
      <c r="W109" s="6"/>
      <c r="X109" s="6"/>
      <c r="Y109" s="6"/>
      <c r="Z109" s="8"/>
      <c r="AA109" s="8"/>
      <c r="AB109" s="8"/>
      <c r="AC109" s="3"/>
      <c r="AD109" s="3"/>
      <c r="AE109" s="3"/>
      <c r="AF109" s="3"/>
      <c r="AG109" s="3"/>
      <c r="AH109" s="3"/>
      <c r="AI109" s="3"/>
      <c r="AJ109" s="3"/>
      <c r="AK109" s="3"/>
      <c r="AL109" s="3"/>
      <c r="AM109" s="3"/>
      <c r="AN109" s="3"/>
      <c r="AO109" s="3"/>
      <c r="AP109" s="3"/>
      <c r="AQ109" s="3"/>
      <c r="AR109" s="3"/>
    </row>
    <row r="110" spans="11:44" s="31" customFormat="1" ht="39.75" customHeight="1">
      <c r="K110" s="24"/>
      <c r="L110" s="24"/>
      <c r="M110" s="12"/>
      <c r="N110" s="6"/>
      <c r="O110" s="6"/>
      <c r="P110" s="6"/>
      <c r="Q110" s="12"/>
      <c r="R110" s="12"/>
      <c r="S110" s="6"/>
      <c r="T110" s="6"/>
      <c r="U110" s="6"/>
      <c r="V110" s="6"/>
      <c r="W110" s="6"/>
      <c r="X110" s="6"/>
      <c r="Y110" s="6"/>
      <c r="Z110" s="8"/>
      <c r="AA110" s="8"/>
      <c r="AB110" s="8"/>
      <c r="AC110" s="3"/>
      <c r="AD110" s="3"/>
      <c r="AE110" s="3"/>
      <c r="AF110" s="3"/>
      <c r="AG110" s="3"/>
      <c r="AH110" s="3"/>
      <c r="AI110" s="3"/>
      <c r="AJ110" s="3"/>
      <c r="AK110" s="3"/>
      <c r="AL110" s="3"/>
      <c r="AM110" s="3"/>
      <c r="AN110" s="3"/>
      <c r="AO110" s="3"/>
      <c r="AP110" s="3"/>
      <c r="AQ110" s="3"/>
      <c r="AR110" s="3"/>
    </row>
    <row r="111" spans="11:44" s="31" customFormat="1" ht="39.75" customHeight="1">
      <c r="K111" s="24"/>
      <c r="L111" s="24"/>
      <c r="M111" s="12"/>
      <c r="N111" s="6"/>
      <c r="O111" s="6"/>
      <c r="P111" s="6"/>
      <c r="Q111" s="12"/>
      <c r="R111" s="12"/>
      <c r="S111" s="6"/>
      <c r="T111" s="6"/>
      <c r="U111" s="6"/>
      <c r="V111" s="6"/>
      <c r="W111" s="6"/>
      <c r="X111" s="6"/>
      <c r="Y111" s="6"/>
      <c r="Z111" s="8"/>
      <c r="AA111" s="8"/>
      <c r="AB111" s="8"/>
      <c r="AC111" s="3"/>
      <c r="AD111" s="3"/>
      <c r="AE111" s="3"/>
      <c r="AF111" s="3"/>
      <c r="AG111" s="3"/>
      <c r="AH111" s="3"/>
      <c r="AI111" s="3"/>
      <c r="AJ111" s="3"/>
      <c r="AK111" s="3"/>
      <c r="AL111" s="3"/>
      <c r="AM111" s="3"/>
      <c r="AN111" s="3"/>
      <c r="AO111" s="3"/>
      <c r="AP111" s="3"/>
      <c r="AQ111" s="3"/>
      <c r="AR111" s="3"/>
    </row>
    <row r="112" spans="11:44" s="31" customFormat="1" ht="39.75" customHeight="1">
      <c r="K112" s="24"/>
      <c r="L112" s="24"/>
      <c r="M112" s="12"/>
      <c r="N112" s="6"/>
      <c r="O112" s="6"/>
      <c r="P112" s="6"/>
      <c r="Q112" s="12"/>
      <c r="R112" s="12"/>
      <c r="S112" s="6"/>
      <c r="T112" s="6"/>
      <c r="U112" s="6"/>
      <c r="V112" s="6"/>
      <c r="W112" s="6"/>
      <c r="X112" s="6"/>
      <c r="Y112" s="6"/>
      <c r="Z112" s="8"/>
      <c r="AA112" s="8"/>
      <c r="AB112" s="8"/>
      <c r="AC112" s="3"/>
      <c r="AD112" s="3"/>
      <c r="AE112" s="3"/>
      <c r="AF112" s="3"/>
      <c r="AG112" s="3"/>
      <c r="AH112" s="3"/>
      <c r="AI112" s="3"/>
      <c r="AJ112" s="3"/>
      <c r="AK112" s="3"/>
      <c r="AL112" s="3"/>
      <c r="AM112" s="3"/>
      <c r="AN112" s="3"/>
      <c r="AO112" s="3"/>
      <c r="AP112" s="3"/>
      <c r="AQ112" s="3"/>
      <c r="AR112" s="3"/>
    </row>
    <row r="113" spans="11:44" s="31" customFormat="1" ht="39.75" customHeight="1">
      <c r="K113" s="24"/>
      <c r="L113" s="24"/>
      <c r="M113" s="12"/>
      <c r="N113" s="6"/>
      <c r="O113" s="6"/>
      <c r="P113" s="6"/>
      <c r="Q113" s="12"/>
      <c r="R113" s="12"/>
      <c r="S113" s="6"/>
      <c r="T113" s="6"/>
      <c r="U113" s="6"/>
      <c r="V113" s="6"/>
      <c r="W113" s="6"/>
      <c r="X113" s="6"/>
      <c r="Y113" s="6"/>
      <c r="Z113" s="8"/>
      <c r="AA113" s="8"/>
      <c r="AB113" s="8"/>
      <c r="AC113" s="3"/>
      <c r="AD113" s="3"/>
      <c r="AE113" s="3"/>
      <c r="AF113" s="3"/>
      <c r="AG113" s="3"/>
      <c r="AH113" s="3"/>
      <c r="AI113" s="3"/>
      <c r="AJ113" s="3"/>
      <c r="AK113" s="3"/>
      <c r="AL113" s="3"/>
      <c r="AM113" s="3"/>
      <c r="AN113" s="3"/>
      <c r="AO113" s="3"/>
      <c r="AP113" s="3"/>
      <c r="AQ113" s="3"/>
      <c r="AR113" s="3"/>
    </row>
    <row r="114" spans="11:44" s="31" customFormat="1" ht="39.75" customHeight="1">
      <c r="K114" s="24"/>
      <c r="L114" s="24"/>
      <c r="M114" s="12"/>
      <c r="N114" s="6"/>
      <c r="O114" s="6"/>
      <c r="P114" s="6"/>
      <c r="Q114" s="12"/>
      <c r="R114" s="12"/>
      <c r="S114" s="6"/>
      <c r="T114" s="6"/>
      <c r="U114" s="6"/>
      <c r="V114" s="6"/>
      <c r="W114" s="6"/>
      <c r="X114" s="6"/>
      <c r="Y114" s="6"/>
      <c r="Z114" s="8"/>
      <c r="AA114" s="8"/>
      <c r="AB114" s="8"/>
      <c r="AC114" s="3"/>
      <c r="AD114" s="3"/>
      <c r="AE114" s="3"/>
      <c r="AF114" s="3"/>
      <c r="AG114" s="3"/>
      <c r="AH114" s="3"/>
      <c r="AI114" s="3"/>
      <c r="AJ114" s="3"/>
      <c r="AK114" s="3"/>
      <c r="AL114" s="3"/>
      <c r="AM114" s="3"/>
      <c r="AN114" s="3"/>
      <c r="AO114" s="3"/>
      <c r="AP114" s="3"/>
      <c r="AQ114" s="3"/>
      <c r="AR114" s="3"/>
    </row>
    <row r="115" spans="11:44" s="31" customFormat="1" ht="39.75" customHeight="1">
      <c r="K115" s="24"/>
      <c r="L115" s="24"/>
      <c r="M115" s="12"/>
      <c r="N115" s="6"/>
      <c r="O115" s="6"/>
      <c r="P115" s="6"/>
      <c r="Q115" s="12"/>
      <c r="R115" s="12"/>
      <c r="S115" s="6"/>
      <c r="T115" s="6"/>
      <c r="U115" s="6"/>
      <c r="V115" s="6"/>
      <c r="W115" s="6"/>
      <c r="X115" s="6"/>
      <c r="Y115" s="6"/>
      <c r="Z115" s="8"/>
      <c r="AA115" s="8"/>
      <c r="AB115" s="8"/>
      <c r="AC115" s="3"/>
      <c r="AD115" s="3"/>
      <c r="AE115" s="3"/>
      <c r="AF115" s="3"/>
      <c r="AG115" s="3"/>
      <c r="AH115" s="3"/>
      <c r="AI115" s="3"/>
      <c r="AJ115" s="3"/>
      <c r="AK115" s="3"/>
      <c r="AL115" s="3"/>
      <c r="AM115" s="3"/>
      <c r="AN115" s="3"/>
      <c r="AO115" s="3"/>
      <c r="AP115" s="3"/>
      <c r="AQ115" s="3"/>
      <c r="AR115" s="3"/>
    </row>
    <row r="116" spans="11:44" s="31" customFormat="1" ht="39.75" customHeight="1">
      <c r="K116" s="24"/>
      <c r="L116" s="24"/>
      <c r="M116" s="12"/>
      <c r="N116" s="6"/>
      <c r="O116" s="6"/>
      <c r="P116" s="6"/>
      <c r="Q116" s="12"/>
      <c r="R116" s="12"/>
      <c r="S116" s="6"/>
      <c r="T116" s="6"/>
      <c r="U116" s="6"/>
      <c r="V116" s="6"/>
      <c r="W116" s="6"/>
      <c r="X116" s="6"/>
      <c r="Y116" s="6"/>
      <c r="Z116" s="8"/>
      <c r="AA116" s="8"/>
      <c r="AB116" s="8"/>
      <c r="AC116" s="3"/>
      <c r="AD116" s="3"/>
      <c r="AE116" s="3"/>
      <c r="AF116" s="3"/>
      <c r="AG116" s="3"/>
      <c r="AH116" s="3"/>
      <c r="AI116" s="3"/>
      <c r="AJ116" s="3"/>
      <c r="AK116" s="3"/>
      <c r="AL116" s="3"/>
      <c r="AM116" s="3"/>
      <c r="AN116" s="3"/>
      <c r="AO116" s="3"/>
      <c r="AP116" s="3"/>
      <c r="AQ116" s="3"/>
      <c r="AR116" s="3"/>
    </row>
    <row r="117" spans="11:44" s="31" customFormat="1" ht="39.75" customHeight="1">
      <c r="K117" s="24"/>
      <c r="L117" s="24"/>
      <c r="M117" s="12"/>
      <c r="N117" s="6"/>
      <c r="O117" s="6"/>
      <c r="P117" s="6"/>
      <c r="Q117" s="12"/>
      <c r="R117" s="12"/>
      <c r="S117" s="6"/>
      <c r="T117" s="6"/>
      <c r="U117" s="6"/>
      <c r="V117" s="6"/>
      <c r="W117" s="6"/>
      <c r="X117" s="6"/>
      <c r="Y117" s="6"/>
      <c r="Z117" s="8"/>
      <c r="AA117" s="8"/>
      <c r="AB117" s="8"/>
      <c r="AC117" s="3"/>
      <c r="AD117" s="3"/>
      <c r="AE117" s="3"/>
      <c r="AF117" s="3"/>
      <c r="AG117" s="3"/>
      <c r="AH117" s="3"/>
      <c r="AI117" s="3"/>
      <c r="AJ117" s="3"/>
      <c r="AK117" s="3"/>
      <c r="AL117" s="3"/>
      <c r="AM117" s="3"/>
      <c r="AN117" s="3"/>
      <c r="AO117" s="3"/>
      <c r="AP117" s="3"/>
      <c r="AQ117" s="3"/>
      <c r="AR117" s="3"/>
    </row>
    <row r="118" spans="11:44" s="31" customFormat="1" ht="39.75" customHeight="1">
      <c r="K118" s="24"/>
      <c r="L118" s="24"/>
      <c r="M118" s="12"/>
      <c r="N118" s="6"/>
      <c r="O118" s="6"/>
      <c r="P118" s="6"/>
      <c r="Q118" s="12"/>
      <c r="R118" s="12"/>
      <c r="S118" s="6"/>
      <c r="T118" s="6"/>
      <c r="U118" s="6"/>
      <c r="V118" s="6"/>
      <c r="W118" s="6"/>
      <c r="X118" s="6"/>
      <c r="Y118" s="6"/>
      <c r="Z118" s="8"/>
      <c r="AA118" s="8"/>
      <c r="AB118" s="8"/>
      <c r="AC118" s="3"/>
      <c r="AD118" s="3"/>
      <c r="AE118" s="3"/>
      <c r="AF118" s="3"/>
      <c r="AG118" s="3"/>
      <c r="AH118" s="3"/>
      <c r="AI118" s="3"/>
      <c r="AJ118" s="3"/>
      <c r="AK118" s="3"/>
      <c r="AL118" s="3"/>
      <c r="AM118" s="3"/>
      <c r="AN118" s="3"/>
      <c r="AO118" s="3"/>
      <c r="AP118" s="3"/>
      <c r="AQ118" s="3"/>
      <c r="AR118" s="3"/>
    </row>
    <row r="119" spans="11:44" s="31" customFormat="1" ht="39.75" customHeight="1">
      <c r="K119" s="24"/>
      <c r="L119" s="24"/>
      <c r="M119" s="12"/>
      <c r="N119" s="6"/>
      <c r="O119" s="6"/>
      <c r="P119" s="6"/>
      <c r="Q119" s="12"/>
      <c r="R119" s="12"/>
      <c r="S119" s="6"/>
      <c r="T119" s="6"/>
      <c r="U119" s="6"/>
      <c r="V119" s="6"/>
      <c r="W119" s="6"/>
      <c r="X119" s="6"/>
      <c r="Y119" s="6"/>
      <c r="Z119" s="8"/>
      <c r="AA119" s="8"/>
      <c r="AB119" s="8"/>
      <c r="AC119" s="3"/>
      <c r="AD119" s="3"/>
      <c r="AE119" s="3"/>
      <c r="AF119" s="3"/>
      <c r="AG119" s="3"/>
      <c r="AH119" s="3"/>
      <c r="AI119" s="3"/>
      <c r="AJ119" s="3"/>
      <c r="AK119" s="3"/>
      <c r="AL119" s="3"/>
      <c r="AM119" s="3"/>
      <c r="AN119" s="3"/>
      <c r="AO119" s="3"/>
      <c r="AP119" s="3"/>
      <c r="AQ119" s="3"/>
      <c r="AR119" s="3"/>
    </row>
    <row r="120" spans="11:44" s="31" customFormat="1" ht="39.75" customHeight="1">
      <c r="K120" s="24"/>
      <c r="L120" s="24"/>
      <c r="M120" s="12"/>
      <c r="N120" s="6"/>
      <c r="O120" s="6"/>
      <c r="P120" s="6"/>
      <c r="Q120" s="12"/>
      <c r="R120" s="12"/>
      <c r="S120" s="6"/>
      <c r="T120" s="6"/>
      <c r="U120" s="6"/>
      <c r="V120" s="6"/>
      <c r="W120" s="6"/>
      <c r="X120" s="6"/>
      <c r="Y120" s="6"/>
      <c r="Z120" s="8"/>
      <c r="AA120" s="8"/>
      <c r="AB120" s="8"/>
      <c r="AC120" s="3"/>
      <c r="AD120" s="3"/>
      <c r="AE120" s="3"/>
      <c r="AF120" s="3"/>
      <c r="AG120" s="3"/>
      <c r="AH120" s="3"/>
      <c r="AI120" s="3"/>
      <c r="AJ120" s="3"/>
      <c r="AK120" s="3"/>
      <c r="AL120" s="3"/>
      <c r="AM120" s="3"/>
      <c r="AN120" s="3"/>
      <c r="AO120" s="3"/>
      <c r="AP120" s="3"/>
      <c r="AQ120" s="3"/>
      <c r="AR120" s="3"/>
    </row>
    <row r="121" spans="11:44" s="31" customFormat="1" ht="39.75" customHeight="1">
      <c r="K121" s="24"/>
      <c r="L121" s="24"/>
      <c r="M121" s="12"/>
      <c r="N121" s="6"/>
      <c r="O121" s="6"/>
      <c r="P121" s="6"/>
      <c r="Q121" s="12"/>
      <c r="R121" s="12"/>
      <c r="S121" s="6"/>
      <c r="T121" s="6"/>
      <c r="U121" s="6"/>
      <c r="V121" s="6"/>
      <c r="W121" s="6"/>
      <c r="X121" s="6"/>
      <c r="Y121" s="6"/>
      <c r="Z121" s="8"/>
      <c r="AA121" s="8"/>
      <c r="AB121" s="8"/>
      <c r="AC121" s="3"/>
      <c r="AD121" s="3"/>
      <c r="AE121" s="3"/>
      <c r="AF121" s="3"/>
      <c r="AG121" s="3"/>
      <c r="AH121" s="3"/>
      <c r="AI121" s="3"/>
      <c r="AJ121" s="3"/>
      <c r="AK121" s="3"/>
      <c r="AL121" s="3"/>
      <c r="AM121" s="3"/>
      <c r="AN121" s="3"/>
      <c r="AO121" s="3"/>
      <c r="AP121" s="3"/>
      <c r="AQ121" s="3"/>
      <c r="AR121" s="3"/>
    </row>
    <row r="122" spans="11:44" s="31" customFormat="1" ht="39.75" customHeight="1">
      <c r="K122" s="24"/>
      <c r="L122" s="24"/>
      <c r="M122" s="12"/>
      <c r="N122" s="6"/>
      <c r="O122" s="6"/>
      <c r="P122" s="6"/>
      <c r="Q122" s="12"/>
      <c r="R122" s="12"/>
      <c r="S122" s="6"/>
      <c r="T122" s="6"/>
      <c r="U122" s="6"/>
      <c r="V122" s="6"/>
      <c r="W122" s="6"/>
      <c r="X122" s="6"/>
      <c r="Y122" s="6"/>
      <c r="Z122" s="8"/>
      <c r="AA122" s="8"/>
      <c r="AB122" s="8"/>
      <c r="AC122" s="3"/>
      <c r="AD122" s="3"/>
      <c r="AE122" s="3"/>
      <c r="AF122" s="3"/>
      <c r="AG122" s="3"/>
      <c r="AH122" s="3"/>
      <c r="AI122" s="3"/>
      <c r="AJ122" s="3"/>
      <c r="AK122" s="3"/>
      <c r="AL122" s="3"/>
      <c r="AM122" s="3"/>
      <c r="AN122" s="3"/>
      <c r="AO122" s="3"/>
      <c r="AP122" s="3"/>
      <c r="AQ122" s="3"/>
      <c r="AR122" s="3"/>
    </row>
    <row r="123" spans="11:44" s="31" customFormat="1" ht="39.75" customHeight="1">
      <c r="K123" s="24"/>
      <c r="L123" s="24"/>
      <c r="M123" s="12"/>
      <c r="N123" s="6"/>
      <c r="O123" s="6"/>
      <c r="P123" s="6"/>
      <c r="Q123" s="12"/>
      <c r="R123" s="12"/>
      <c r="S123" s="6"/>
      <c r="T123" s="6"/>
      <c r="U123" s="6"/>
      <c r="V123" s="6"/>
      <c r="W123" s="6"/>
      <c r="X123" s="6"/>
      <c r="Y123" s="6"/>
      <c r="Z123" s="8"/>
      <c r="AA123" s="8"/>
      <c r="AB123" s="8"/>
      <c r="AC123" s="3"/>
      <c r="AD123" s="3"/>
      <c r="AE123" s="3"/>
      <c r="AF123" s="3"/>
      <c r="AG123" s="3"/>
      <c r="AH123" s="3"/>
      <c r="AI123" s="3"/>
      <c r="AJ123" s="3"/>
      <c r="AK123" s="3"/>
      <c r="AL123" s="3"/>
      <c r="AM123" s="3"/>
      <c r="AN123" s="3"/>
      <c r="AO123" s="3"/>
      <c r="AP123" s="3"/>
      <c r="AQ123" s="3"/>
      <c r="AR123" s="3"/>
    </row>
    <row r="124" spans="11:44" s="31" customFormat="1" ht="39.75" customHeight="1">
      <c r="K124" s="24"/>
      <c r="L124" s="24"/>
      <c r="M124" s="12"/>
      <c r="N124" s="6"/>
      <c r="O124" s="6"/>
      <c r="P124" s="6"/>
      <c r="Q124" s="12"/>
      <c r="R124" s="12"/>
      <c r="S124" s="6"/>
      <c r="T124" s="6"/>
      <c r="U124" s="6"/>
      <c r="V124" s="6"/>
      <c r="W124" s="6"/>
      <c r="X124" s="6"/>
      <c r="Y124" s="6"/>
      <c r="Z124" s="8"/>
      <c r="AA124" s="8"/>
      <c r="AB124" s="8"/>
      <c r="AC124" s="3"/>
      <c r="AD124" s="3"/>
      <c r="AE124" s="3"/>
      <c r="AF124" s="3"/>
      <c r="AG124" s="3"/>
      <c r="AH124" s="3"/>
      <c r="AI124" s="3"/>
      <c r="AJ124" s="3"/>
      <c r="AK124" s="3"/>
      <c r="AL124" s="3"/>
      <c r="AM124" s="3"/>
      <c r="AN124" s="3"/>
      <c r="AO124" s="3"/>
      <c r="AP124" s="3"/>
      <c r="AQ124" s="3"/>
      <c r="AR124" s="3"/>
    </row>
    <row r="125" spans="11:44" s="31" customFormat="1" ht="39.75" customHeight="1">
      <c r="K125" s="24"/>
      <c r="L125" s="24"/>
      <c r="M125" s="12"/>
      <c r="N125" s="6"/>
      <c r="O125" s="6"/>
      <c r="P125" s="6"/>
      <c r="Q125" s="12"/>
      <c r="R125" s="12"/>
      <c r="S125" s="6"/>
      <c r="T125" s="6"/>
      <c r="U125" s="6"/>
      <c r="V125" s="6"/>
      <c r="W125" s="6"/>
      <c r="X125" s="6"/>
      <c r="Y125" s="6"/>
      <c r="Z125" s="8"/>
      <c r="AA125" s="8"/>
      <c r="AB125" s="8"/>
      <c r="AC125" s="3"/>
      <c r="AD125" s="3"/>
      <c r="AE125" s="3"/>
      <c r="AF125" s="3"/>
      <c r="AG125" s="3"/>
      <c r="AH125" s="3"/>
      <c r="AI125" s="3"/>
      <c r="AJ125" s="3"/>
      <c r="AK125" s="3"/>
      <c r="AL125" s="3"/>
      <c r="AM125" s="3"/>
      <c r="AN125" s="3"/>
      <c r="AO125" s="3"/>
      <c r="AP125" s="3"/>
      <c r="AQ125" s="3"/>
      <c r="AR125" s="3"/>
    </row>
    <row r="126" spans="11:44" s="31" customFormat="1" ht="39.75" customHeight="1">
      <c r="K126" s="24"/>
      <c r="L126" s="24"/>
      <c r="M126" s="12"/>
      <c r="N126" s="6"/>
      <c r="O126" s="6"/>
      <c r="P126" s="6"/>
      <c r="Q126" s="12"/>
      <c r="R126" s="12"/>
      <c r="S126" s="6"/>
      <c r="T126" s="6"/>
      <c r="U126" s="6"/>
      <c r="V126" s="6"/>
      <c r="W126" s="6"/>
      <c r="X126" s="6"/>
      <c r="Y126" s="6"/>
      <c r="Z126" s="8"/>
      <c r="AA126" s="8"/>
      <c r="AB126" s="8"/>
      <c r="AC126" s="3"/>
      <c r="AD126" s="3"/>
      <c r="AE126" s="3"/>
      <c r="AF126" s="3"/>
      <c r="AG126" s="3"/>
      <c r="AH126" s="3"/>
      <c r="AI126" s="3"/>
      <c r="AJ126" s="3"/>
      <c r="AK126" s="3"/>
      <c r="AL126" s="3"/>
      <c r="AM126" s="3"/>
      <c r="AN126" s="3"/>
      <c r="AO126" s="3"/>
      <c r="AP126" s="3"/>
      <c r="AQ126" s="3"/>
      <c r="AR126" s="3"/>
    </row>
    <row r="127" spans="11:44" s="31" customFormat="1" ht="39.75" customHeight="1">
      <c r="K127" s="24"/>
      <c r="L127" s="24"/>
      <c r="M127" s="12"/>
      <c r="N127" s="6"/>
      <c r="O127" s="6"/>
      <c r="P127" s="6"/>
      <c r="Q127" s="12"/>
      <c r="R127" s="12"/>
      <c r="S127" s="6"/>
      <c r="T127" s="6"/>
      <c r="U127" s="6"/>
      <c r="V127" s="6"/>
      <c r="W127" s="6"/>
      <c r="X127" s="6"/>
      <c r="Y127" s="6"/>
      <c r="Z127" s="8"/>
      <c r="AA127" s="8"/>
      <c r="AB127" s="8"/>
      <c r="AC127" s="3"/>
      <c r="AD127" s="3"/>
      <c r="AE127" s="3"/>
      <c r="AF127" s="3"/>
      <c r="AG127" s="3"/>
      <c r="AH127" s="3"/>
      <c r="AI127" s="3"/>
      <c r="AJ127" s="3"/>
      <c r="AK127" s="3"/>
      <c r="AL127" s="3"/>
      <c r="AM127" s="3"/>
      <c r="AN127" s="3"/>
      <c r="AO127" s="3"/>
      <c r="AP127" s="3"/>
      <c r="AQ127" s="3"/>
      <c r="AR127" s="3"/>
    </row>
  </sheetData>
  <sheetProtection/>
  <mergeCells count="83">
    <mergeCell ref="Q79:Y79"/>
    <mergeCell ref="Q80:Y80"/>
    <mergeCell ref="Q81:Y81"/>
    <mergeCell ref="Q72:X72"/>
    <mergeCell ref="B74:B75"/>
    <mergeCell ref="Q83:Y83"/>
    <mergeCell ref="I78:J78"/>
    <mergeCell ref="M78:N78"/>
    <mergeCell ref="K78:L78"/>
    <mergeCell ref="I76:J76"/>
    <mergeCell ref="M76:N76"/>
    <mergeCell ref="K76:L76"/>
    <mergeCell ref="Q75:Y75"/>
    <mergeCell ref="Q76:Y76"/>
    <mergeCell ref="B3:B4"/>
    <mergeCell ref="C3:C4"/>
    <mergeCell ref="E3:E4"/>
    <mergeCell ref="F3:F4"/>
    <mergeCell ref="G3:G4"/>
    <mergeCell ref="H3:H4"/>
    <mergeCell ref="D3:D4"/>
    <mergeCell ref="AB3:AB4"/>
    <mergeCell ref="I62:I69"/>
    <mergeCell ref="N3:N4"/>
    <mergeCell ref="O3:O4"/>
    <mergeCell ref="P3:P4"/>
    <mergeCell ref="Q3:R3"/>
    <mergeCell ref="S3:T3"/>
    <mergeCell ref="U3:V3"/>
    <mergeCell ref="I3:I4"/>
    <mergeCell ref="J3:J4"/>
    <mergeCell ref="W3:W4"/>
    <mergeCell ref="X3:X4"/>
    <mergeCell ref="Y3:Y4"/>
    <mergeCell ref="Z3:AA3"/>
    <mergeCell ref="K3:L4"/>
    <mergeCell ref="M3:M4"/>
    <mergeCell ref="AB62:AB69"/>
    <mergeCell ref="L66:L69"/>
    <mergeCell ref="M66:M69"/>
    <mergeCell ref="Q62:Q69"/>
    <mergeCell ref="R62:R69"/>
    <mergeCell ref="S62:S69"/>
    <mergeCell ref="T62:T69"/>
    <mergeCell ref="U62:U69"/>
    <mergeCell ref="V62:V69"/>
    <mergeCell ref="N62:N69"/>
    <mergeCell ref="B72:C73"/>
    <mergeCell ref="K75:L75"/>
    <mergeCell ref="W62:W69"/>
    <mergeCell ref="X62:X69"/>
    <mergeCell ref="Y62:Y69"/>
    <mergeCell ref="K62:K69"/>
    <mergeCell ref="O62:O69"/>
    <mergeCell ref="P62:P69"/>
    <mergeCell ref="Q73:Y73"/>
    <mergeCell ref="Q74:Y74"/>
    <mergeCell ref="F70:AA70"/>
    <mergeCell ref="I73:J73"/>
    <mergeCell ref="K73:L73"/>
    <mergeCell ref="M73:N73"/>
    <mergeCell ref="I74:J74"/>
    <mergeCell ref="I75:J75"/>
    <mergeCell ref="M75:N75"/>
    <mergeCell ref="M74:N74"/>
    <mergeCell ref="K74:L74"/>
    <mergeCell ref="D72:D73"/>
    <mergeCell ref="E72:E73"/>
    <mergeCell ref="F72:N72"/>
    <mergeCell ref="B62:H69"/>
    <mergeCell ref="J62:J69"/>
    <mergeCell ref="B77:C77"/>
    <mergeCell ref="I77:J77"/>
    <mergeCell ref="K77:L77"/>
    <mergeCell ref="M77:N77"/>
    <mergeCell ref="B76:C76"/>
    <mergeCell ref="B78:C78"/>
    <mergeCell ref="B80:C80"/>
    <mergeCell ref="B79:C79"/>
    <mergeCell ref="I79:J79"/>
    <mergeCell ref="K79:L79"/>
    <mergeCell ref="F80:N80"/>
    <mergeCell ref="M79:N79"/>
  </mergeCells>
  <dataValidations count="1">
    <dataValidation allowBlank="1" showInputMessage="1" showErrorMessage="1" imeMode="on" sqref="Z81"/>
  </dataValidations>
  <hyperlinks>
    <hyperlink ref="F48" r:id="rId1" display="伊豆沼・内沼サンクチュアリセンター"/>
    <hyperlink ref="F49" r:id="rId2" display="蔵王野鳥の森自然観察センター"/>
    <hyperlink ref="F10" r:id="rId3" display="クレー射撃場"/>
    <hyperlink ref="F8" r:id="rId4" display="昭和万葉の森"/>
    <hyperlink ref="F46" r:id="rId5" display="東京エレクトロンホール宮城(県民会館)"/>
    <hyperlink ref="F45" r:id="rId6" display="慶長使節船ミュージアム"/>
    <hyperlink ref="F51" r:id="rId7" display="介護研修センター"/>
    <hyperlink ref="F52" r:id="rId8" display="さくらハイツ"/>
    <hyperlink ref="F53" r:id="rId9" display="コスモスハウス"/>
    <hyperlink ref="F54" r:id="rId10" display="母子・父子福祉センター"/>
    <hyperlink ref="F55" r:id="rId11" display="障害者福祉センター"/>
    <hyperlink ref="F9" r:id="rId12" display="障害者総合体育センター　"/>
    <hyperlink ref="F56" r:id="rId13" display="視覚障害者情報センター"/>
    <hyperlink ref="F57" r:id="rId14" display="啓佑学園"/>
    <hyperlink ref="F58" r:id="rId15" display="船形コロニー"/>
    <hyperlink ref="F59" r:id="rId16" display="第二啓佑学園"/>
    <hyperlink ref="F60" r:id="rId17" display="七ツ森希望の家"/>
    <hyperlink ref="F61" r:id="rId18" display="援護寮"/>
    <hyperlink ref="F24" r:id="rId19" display="松島公園(駐車場)"/>
    <hyperlink ref="F17" r:id="rId20" display="みやぎ産業交流センター"/>
    <hyperlink ref="F44" r:id="rId21" display="岩出山牧場"/>
    <hyperlink ref="F30" r:id="rId22" display="磯崎漁港の指定施設"/>
    <hyperlink ref="F31" r:id="rId23" display="塩釜漁港の指定施設(釜の渕)"/>
    <hyperlink ref="F32" r:id="rId24" display="松岩漁港の指定施設"/>
    <hyperlink ref="F33" r:id="rId25" display="日門漁港の指定施設"/>
    <hyperlink ref="F34" r:id="rId26" display="塩釜漁港の指定施設（越の浦泊地）"/>
    <hyperlink ref="F35" r:id="rId27" display="泊(歌津)漁港の指定施設"/>
    <hyperlink ref="F36" r:id="rId28" display="伊里前漁港の指定施設"/>
    <hyperlink ref="F25" r:id="rId29" display="気仙沼漁港の駐車場"/>
    <hyperlink ref="F19" r:id="rId30" display="宮城県総合運動公園(土木部が所管する緑地部分)"/>
    <hyperlink ref="F20" r:id="rId31" display="加瀬沼公園"/>
    <hyperlink ref="F21" r:id="rId32" display="仙台港多賀城地区緩衝緑地"/>
    <hyperlink ref="F22" r:id="rId33" display="岩沼海浜緑地"/>
    <hyperlink ref="F26" r:id="rId34" display="仙塩流域下水道"/>
    <hyperlink ref="F27" r:id="rId35" display="阿武隈川下流流域下水道"/>
    <hyperlink ref="F28" r:id="rId36" display="H30評価票（PDFファイル）\50-51評価票（鳴瀬・吉田）.pdf"/>
    <hyperlink ref="F29" r:id="rId37" display="北上川下流流域下水道・北上川下流東部流域下水道・迫川流域下水道"/>
    <hyperlink ref="F23" r:id="rId38" display="改良県営住宅，特定公共賃貸住宅"/>
    <hyperlink ref="F11" r:id="rId39" display="宮城県宮城野原公園総合運動場"/>
    <hyperlink ref="F12" r:id="rId40" display="宮城県第二総合運動場"/>
    <hyperlink ref="F15" r:id="rId41" display="宮城県ライフル射撃場"/>
    <hyperlink ref="F47" r:id="rId42" display="宮城県婦人会館"/>
    <hyperlink ref="F7" r:id="rId43" display="県民の森"/>
    <hyperlink ref="F6" r:id="rId44" display="こもれびの森"/>
    <hyperlink ref="F37" r:id="rId45" display="志津川漁港の指定施設"/>
    <hyperlink ref="F38" r:id="rId46" display="波伝谷漁港の指定施設"/>
    <hyperlink ref="F39" r:id="rId47" display="桃ノ浦漁港の指定施設"/>
    <hyperlink ref="F18" r:id="rId48" display="仙台塩釜港仙台港区港湾環境整備施設（仙台港中央公園・リバーウォーク）"/>
    <hyperlink ref="F13" r:id="rId49" display="アイエス総合ボートランド（宮城県長沼ボート場）"/>
    <hyperlink ref="F14" r:id="rId50" display="宮城県総合運動公園(みやぎ生協めぐみ野サッカー場含む)"/>
    <hyperlink ref="F16" r:id="rId51" display="ヒルズ県南総合プール（宮城県仙南総合プール）"/>
    <hyperlink ref="F50" r:id="rId52" display="民間非営利活動プラザ"/>
    <hyperlink ref="F40" r:id="rId53" display="塩釜漁港の指定施設（物揚場，岸壁，護岸及び桟橋横泊地）"/>
    <hyperlink ref="F41" r:id="rId54" display="女川漁港の指定施設"/>
    <hyperlink ref="F5" r:id="rId55" display="御崎野営場"/>
    <hyperlink ref="F42" r:id="rId56" display="閖上漁港の指定施設"/>
    <hyperlink ref="F43" r:id="rId57" display="閖上漁港の指定施設（ヨット陸置き保管施設）"/>
  </hyperlinks>
  <printOptions/>
  <pageMargins left="0.5905511811023623" right="0.2755905511811024" top="0.5905511811023623" bottom="0.1968503937007874" header="0.31496062992125984" footer="0.31496062992125984"/>
  <pageSetup fitToHeight="4" horizontalDpi="600" verticalDpi="600" orientation="landscape" paperSize="8" scale="51" r:id="rId58"/>
  <headerFooter alignWithMargins="0">
    <oddFooter>&amp;C&amp;P</oddFooter>
  </headerFooter>
  <rowBreaks count="1" manualBreakCount="1">
    <brk id="36" max="27" man="1"/>
  </rowBreaks>
</worksheet>
</file>

<file path=xl/worksheets/sheet2.xml><?xml version="1.0" encoding="utf-8"?>
<worksheet xmlns="http://schemas.openxmlformats.org/spreadsheetml/2006/main" xmlns:r="http://schemas.openxmlformats.org/officeDocument/2006/relationships">
  <dimension ref="A1:T33"/>
  <sheetViews>
    <sheetView view="pageBreakPreview" zoomScale="75" zoomScaleSheetLayoutView="75"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A1" sqref="A1:I1"/>
    </sheetView>
  </sheetViews>
  <sheetFormatPr defaultColWidth="9.00390625" defaultRowHeight="117" customHeight="1"/>
  <cols>
    <col min="1" max="1" width="6.625" style="31" customWidth="1"/>
    <col min="2" max="2" width="21.625" style="31" customWidth="1"/>
    <col min="3" max="3" width="20.625" style="31" customWidth="1"/>
    <col min="4" max="4" width="20.375" style="3" customWidth="1"/>
    <col min="5" max="5" width="8.125" style="3" customWidth="1"/>
    <col min="6" max="6" width="8.625" style="3" customWidth="1"/>
    <col min="7" max="8" width="21.75390625" style="3" customWidth="1"/>
    <col min="9" max="9" width="19.00390625" style="3" customWidth="1"/>
    <col min="10" max="18" width="9.00390625" style="3" customWidth="1"/>
    <col min="19" max="16384" width="9.00390625" style="1" customWidth="1"/>
  </cols>
  <sheetData>
    <row r="1" spans="1:9" ht="39.75" customHeight="1">
      <c r="A1" s="153" t="s">
        <v>345</v>
      </c>
      <c r="B1" s="153"/>
      <c r="C1" s="153"/>
      <c r="D1" s="153"/>
      <c r="E1" s="153"/>
      <c r="F1" s="153"/>
      <c r="G1" s="153"/>
      <c r="H1" s="153"/>
      <c r="I1" s="153"/>
    </row>
    <row r="2" spans="1:19" s="2" customFormat="1" ht="36" customHeight="1">
      <c r="A2" s="141" t="s">
        <v>239</v>
      </c>
      <c r="B2" s="137" t="s">
        <v>237</v>
      </c>
      <c r="C2" s="137" t="s">
        <v>238</v>
      </c>
      <c r="D2" s="137" t="s">
        <v>141</v>
      </c>
      <c r="E2" s="4"/>
      <c r="F2" s="128" t="s">
        <v>239</v>
      </c>
      <c r="G2" s="137" t="s">
        <v>154</v>
      </c>
      <c r="H2" s="117" t="s">
        <v>238</v>
      </c>
      <c r="I2" s="117" t="s">
        <v>141</v>
      </c>
      <c r="J2" s="4"/>
      <c r="K2" s="4"/>
      <c r="L2" s="4"/>
      <c r="M2" s="4"/>
      <c r="N2" s="4"/>
      <c r="O2" s="4"/>
      <c r="P2" s="4"/>
      <c r="Q2" s="4"/>
      <c r="R2" s="4"/>
      <c r="S2" s="4"/>
    </row>
    <row r="3" spans="1:19" s="2" customFormat="1" ht="48" customHeight="1">
      <c r="A3" s="142"/>
      <c r="B3" s="152"/>
      <c r="C3" s="137"/>
      <c r="D3" s="138"/>
      <c r="E3" s="4"/>
      <c r="F3" s="128"/>
      <c r="G3" s="152"/>
      <c r="H3" s="117"/>
      <c r="I3" s="117"/>
      <c r="J3" s="4"/>
      <c r="K3" s="4"/>
      <c r="L3" s="4"/>
      <c r="M3" s="4"/>
      <c r="N3" s="4"/>
      <c r="O3" s="4"/>
      <c r="P3" s="4"/>
      <c r="Q3" s="4"/>
      <c r="R3" s="4"/>
      <c r="S3" s="4"/>
    </row>
    <row r="4" spans="1:20" ht="45" customHeight="1">
      <c r="A4" s="37">
        <v>1</v>
      </c>
      <c r="B4" s="48" t="s">
        <v>254</v>
      </c>
      <c r="C4" s="79" t="s">
        <v>240</v>
      </c>
      <c r="D4" s="78" t="s">
        <v>20</v>
      </c>
      <c r="F4" s="37">
        <v>31</v>
      </c>
      <c r="G4" s="49" t="s">
        <v>92</v>
      </c>
      <c r="H4" s="79" t="s">
        <v>343</v>
      </c>
      <c r="I4" s="78" t="s">
        <v>48</v>
      </c>
      <c r="S4" s="3"/>
      <c r="T4" s="3"/>
    </row>
    <row r="5" spans="1:20" ht="45" customHeight="1">
      <c r="A5" s="37">
        <v>2</v>
      </c>
      <c r="B5" s="46" t="s">
        <v>153</v>
      </c>
      <c r="C5" s="79" t="s">
        <v>241</v>
      </c>
      <c r="D5" s="78" t="s">
        <v>1</v>
      </c>
      <c r="F5" s="37">
        <v>32</v>
      </c>
      <c r="G5" s="49" t="s">
        <v>93</v>
      </c>
      <c r="H5" s="79" t="s">
        <v>343</v>
      </c>
      <c r="I5" s="78" t="s">
        <v>48</v>
      </c>
      <c r="S5" s="3"/>
      <c r="T5" s="3"/>
    </row>
    <row r="6" spans="1:20" ht="45" customHeight="1">
      <c r="A6" s="37">
        <v>3</v>
      </c>
      <c r="B6" s="48" t="s">
        <v>5</v>
      </c>
      <c r="C6" s="79" t="s">
        <v>241</v>
      </c>
      <c r="D6" s="78" t="s">
        <v>1</v>
      </c>
      <c r="F6" s="37">
        <v>33</v>
      </c>
      <c r="G6" s="49" t="s">
        <v>250</v>
      </c>
      <c r="H6" s="79" t="s">
        <v>343</v>
      </c>
      <c r="I6" s="78" t="s">
        <v>48</v>
      </c>
      <c r="S6" s="3"/>
      <c r="T6" s="3"/>
    </row>
    <row r="7" spans="1:20" ht="45" customHeight="1">
      <c r="A7" s="37">
        <v>4</v>
      </c>
      <c r="B7" s="48" t="s">
        <v>61</v>
      </c>
      <c r="C7" s="79" t="s">
        <v>241</v>
      </c>
      <c r="D7" s="78" t="s">
        <v>1</v>
      </c>
      <c r="F7" s="37">
        <v>34</v>
      </c>
      <c r="G7" s="49" t="s">
        <v>251</v>
      </c>
      <c r="H7" s="79" t="s">
        <v>343</v>
      </c>
      <c r="I7" s="78" t="s">
        <v>48</v>
      </c>
      <c r="S7" s="3"/>
      <c r="T7" s="3"/>
    </row>
    <row r="8" spans="1:20" ht="45" customHeight="1">
      <c r="A8" s="37">
        <v>5</v>
      </c>
      <c r="B8" s="48" t="s">
        <v>54</v>
      </c>
      <c r="C8" s="79" t="s">
        <v>245</v>
      </c>
      <c r="D8" s="20" t="s">
        <v>14</v>
      </c>
      <c r="F8" s="37">
        <v>35</v>
      </c>
      <c r="G8" s="49" t="s">
        <v>252</v>
      </c>
      <c r="H8" s="79" t="s">
        <v>343</v>
      </c>
      <c r="I8" s="78" t="s">
        <v>48</v>
      </c>
      <c r="S8" s="3"/>
      <c r="T8" s="3"/>
    </row>
    <row r="9" spans="1:20" ht="45" customHeight="1">
      <c r="A9" s="37">
        <v>6</v>
      </c>
      <c r="B9" s="46" t="s">
        <v>4</v>
      </c>
      <c r="C9" s="79" t="s">
        <v>241</v>
      </c>
      <c r="D9" s="20" t="s">
        <v>1</v>
      </c>
      <c r="F9" s="37">
        <v>36</v>
      </c>
      <c r="G9" s="49" t="s">
        <v>282</v>
      </c>
      <c r="H9" s="79" t="s">
        <v>343</v>
      </c>
      <c r="I9" s="78" t="s">
        <v>48</v>
      </c>
      <c r="S9" s="3"/>
      <c r="T9" s="3"/>
    </row>
    <row r="10" spans="1:20" ht="45" customHeight="1">
      <c r="A10" s="37">
        <v>7</v>
      </c>
      <c r="B10" s="46" t="s">
        <v>66</v>
      </c>
      <c r="C10" s="79" t="s">
        <v>242</v>
      </c>
      <c r="D10" s="20" t="s">
        <v>29</v>
      </c>
      <c r="F10" s="37">
        <v>37</v>
      </c>
      <c r="G10" s="49" t="s">
        <v>261</v>
      </c>
      <c r="H10" s="79" t="s">
        <v>343</v>
      </c>
      <c r="I10" s="78" t="s">
        <v>48</v>
      </c>
      <c r="S10" s="3"/>
      <c r="T10" s="3"/>
    </row>
    <row r="11" spans="1:20" ht="45" customHeight="1">
      <c r="A11" s="37">
        <v>8</v>
      </c>
      <c r="B11" s="46" t="s">
        <v>67</v>
      </c>
      <c r="C11" s="79" t="s">
        <v>242</v>
      </c>
      <c r="D11" s="78" t="s">
        <v>29</v>
      </c>
      <c r="F11" s="37">
        <v>38</v>
      </c>
      <c r="G11" s="46" t="s">
        <v>326</v>
      </c>
      <c r="H11" s="79" t="s">
        <v>343</v>
      </c>
      <c r="I11" s="78" t="s">
        <v>48</v>
      </c>
      <c r="S11" s="3"/>
      <c r="T11" s="3"/>
    </row>
    <row r="12" spans="1:20" ht="45" customHeight="1">
      <c r="A12" s="37">
        <v>9</v>
      </c>
      <c r="B12" s="49" t="s">
        <v>258</v>
      </c>
      <c r="C12" s="79" t="s">
        <v>242</v>
      </c>
      <c r="D12" s="20" t="s">
        <v>29</v>
      </c>
      <c r="F12" s="37">
        <v>39</v>
      </c>
      <c r="G12" s="46" t="s">
        <v>330</v>
      </c>
      <c r="H12" s="79" t="s">
        <v>343</v>
      </c>
      <c r="I12" s="78" t="s">
        <v>48</v>
      </c>
      <c r="S12" s="3"/>
      <c r="T12" s="3"/>
    </row>
    <row r="13" spans="1:20" ht="45" customHeight="1">
      <c r="A13" s="37">
        <v>10</v>
      </c>
      <c r="B13" s="81" t="s">
        <v>259</v>
      </c>
      <c r="C13" s="79" t="s">
        <v>242</v>
      </c>
      <c r="D13" s="78" t="s">
        <v>29</v>
      </c>
      <c r="F13" s="37">
        <v>40</v>
      </c>
      <c r="G13" s="46" t="s">
        <v>22</v>
      </c>
      <c r="H13" s="79" t="s">
        <v>344</v>
      </c>
      <c r="I13" s="78" t="s">
        <v>23</v>
      </c>
      <c r="S13" s="3"/>
      <c r="T13" s="3"/>
    </row>
    <row r="14" spans="1:20" ht="45" customHeight="1">
      <c r="A14" s="37">
        <v>11</v>
      </c>
      <c r="B14" s="46" t="s">
        <v>30</v>
      </c>
      <c r="C14" s="79" t="s">
        <v>242</v>
      </c>
      <c r="D14" s="78" t="s">
        <v>29</v>
      </c>
      <c r="F14" s="37">
        <v>41</v>
      </c>
      <c r="G14" s="46" t="s">
        <v>6</v>
      </c>
      <c r="H14" s="79" t="s">
        <v>241</v>
      </c>
      <c r="I14" s="78" t="s">
        <v>42</v>
      </c>
      <c r="S14" s="3"/>
      <c r="T14" s="3"/>
    </row>
    <row r="15" spans="1:20" ht="45" customHeight="1">
      <c r="A15" s="37">
        <v>12</v>
      </c>
      <c r="B15" s="81" t="s">
        <v>260</v>
      </c>
      <c r="C15" s="79" t="s">
        <v>242</v>
      </c>
      <c r="D15" s="78" t="s">
        <v>29</v>
      </c>
      <c r="F15" s="37">
        <v>42</v>
      </c>
      <c r="G15" s="48" t="s">
        <v>40</v>
      </c>
      <c r="H15" s="79" t="s">
        <v>241</v>
      </c>
      <c r="I15" s="20" t="s">
        <v>42</v>
      </c>
      <c r="S15" s="3"/>
      <c r="T15" s="3"/>
    </row>
    <row r="16" spans="1:20" ht="45" customHeight="1">
      <c r="A16" s="37">
        <v>13</v>
      </c>
      <c r="B16" s="46" t="s">
        <v>21</v>
      </c>
      <c r="C16" s="79" t="s">
        <v>240</v>
      </c>
      <c r="D16" s="78" t="s">
        <v>249</v>
      </c>
      <c r="F16" s="37">
        <v>43</v>
      </c>
      <c r="G16" s="46" t="s">
        <v>32</v>
      </c>
      <c r="H16" s="79" t="s">
        <v>242</v>
      </c>
      <c r="I16" s="78" t="s">
        <v>33</v>
      </c>
      <c r="S16" s="3"/>
      <c r="T16" s="3"/>
    </row>
    <row r="17" spans="1:20" ht="45" customHeight="1">
      <c r="A17" s="37">
        <v>14</v>
      </c>
      <c r="B17" s="81" t="s">
        <v>255</v>
      </c>
      <c r="C17" s="79" t="s">
        <v>243</v>
      </c>
      <c r="D17" s="78" t="s">
        <v>89</v>
      </c>
      <c r="F17" s="37">
        <v>44</v>
      </c>
      <c r="G17" s="46" t="s">
        <v>2</v>
      </c>
      <c r="H17" s="79" t="s">
        <v>241</v>
      </c>
      <c r="I17" s="78" t="s">
        <v>1</v>
      </c>
      <c r="S17" s="3"/>
      <c r="T17" s="3"/>
    </row>
    <row r="18" spans="1:20" ht="45" customHeight="1">
      <c r="A18" s="37">
        <v>15</v>
      </c>
      <c r="B18" s="48" t="s">
        <v>56</v>
      </c>
      <c r="C18" s="79" t="s">
        <v>243</v>
      </c>
      <c r="D18" s="20" t="s">
        <v>24</v>
      </c>
      <c r="F18" s="37">
        <v>45</v>
      </c>
      <c r="G18" s="46" t="s">
        <v>3</v>
      </c>
      <c r="H18" s="79" t="s">
        <v>241</v>
      </c>
      <c r="I18" s="78" t="s">
        <v>1</v>
      </c>
      <c r="S18" s="3"/>
      <c r="T18" s="3"/>
    </row>
    <row r="19" spans="1:20" ht="45" customHeight="1">
      <c r="A19" s="37">
        <v>16</v>
      </c>
      <c r="B19" s="48" t="s">
        <v>25</v>
      </c>
      <c r="C19" s="79" t="s">
        <v>243</v>
      </c>
      <c r="D19" s="20" t="s">
        <v>24</v>
      </c>
      <c r="F19" s="37">
        <v>46</v>
      </c>
      <c r="G19" s="83" t="s">
        <v>7</v>
      </c>
      <c r="H19" s="79" t="s">
        <v>241</v>
      </c>
      <c r="I19" s="20" t="s">
        <v>159</v>
      </c>
      <c r="S19" s="3"/>
      <c r="T19" s="3"/>
    </row>
    <row r="20" spans="1:20" ht="45" customHeight="1">
      <c r="A20" s="37">
        <v>17</v>
      </c>
      <c r="B20" s="48" t="s">
        <v>80</v>
      </c>
      <c r="C20" s="79" t="s">
        <v>243</v>
      </c>
      <c r="D20" s="78" t="s">
        <v>24</v>
      </c>
      <c r="F20" s="37">
        <v>47</v>
      </c>
      <c r="G20" s="46" t="s">
        <v>9</v>
      </c>
      <c r="H20" s="79" t="s">
        <v>245</v>
      </c>
      <c r="I20" s="78" t="s">
        <v>10</v>
      </c>
      <c r="S20" s="3"/>
      <c r="T20" s="3"/>
    </row>
    <row r="21" spans="1:20" ht="45" customHeight="1">
      <c r="A21" s="37">
        <v>18</v>
      </c>
      <c r="B21" s="48" t="s">
        <v>95</v>
      </c>
      <c r="C21" s="79" t="s">
        <v>243</v>
      </c>
      <c r="D21" s="78" t="s">
        <v>24</v>
      </c>
      <c r="F21" s="37">
        <v>48</v>
      </c>
      <c r="G21" s="46" t="s">
        <v>11</v>
      </c>
      <c r="H21" s="79" t="s">
        <v>245</v>
      </c>
      <c r="I21" s="78" t="s">
        <v>43</v>
      </c>
      <c r="S21" s="3"/>
      <c r="T21" s="3"/>
    </row>
    <row r="22" spans="1:20" ht="49.5" customHeight="1">
      <c r="A22" s="37">
        <v>19</v>
      </c>
      <c r="B22" s="50" t="s">
        <v>81</v>
      </c>
      <c r="C22" s="79" t="s">
        <v>243</v>
      </c>
      <c r="D22" s="78" t="s">
        <v>28</v>
      </c>
      <c r="F22" s="37">
        <v>49</v>
      </c>
      <c r="G22" s="46" t="s">
        <v>13</v>
      </c>
      <c r="H22" s="79" t="s">
        <v>245</v>
      </c>
      <c r="I22" s="78" t="s">
        <v>43</v>
      </c>
      <c r="S22" s="3"/>
      <c r="T22" s="3"/>
    </row>
    <row r="23" spans="1:20" ht="45" customHeight="1">
      <c r="A23" s="37">
        <v>20</v>
      </c>
      <c r="B23" s="46" t="s">
        <v>63</v>
      </c>
      <c r="C23" s="79" t="s">
        <v>240</v>
      </c>
      <c r="D23" s="78" t="s">
        <v>20</v>
      </c>
      <c r="F23" s="37">
        <v>50</v>
      </c>
      <c r="G23" s="46" t="s">
        <v>85</v>
      </c>
      <c r="H23" s="79" t="s">
        <v>245</v>
      </c>
      <c r="I23" s="78" t="s">
        <v>43</v>
      </c>
      <c r="S23" s="3"/>
      <c r="T23" s="3"/>
    </row>
    <row r="24" spans="1:19" ht="45" customHeight="1">
      <c r="A24" s="37">
        <v>21</v>
      </c>
      <c r="B24" s="51" t="s">
        <v>50</v>
      </c>
      <c r="C24" s="79" t="s">
        <v>244</v>
      </c>
      <c r="D24" s="78" t="s">
        <v>51</v>
      </c>
      <c r="F24" s="37">
        <v>51</v>
      </c>
      <c r="G24" s="46" t="s">
        <v>62</v>
      </c>
      <c r="H24" s="79" t="s">
        <v>245</v>
      </c>
      <c r="I24" s="78" t="s">
        <v>14</v>
      </c>
      <c r="S24" s="3"/>
    </row>
    <row r="25" spans="1:19" ht="45" customHeight="1">
      <c r="A25" s="37">
        <v>22</v>
      </c>
      <c r="B25" s="46" t="s">
        <v>26</v>
      </c>
      <c r="C25" s="79" t="s">
        <v>243</v>
      </c>
      <c r="D25" s="20" t="s">
        <v>342</v>
      </c>
      <c r="F25" s="37">
        <v>52</v>
      </c>
      <c r="G25" s="48" t="s">
        <v>44</v>
      </c>
      <c r="H25" s="79" t="s">
        <v>245</v>
      </c>
      <c r="I25" s="20" t="s">
        <v>14</v>
      </c>
      <c r="S25" s="3"/>
    </row>
    <row r="26" spans="1:19" ht="45" customHeight="1">
      <c r="A26" s="37">
        <v>23</v>
      </c>
      <c r="B26" s="46" t="s">
        <v>27</v>
      </c>
      <c r="C26" s="79" t="s">
        <v>243</v>
      </c>
      <c r="D26" s="20" t="s">
        <v>342</v>
      </c>
      <c r="F26" s="37">
        <v>53</v>
      </c>
      <c r="G26" s="46" t="s">
        <v>15</v>
      </c>
      <c r="H26" s="79" t="s">
        <v>245</v>
      </c>
      <c r="I26" s="78" t="s">
        <v>14</v>
      </c>
      <c r="S26" s="3"/>
    </row>
    <row r="27" spans="1:19" ht="45" customHeight="1">
      <c r="A27" s="37">
        <v>24</v>
      </c>
      <c r="B27" s="46" t="s">
        <v>65</v>
      </c>
      <c r="C27" s="79" t="s">
        <v>243</v>
      </c>
      <c r="D27" s="20" t="s">
        <v>342</v>
      </c>
      <c r="F27" s="37">
        <v>54</v>
      </c>
      <c r="G27" s="46" t="s">
        <v>16</v>
      </c>
      <c r="H27" s="79" t="s">
        <v>245</v>
      </c>
      <c r="I27" s="78" t="s">
        <v>14</v>
      </c>
      <c r="S27" s="3"/>
    </row>
    <row r="28" spans="1:19" ht="45" customHeight="1">
      <c r="A28" s="37">
        <v>25</v>
      </c>
      <c r="B28" s="46" t="s">
        <v>77</v>
      </c>
      <c r="C28" s="79" t="s">
        <v>243</v>
      </c>
      <c r="D28" s="20" t="s">
        <v>342</v>
      </c>
      <c r="F28" s="37">
        <v>55</v>
      </c>
      <c r="G28" s="46" t="s">
        <v>17</v>
      </c>
      <c r="H28" s="79" t="s">
        <v>245</v>
      </c>
      <c r="I28" s="78" t="s">
        <v>14</v>
      </c>
      <c r="S28" s="3"/>
    </row>
    <row r="29" spans="1:19" ht="45" customHeight="1">
      <c r="A29" s="37">
        <v>26</v>
      </c>
      <c r="B29" s="49" t="s">
        <v>79</v>
      </c>
      <c r="C29" s="79" t="s">
        <v>343</v>
      </c>
      <c r="D29" s="78" t="s">
        <v>48</v>
      </c>
      <c r="F29" s="37">
        <v>56</v>
      </c>
      <c r="G29" s="46" t="s">
        <v>18</v>
      </c>
      <c r="H29" s="79" t="s">
        <v>245</v>
      </c>
      <c r="I29" s="78" t="s">
        <v>14</v>
      </c>
      <c r="S29" s="3"/>
    </row>
    <row r="30" spans="1:19" ht="45" customHeight="1">
      <c r="A30" s="37">
        <v>27</v>
      </c>
      <c r="B30" s="49" t="s">
        <v>64</v>
      </c>
      <c r="C30" s="79" t="s">
        <v>343</v>
      </c>
      <c r="D30" s="78" t="s">
        <v>48</v>
      </c>
      <c r="F30" s="37">
        <v>57</v>
      </c>
      <c r="G30" s="46" t="s">
        <v>19</v>
      </c>
      <c r="H30" s="79" t="s">
        <v>245</v>
      </c>
      <c r="I30" s="78" t="s">
        <v>14</v>
      </c>
      <c r="S30" s="3"/>
    </row>
    <row r="31" spans="1:19" ht="45" customHeight="1">
      <c r="A31" s="37">
        <v>28</v>
      </c>
      <c r="B31" s="49" t="s">
        <v>86</v>
      </c>
      <c r="C31" s="79" t="s">
        <v>343</v>
      </c>
      <c r="D31" s="78" t="s">
        <v>48</v>
      </c>
      <c r="S31" s="3"/>
    </row>
    <row r="32" spans="1:19" ht="45" customHeight="1">
      <c r="A32" s="37">
        <v>29</v>
      </c>
      <c r="B32" s="49" t="s">
        <v>87</v>
      </c>
      <c r="C32" s="79" t="s">
        <v>343</v>
      </c>
      <c r="D32" s="78" t="s">
        <v>48</v>
      </c>
      <c r="S32" s="3"/>
    </row>
    <row r="33" spans="1:19" ht="45" customHeight="1">
      <c r="A33" s="37">
        <v>30</v>
      </c>
      <c r="B33" s="49" t="s">
        <v>88</v>
      </c>
      <c r="C33" s="79" t="s">
        <v>343</v>
      </c>
      <c r="D33" s="78" t="s">
        <v>48</v>
      </c>
      <c r="S33" s="3"/>
    </row>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row r="58" ht="39.75" customHeight="1"/>
    <row r="59" ht="39.75" customHeight="1"/>
    <row r="60" ht="39.75" customHeight="1"/>
    <row r="61" ht="39.75" customHeight="1"/>
    <row r="62" ht="39.75" customHeight="1"/>
    <row r="63" ht="39.75" customHeight="1"/>
    <row r="64" ht="39.75" customHeight="1"/>
    <row r="65" ht="39.75" customHeight="1"/>
    <row r="66" ht="39.75" customHeight="1"/>
    <row r="67" ht="39.75" customHeight="1"/>
    <row r="68" ht="39.75" customHeight="1"/>
    <row r="69" ht="39.75" customHeight="1"/>
    <row r="70" ht="39.75" customHeight="1"/>
    <row r="71" ht="39.75" customHeight="1"/>
    <row r="72" ht="39.75" customHeight="1"/>
    <row r="73" ht="39.75" customHeight="1"/>
    <row r="74" ht="39.75" customHeight="1"/>
    <row r="75" ht="39.75" customHeight="1"/>
    <row r="76" ht="39.75" customHeight="1"/>
    <row r="77" ht="39.75" customHeight="1"/>
    <row r="78" ht="39.75" customHeight="1"/>
  </sheetData>
  <sheetProtection/>
  <mergeCells count="9">
    <mergeCell ref="F2:F3"/>
    <mergeCell ref="G2:G3"/>
    <mergeCell ref="H2:H3"/>
    <mergeCell ref="I2:I3"/>
    <mergeCell ref="B2:B3"/>
    <mergeCell ref="A1:I1"/>
    <mergeCell ref="D2:D3"/>
    <mergeCell ref="A2:A3"/>
    <mergeCell ref="C2:C3"/>
  </mergeCells>
  <hyperlinks>
    <hyperlink ref="B4" r:id="rId1" display="御崎野営場"/>
    <hyperlink ref="B9" r:id="rId2" display="クレー射撃場"/>
    <hyperlink ref="B7" r:id="rId3" display="昭和万葉の森"/>
    <hyperlink ref="B8" r:id="rId4" display="障害者総合体育センター　"/>
    <hyperlink ref="B23" r:id="rId5" display="松島公園(駐車場)"/>
    <hyperlink ref="B16" r:id="rId6" display="みやぎ産業交流センター"/>
    <hyperlink ref="B29" r:id="rId7" display="磯崎漁港の指定施設"/>
    <hyperlink ref="B30" r:id="rId8" display="塩釜漁港の指定施設(釜の渕)"/>
    <hyperlink ref="B31" r:id="rId9" display="松岩漁港の指定施設"/>
    <hyperlink ref="B32" r:id="rId10" display="日門漁港の指定施設"/>
    <hyperlink ref="B33" r:id="rId11" display="塩釜漁港の指定施設（越の浦泊地）"/>
    <hyperlink ref="B24" r:id="rId12" display="気仙沼漁港の駐車場"/>
    <hyperlink ref="B18" r:id="rId13" display="宮城県総合運動公園(土木部が所管する緑地部分)"/>
    <hyperlink ref="B19" r:id="rId14" display="加瀬沼公園"/>
    <hyperlink ref="B20" r:id="rId15" display="仙台港多賀城地区緩衝緑地"/>
    <hyperlink ref="B21" r:id="rId16" display="岩沼海浜緑地"/>
    <hyperlink ref="B25" r:id="rId17" display="仙塩流域下水道"/>
    <hyperlink ref="B26" r:id="rId18" display="阿武隈川下流流域下水道"/>
    <hyperlink ref="B27" r:id="rId19" display="H29評価票（PDFファイル）\46,47評価票（鳴瀬吉田）.pdf"/>
    <hyperlink ref="B28" r:id="rId20" display="北上川下流流域下水道・北上川下流東部流域下水道・迫川流域下水道"/>
    <hyperlink ref="B22" r:id="rId21" display="改良県営住宅，特定公共賃貸住宅"/>
    <hyperlink ref="B10" r:id="rId22" display="宮城県宮城野原公園総合運動場"/>
    <hyperlink ref="B11" r:id="rId23" display="宮城県第二総合運動場"/>
    <hyperlink ref="B14" r:id="rId24" display="宮城県ライフル射撃場"/>
    <hyperlink ref="B6" r:id="rId25" display="県民の森"/>
    <hyperlink ref="B5" r:id="rId26" display="こもれびの森"/>
    <hyperlink ref="B17" r:id="rId27" display="仙台塩釜港仙台港区港湾環境整備施設（仙台港中央公園・リバーウォーク）"/>
    <hyperlink ref="B12" r:id="rId28" display="アイエス総合ボートランド（宮城県長沼ボート場）"/>
    <hyperlink ref="B13" r:id="rId29" display="宮城県総合運動公園(みやぎ生協めぐみ野サッカー場含む)"/>
    <hyperlink ref="B15" r:id="rId30" display="ヒルズ県南総合プール（宮城県仙南総合プール）"/>
    <hyperlink ref="G12" r:id="rId31" display="慶長使節船ミュージアム"/>
    <hyperlink ref="G11" r:id="rId32" display="岩出山牧場"/>
    <hyperlink ref="G4" r:id="rId33" display="泊(歌津)漁港の指定施設"/>
    <hyperlink ref="G5" r:id="rId34" display="伊里前漁港の指定施設"/>
    <hyperlink ref="G6" r:id="rId35" display="志津川漁港の指定施設"/>
    <hyperlink ref="G7" r:id="rId36" display="波伝谷漁港の指定施設"/>
    <hyperlink ref="G8" r:id="rId37" display="桃ノ浦漁港の指定施設"/>
    <hyperlink ref="G9" r:id="rId38" display="塩釜漁港の指定施設（物揚場，岸壁，護岸及び桟橋横泊地）"/>
    <hyperlink ref="G10" r:id="rId39" display="女川漁港の指定施設"/>
    <hyperlink ref="G17" r:id="rId40" display="慶長使節船ミュージアム"/>
    <hyperlink ref="G18" r:id="rId41" display="岩出山牧場"/>
    <hyperlink ref="G15" r:id="rId42" display="泊(歌津)漁港の指定施設"/>
    <hyperlink ref="G14" r:id="rId43" display="伊里前漁港の指定施設"/>
    <hyperlink ref="G20" r:id="rId44" display="志津川漁港の指定施設"/>
    <hyperlink ref="G21" r:id="rId45" display="波伝谷漁港の指定施設"/>
    <hyperlink ref="G22" r:id="rId46" display="桃ノ浦漁港の指定施設"/>
    <hyperlink ref="G23" r:id="rId47" display="塩釜漁港の指定施設（物揚場，岸壁，護岸及び桟橋横泊地）"/>
    <hyperlink ref="G24" r:id="rId48" display="女川漁港の指定施設"/>
  </hyperlinks>
  <printOptions/>
  <pageMargins left="0.984251968503937" right="0.07874015748031496" top="0.5905511811023623" bottom="0.1968503937007874" header="0.31496062992125984" footer="0.31496062992125984"/>
  <pageSetup fitToHeight="4" horizontalDpi="600" verticalDpi="600" orientation="portrait" paperSize="9" scale="56" r:id="rId4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高橋　のぞ美</cp:lastModifiedBy>
  <cp:lastPrinted>2019-07-30T02:07:20Z</cp:lastPrinted>
  <dcterms:created xsi:type="dcterms:W3CDTF">2011-09-28T06:00:06Z</dcterms:created>
  <dcterms:modified xsi:type="dcterms:W3CDTF">2019-08-27T08:12:57Z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