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Ⅵ-7" sheetId="2" r:id="rId1"/>
  </sheets>
  <definedNames>
    <definedName name="__123Graph_A">#REF!</definedName>
    <definedName name="__123Graph_C">#REF!</definedName>
    <definedName name="__123Graph_X">#REF!</definedName>
    <definedName name="_Fill">#REF!</definedName>
    <definedName name="_Fill2">#REF!</definedName>
    <definedName name="_xlnm._FilterDatabase" localSheetId="0">'Ⅵ-7'!$C$5:$K$40</definedName>
    <definedName name="_Order1">255</definedName>
    <definedName name="_Order2">0</definedName>
    <definedName name="_wrn.月例報告.">{"月例報告",#N/A,FALSE,"STB"}</definedName>
    <definedName name="AccessDatabase">"C:\Documents and Settings\kawana.OHSAKI\My Documents\作業中\ＤＢらいぶらり.mdb"</definedName>
    <definedName name="eee">{"月例報告",#N/A,FALSE,"STB"}</definedName>
    <definedName name="ｊｒちゅ">#REF!</definedName>
    <definedName name="jythn">#REF!</definedName>
    <definedName name="lll">#REF!</definedName>
    <definedName name="rrr">{"月例報告",#N/A,FALSE,"STB"}</definedName>
    <definedName name="sss">#REF!</definedName>
    <definedName name="wrn.月例報告.">{"月例報告",#N/A,FALSE,"STB"}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2" l="1"/>
  <c r="I50" i="2"/>
  <c r="G50" i="2"/>
  <c r="F50" i="2"/>
  <c r="J49" i="2"/>
  <c r="I49" i="2"/>
  <c r="G49" i="2"/>
  <c r="F49" i="2"/>
  <c r="D49" i="2"/>
  <c r="C49" i="2"/>
  <c r="J48" i="2"/>
  <c r="I48" i="2"/>
  <c r="G48" i="2"/>
  <c r="F48" i="2"/>
  <c r="D48" i="2"/>
  <c r="C48" i="2"/>
  <c r="J47" i="2"/>
  <c r="I47" i="2"/>
  <c r="G47" i="2"/>
  <c r="F47" i="2"/>
  <c r="D47" i="2"/>
  <c r="C47" i="2"/>
  <c r="J46" i="2"/>
  <c r="I46" i="2"/>
  <c r="G46" i="2"/>
  <c r="F46" i="2"/>
  <c r="D46" i="2"/>
  <c r="C46" i="2"/>
  <c r="J45" i="2"/>
  <c r="I45" i="2"/>
  <c r="G45" i="2"/>
  <c r="F45" i="2"/>
  <c r="D45" i="2"/>
  <c r="C45" i="2"/>
  <c r="J44" i="2"/>
  <c r="I44" i="2"/>
  <c r="G44" i="2"/>
  <c r="F44" i="2"/>
  <c r="D44" i="2"/>
  <c r="C44" i="2"/>
  <c r="J43" i="2"/>
  <c r="I43" i="2"/>
  <c r="G43" i="2"/>
  <c r="H43" i="2" s="1"/>
  <c r="F43" i="2"/>
  <c r="D43" i="2"/>
  <c r="C43" i="2"/>
  <c r="J42" i="2"/>
  <c r="I42" i="2"/>
  <c r="G42" i="2"/>
  <c r="F42" i="2"/>
  <c r="D42" i="2"/>
  <c r="C42" i="2"/>
  <c r="J41" i="2"/>
  <c r="I41" i="2"/>
  <c r="G41" i="2"/>
  <c r="F41" i="2"/>
  <c r="D41" i="2"/>
  <c r="C41" i="2"/>
  <c r="J40" i="2"/>
  <c r="K40" i="2" s="1"/>
  <c r="I40" i="2"/>
  <c r="G40" i="2"/>
  <c r="F40" i="2"/>
  <c r="D40" i="2"/>
  <c r="C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K5" i="2"/>
  <c r="H5" i="2"/>
  <c r="E44" i="2" l="1"/>
  <c r="K44" i="2"/>
  <c r="E46" i="2"/>
  <c r="H47" i="2"/>
  <c r="K48" i="2"/>
  <c r="H40" i="2"/>
  <c r="E40" i="2"/>
  <c r="K41" i="2"/>
  <c r="H49" i="2"/>
  <c r="H50" i="2"/>
  <c r="H46" i="2"/>
  <c r="E47" i="2"/>
  <c r="E42" i="2"/>
  <c r="H42" i="2"/>
  <c r="H45" i="2"/>
  <c r="K47" i="2"/>
  <c r="H48" i="2"/>
  <c r="H41" i="2"/>
  <c r="K43" i="2"/>
  <c r="H44" i="2"/>
  <c r="K46" i="2"/>
  <c r="E49" i="2"/>
  <c r="K49" i="2"/>
  <c r="E43" i="2"/>
  <c r="E41" i="2"/>
  <c r="K42" i="2"/>
  <c r="E45" i="2"/>
  <c r="K45" i="2"/>
  <c r="E48" i="2"/>
  <c r="K50" i="2"/>
</calcChain>
</file>

<file path=xl/sharedStrings.xml><?xml version="1.0" encoding="utf-8"?>
<sst xmlns="http://schemas.openxmlformats.org/spreadsheetml/2006/main" count="65" uniqueCount="59">
  <si>
    <t>総数（40-74歳）</t>
    <rPh sb="0" eb="2">
      <t>ソウスウ</t>
    </rPh>
    <rPh sb="8" eb="9">
      <t>サイ</t>
    </rPh>
    <phoneticPr fontId="6"/>
  </si>
  <si>
    <t>男性（40-74歳）</t>
    <rPh sb="0" eb="2">
      <t>ダンセイ</t>
    </rPh>
    <phoneticPr fontId="6"/>
  </si>
  <si>
    <t>女性（40-74歳）</t>
    <rPh sb="0" eb="2">
      <t>ジョセイ</t>
    </rPh>
    <phoneticPr fontId="6"/>
  </si>
  <si>
    <t>40-69歳（再掲）</t>
    <rPh sb="5" eb="6">
      <t>サイ</t>
    </rPh>
    <rPh sb="7" eb="9">
      <t>サイケイ</t>
    </rPh>
    <phoneticPr fontId="3"/>
  </si>
  <si>
    <t>対象者数（人）</t>
    <rPh sb="0" eb="3">
      <t>タイショウシャ</t>
    </rPh>
    <rPh sb="3" eb="4">
      <t>スウ</t>
    </rPh>
    <rPh sb="5" eb="6">
      <t>ニン</t>
    </rPh>
    <phoneticPr fontId="6"/>
  </si>
  <si>
    <t>受診者数（人）</t>
    <rPh sb="0" eb="3">
      <t>ジュシンシャ</t>
    </rPh>
    <rPh sb="3" eb="4">
      <t>スウ</t>
    </rPh>
    <rPh sb="5" eb="6">
      <t>ニン</t>
    </rPh>
    <phoneticPr fontId="6"/>
  </si>
  <si>
    <t>受診率（％）</t>
    <rPh sb="0" eb="2">
      <t>ジュシン</t>
    </rPh>
    <rPh sb="2" eb="3">
      <t>リツ</t>
    </rPh>
    <phoneticPr fontId="6"/>
  </si>
  <si>
    <t>総数（人）</t>
    <rPh sb="0" eb="2">
      <t>ソウスウ</t>
    </rPh>
    <rPh sb="3" eb="4">
      <t>ニン</t>
    </rPh>
    <phoneticPr fontId="3"/>
  </si>
  <si>
    <t>男性（人）</t>
    <rPh sb="0" eb="2">
      <t>ダンセイ</t>
    </rPh>
    <phoneticPr fontId="3"/>
  </si>
  <si>
    <t>女性（人）</t>
    <rPh sb="0" eb="2">
      <t>ジョセイ</t>
    </rPh>
    <phoneticPr fontId="3"/>
  </si>
  <si>
    <t>仙台市</t>
    <rPh sb="0" eb="1">
      <t>やまと</t>
    </rPh>
    <rPh sb="1" eb="2">
      <t>だい</t>
    </rPh>
    <rPh sb="2" eb="3">
      <t>し</t>
    </rPh>
    <phoneticPr fontId="4" type="Hiragana"/>
  </si>
  <si>
    <t>石巻市</t>
    <rPh sb="0" eb="3">
      <t>イシノマキシ</t>
    </rPh>
    <phoneticPr fontId="4"/>
  </si>
  <si>
    <t>塩竈市</t>
    <rPh sb="0" eb="2">
      <t>シオガマ</t>
    </rPh>
    <rPh sb="2" eb="3">
      <t>シ</t>
    </rPh>
    <phoneticPr fontId="4"/>
  </si>
  <si>
    <t>気仙沼市</t>
    <rPh sb="0" eb="4">
      <t>ケセンヌマシ</t>
    </rPh>
    <phoneticPr fontId="4"/>
  </si>
  <si>
    <t>白石市</t>
    <rPh sb="0" eb="3">
      <t>シロイシシ</t>
    </rPh>
    <phoneticPr fontId="4"/>
  </si>
  <si>
    <t>名取市</t>
    <rPh sb="0" eb="3">
      <t>ナトリシ</t>
    </rPh>
    <phoneticPr fontId="4"/>
  </si>
  <si>
    <t>角田市</t>
    <rPh sb="0" eb="3">
      <t>カクダシ</t>
    </rPh>
    <phoneticPr fontId="4"/>
  </si>
  <si>
    <t>多賀城市</t>
    <rPh sb="0" eb="4">
      <t>タガジョウシ</t>
    </rPh>
    <phoneticPr fontId="4"/>
  </si>
  <si>
    <t>岩沼市</t>
    <rPh sb="0" eb="3">
      <t>イワヌマシ</t>
    </rPh>
    <phoneticPr fontId="4"/>
  </si>
  <si>
    <t>登米市</t>
    <rPh sb="0" eb="2">
      <t>トヨマ</t>
    </rPh>
    <rPh sb="2" eb="3">
      <t>シ</t>
    </rPh>
    <phoneticPr fontId="4"/>
  </si>
  <si>
    <t>栗原市</t>
    <rPh sb="0" eb="2">
      <t>クリハラ</t>
    </rPh>
    <rPh sb="2" eb="3">
      <t>シ</t>
    </rPh>
    <phoneticPr fontId="4"/>
  </si>
  <si>
    <t>東松島市</t>
    <rPh sb="0" eb="1">
      <t>ヒガシ</t>
    </rPh>
    <rPh sb="1" eb="3">
      <t>マツシマ</t>
    </rPh>
    <rPh sb="3" eb="4">
      <t>シ</t>
    </rPh>
    <phoneticPr fontId="4"/>
  </si>
  <si>
    <t>大崎市</t>
    <rPh sb="0" eb="2">
      <t>オオサキ</t>
    </rPh>
    <rPh sb="2" eb="3">
      <t>シ</t>
    </rPh>
    <phoneticPr fontId="4"/>
  </si>
  <si>
    <t>富谷市</t>
    <rPh sb="0" eb="2">
      <t>トミヤ</t>
    </rPh>
    <rPh sb="2" eb="3">
      <t>シ</t>
    </rPh>
    <phoneticPr fontId="4"/>
  </si>
  <si>
    <t>蔵王町</t>
    <rPh sb="0" eb="3">
      <t>ザオウチョウ</t>
    </rPh>
    <phoneticPr fontId="4"/>
  </si>
  <si>
    <t>七ヶ宿町</t>
    <rPh sb="0" eb="2">
      <t>シチガ</t>
    </rPh>
    <rPh sb="2" eb="3">
      <t>シュク</t>
    </rPh>
    <rPh sb="3" eb="4">
      <t>チョウ</t>
    </rPh>
    <phoneticPr fontId="4"/>
  </si>
  <si>
    <t>大河原町</t>
    <rPh sb="0" eb="3">
      <t>オオガワラ</t>
    </rPh>
    <rPh sb="3" eb="4">
      <t>チョウ</t>
    </rPh>
    <phoneticPr fontId="4"/>
  </si>
  <si>
    <t>村田町</t>
    <rPh sb="0" eb="2">
      <t>ムラタ</t>
    </rPh>
    <rPh sb="2" eb="3">
      <t>チョウ</t>
    </rPh>
    <phoneticPr fontId="4"/>
  </si>
  <si>
    <t>柴田町</t>
    <rPh sb="0" eb="2">
      <t>シバタ</t>
    </rPh>
    <rPh sb="2" eb="3">
      <t>チョウ</t>
    </rPh>
    <phoneticPr fontId="4"/>
  </si>
  <si>
    <t>川崎町</t>
    <rPh sb="0" eb="2">
      <t>カワサキ</t>
    </rPh>
    <rPh sb="2" eb="3">
      <t>チョウ</t>
    </rPh>
    <phoneticPr fontId="4"/>
  </si>
  <si>
    <t>丸森町</t>
    <rPh sb="0" eb="2">
      <t>マルモリ</t>
    </rPh>
    <rPh sb="2" eb="3">
      <t>チョウ</t>
    </rPh>
    <phoneticPr fontId="4"/>
  </si>
  <si>
    <t>亘理町</t>
    <rPh sb="0" eb="3">
      <t>ワタリチョウ</t>
    </rPh>
    <phoneticPr fontId="4"/>
  </si>
  <si>
    <t>山元町</t>
    <rPh sb="0" eb="3">
      <t>ヤマモトチョウ</t>
    </rPh>
    <phoneticPr fontId="4"/>
  </si>
  <si>
    <t>松島町</t>
    <rPh sb="0" eb="2">
      <t>マツシマ</t>
    </rPh>
    <rPh sb="2" eb="3">
      <t>チョウ</t>
    </rPh>
    <phoneticPr fontId="4"/>
  </si>
  <si>
    <t>七ヶ浜町</t>
    <rPh sb="0" eb="3">
      <t>シチガハマ</t>
    </rPh>
    <rPh sb="3" eb="4">
      <t>チョウ</t>
    </rPh>
    <phoneticPr fontId="4"/>
  </si>
  <si>
    <t>利府町</t>
    <rPh sb="0" eb="3">
      <t>リフチョウ</t>
    </rPh>
    <phoneticPr fontId="4"/>
  </si>
  <si>
    <t>大和町</t>
    <rPh sb="0" eb="3">
      <t>タイワチョウ</t>
    </rPh>
    <phoneticPr fontId="4"/>
  </si>
  <si>
    <t>大郷町</t>
    <rPh sb="0" eb="3">
      <t>オオサトチョウ</t>
    </rPh>
    <phoneticPr fontId="4"/>
  </si>
  <si>
    <t>大衡村</t>
    <rPh sb="0" eb="2">
      <t>オオヒラ</t>
    </rPh>
    <rPh sb="2" eb="3">
      <t>ムラ</t>
    </rPh>
    <phoneticPr fontId="4"/>
  </si>
  <si>
    <t>色麻町</t>
    <rPh sb="0" eb="3">
      <t>シカマチョウ</t>
    </rPh>
    <phoneticPr fontId="4"/>
  </si>
  <si>
    <t>加美町</t>
    <rPh sb="0" eb="2">
      <t>カミ</t>
    </rPh>
    <rPh sb="2" eb="3">
      <t>チョウ</t>
    </rPh>
    <phoneticPr fontId="4"/>
  </si>
  <si>
    <t>涌谷町</t>
    <rPh sb="0" eb="3">
      <t>ワクヤチョウ</t>
    </rPh>
    <phoneticPr fontId="4"/>
  </si>
  <si>
    <t>美里町</t>
    <rPh sb="0" eb="2">
      <t>ミサト</t>
    </rPh>
    <rPh sb="2" eb="3">
      <t>マチ</t>
    </rPh>
    <phoneticPr fontId="4"/>
  </si>
  <si>
    <t>女川町</t>
    <rPh sb="0" eb="3">
      <t>オナガワチョウ</t>
    </rPh>
    <phoneticPr fontId="4"/>
  </si>
  <si>
    <t>南三陸町</t>
    <rPh sb="0" eb="1">
      <t>ミナミ</t>
    </rPh>
    <rPh sb="1" eb="3">
      <t>サンリク</t>
    </rPh>
    <rPh sb="3" eb="4">
      <t>マチ</t>
    </rPh>
    <phoneticPr fontId="4"/>
  </si>
  <si>
    <t>仙台市</t>
    <rPh sb="0" eb="3">
      <t>センダイシ</t>
    </rPh>
    <phoneticPr fontId="6"/>
  </si>
  <si>
    <t>仙南圏域</t>
    <rPh sb="0" eb="2">
      <t>センナン</t>
    </rPh>
    <rPh sb="2" eb="4">
      <t>ケンイキ</t>
    </rPh>
    <phoneticPr fontId="6"/>
  </si>
  <si>
    <t>塩釜圏域</t>
    <rPh sb="0" eb="2">
      <t>シオガマ</t>
    </rPh>
    <rPh sb="2" eb="4">
      <t>ケンイキ</t>
    </rPh>
    <phoneticPr fontId="6"/>
  </si>
  <si>
    <t>岩沼圏域</t>
    <rPh sb="0" eb="2">
      <t>イワヌマ</t>
    </rPh>
    <rPh sb="2" eb="4">
      <t>ケンイキ</t>
    </rPh>
    <phoneticPr fontId="6"/>
  </si>
  <si>
    <t>黒川圏域</t>
    <rPh sb="0" eb="2">
      <t>クロカワ</t>
    </rPh>
    <rPh sb="2" eb="4">
      <t>ケンイキ</t>
    </rPh>
    <phoneticPr fontId="6"/>
  </si>
  <si>
    <t>大崎圏域</t>
    <rPh sb="0" eb="2">
      <t>オオサキ</t>
    </rPh>
    <rPh sb="2" eb="4">
      <t>ケンイキ</t>
    </rPh>
    <phoneticPr fontId="6"/>
  </si>
  <si>
    <t>栗原圏域</t>
    <rPh sb="0" eb="2">
      <t>クリハラ</t>
    </rPh>
    <rPh sb="2" eb="4">
      <t>ケンイキ</t>
    </rPh>
    <phoneticPr fontId="6"/>
  </si>
  <si>
    <t>登米圏域</t>
    <rPh sb="0" eb="2">
      <t>トメ</t>
    </rPh>
    <rPh sb="2" eb="4">
      <t>ケンイキ</t>
    </rPh>
    <phoneticPr fontId="6"/>
  </si>
  <si>
    <t>石巻圏域</t>
    <rPh sb="0" eb="2">
      <t>イシノマキ</t>
    </rPh>
    <rPh sb="2" eb="4">
      <t>ケンイキ</t>
    </rPh>
    <phoneticPr fontId="6"/>
  </si>
  <si>
    <t>気仙沼圏域</t>
    <rPh sb="0" eb="3">
      <t>ケセンヌマ</t>
    </rPh>
    <rPh sb="3" eb="5">
      <t>ケンイキ</t>
    </rPh>
    <phoneticPr fontId="6"/>
  </si>
  <si>
    <t>市町村計</t>
    <rPh sb="0" eb="3">
      <t>シチョウソン</t>
    </rPh>
    <rPh sb="3" eb="4">
      <t>ケイ</t>
    </rPh>
    <phoneticPr fontId="6"/>
  </si>
  <si>
    <t>資料：保険者より提供</t>
    <rPh sb="0" eb="2">
      <t>シリョウ</t>
    </rPh>
    <rPh sb="3" eb="6">
      <t>ホケンシャ</t>
    </rPh>
    <rPh sb="8" eb="10">
      <t>テイキョウ</t>
    </rPh>
    <phoneticPr fontId="3"/>
  </si>
  <si>
    <t>市町村名
（協会けんぽ）</t>
    <rPh sb="0" eb="4">
      <t>シチョウソンメイ</t>
    </rPh>
    <rPh sb="6" eb="8">
      <t>キョウカイ</t>
    </rPh>
    <phoneticPr fontId="9"/>
  </si>
  <si>
    <t>8．市町村別圏域別　特定健診実施状況【協会けんぽ】（平成30年度）</t>
    <rPh sb="2" eb="4">
      <t>シチョウ</t>
    </rPh>
    <rPh sb="4" eb="5">
      <t>ソン</t>
    </rPh>
    <rPh sb="5" eb="6">
      <t>ベツ</t>
    </rPh>
    <rPh sb="6" eb="8">
      <t>ケンイキ</t>
    </rPh>
    <rPh sb="8" eb="9">
      <t>ベツ</t>
    </rPh>
    <rPh sb="10" eb="12">
      <t>トクテイ</t>
    </rPh>
    <rPh sb="12" eb="14">
      <t>ケンシン</t>
    </rPh>
    <rPh sb="14" eb="16">
      <t>ジッシ</t>
    </rPh>
    <rPh sb="16" eb="18">
      <t>ジョウキョウ</t>
    </rPh>
    <rPh sb="19" eb="21">
      <t>キョウカイ</t>
    </rPh>
    <rPh sb="26" eb="28">
      <t>ヘイセイ</t>
    </rPh>
    <rPh sb="30" eb="31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</si>
</sst>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rgb="FF000000"/>
      <name val="Arial"/>
      <family val="2"/>
    </font>
    <font>
      <sz val="11"/>
      <color theme="1"/>
      <name val="ＭＳ Ｐ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>
      <alignment vertical="center"/>
    </xf>
  </cellStyleXfs>
  <cellXfs count="59">
    <xf numFmtId="0" fontId="0" fillId="0" borderId="0" xfId="0">
      <alignment vertical="center"/>
    </xf>
    <xf numFmtId="0" fontId="7" fillId="0" borderId="0" xfId="5" applyFont="1">
      <alignment vertical="center"/>
    </xf>
    <xf numFmtId="0" fontId="10" fillId="2" borderId="13" xfId="5" applyFont="1" applyFill="1" applyBorder="1" applyAlignment="1">
      <alignment horizontal="center" vertical="center" shrinkToFit="1"/>
    </xf>
    <xf numFmtId="0" fontId="10" fillId="2" borderId="14" xfId="5" applyFont="1" applyFill="1" applyBorder="1" applyAlignment="1">
      <alignment horizontal="center" vertical="center" shrinkToFit="1"/>
    </xf>
    <xf numFmtId="0" fontId="10" fillId="2" borderId="15" xfId="5" applyFont="1" applyFill="1" applyBorder="1" applyAlignment="1">
      <alignment horizontal="center" vertical="center" shrinkToFit="1"/>
    </xf>
    <xf numFmtId="0" fontId="10" fillId="2" borderId="5" xfId="5" applyFont="1" applyFill="1" applyBorder="1" applyAlignment="1">
      <alignment horizontal="center" vertical="center" shrinkToFit="1"/>
    </xf>
    <xf numFmtId="0" fontId="10" fillId="2" borderId="6" xfId="5" applyFont="1" applyFill="1" applyBorder="1" applyAlignment="1">
      <alignment horizontal="center" vertical="center" shrinkToFit="1"/>
    </xf>
    <xf numFmtId="0" fontId="10" fillId="2" borderId="7" xfId="5" applyFont="1" applyFill="1" applyBorder="1" applyAlignment="1">
      <alignment horizontal="center" vertical="center" shrinkToFit="1"/>
    </xf>
    <xf numFmtId="0" fontId="7" fillId="2" borderId="16" xfId="5" applyFont="1" applyFill="1" applyBorder="1" applyAlignment="1">
      <alignment horizontal="distributed" vertical="center"/>
    </xf>
    <xf numFmtId="177" fontId="11" fillId="0" borderId="17" xfId="5" applyNumberFormat="1" applyFont="1" applyBorder="1">
      <alignment vertical="center"/>
    </xf>
    <xf numFmtId="177" fontId="11" fillId="0" borderId="18" xfId="5" applyNumberFormat="1" applyFont="1" applyBorder="1">
      <alignment vertical="center"/>
    </xf>
    <xf numFmtId="177" fontId="11" fillId="0" borderId="20" xfId="5" applyNumberFormat="1" applyFont="1" applyBorder="1">
      <alignment vertical="center"/>
    </xf>
    <xf numFmtId="177" fontId="11" fillId="0" borderId="19" xfId="5" applyNumberFormat="1" applyFont="1" applyBorder="1" applyAlignment="1">
      <alignment horizontal="right" vertical="center"/>
    </xf>
    <xf numFmtId="0" fontId="7" fillId="2" borderId="4" xfId="5" applyFont="1" applyFill="1" applyBorder="1" applyAlignment="1">
      <alignment horizontal="distributed" vertical="center"/>
    </xf>
    <xf numFmtId="177" fontId="11" fillId="0" borderId="1" xfId="5" applyNumberFormat="1" applyFont="1" applyBorder="1">
      <alignment vertical="center"/>
    </xf>
    <xf numFmtId="177" fontId="11" fillId="0" borderId="2" xfId="5" applyNumberFormat="1" applyFont="1" applyBorder="1">
      <alignment vertical="center"/>
    </xf>
    <xf numFmtId="177" fontId="11" fillId="0" borderId="21" xfId="5" applyNumberFormat="1" applyFont="1" applyBorder="1">
      <alignment vertical="center"/>
    </xf>
    <xf numFmtId="177" fontId="11" fillId="0" borderId="3" xfId="5" applyNumberFormat="1" applyFont="1" applyBorder="1" applyAlignment="1">
      <alignment horizontal="right" vertical="center"/>
    </xf>
    <xf numFmtId="20" fontId="7" fillId="2" borderId="4" xfId="5" applyNumberFormat="1" applyFont="1" applyFill="1" applyBorder="1" applyAlignment="1">
      <alignment horizontal="distributed" vertical="center"/>
    </xf>
    <xf numFmtId="0" fontId="7" fillId="2" borderId="25" xfId="5" applyFont="1" applyFill="1" applyBorder="1" applyAlignment="1">
      <alignment horizontal="distributed" vertical="center"/>
    </xf>
    <xf numFmtId="177" fontId="11" fillId="0" borderId="26" xfId="5" applyNumberFormat="1" applyFont="1" applyBorder="1">
      <alignment vertical="center"/>
    </xf>
    <xf numFmtId="177" fontId="11" fillId="0" borderId="27" xfId="5" applyNumberFormat="1" applyFont="1" applyBorder="1">
      <alignment vertical="center"/>
    </xf>
    <xf numFmtId="177" fontId="11" fillId="0" borderId="29" xfId="5" applyNumberFormat="1" applyFont="1" applyBorder="1">
      <alignment vertical="center"/>
    </xf>
    <xf numFmtId="177" fontId="11" fillId="0" borderId="28" xfId="5" applyNumberFormat="1" applyFont="1" applyBorder="1" applyAlignment="1">
      <alignment horizontal="right" vertical="center"/>
    </xf>
    <xf numFmtId="0" fontId="7" fillId="2" borderId="30" xfId="5" applyFont="1" applyFill="1" applyBorder="1" applyAlignment="1">
      <alignment horizontal="distributed" vertical="center"/>
    </xf>
    <xf numFmtId="177" fontId="11" fillId="3" borderId="31" xfId="5" applyNumberFormat="1" applyFont="1" applyFill="1" applyBorder="1">
      <alignment vertical="center"/>
    </xf>
    <xf numFmtId="177" fontId="11" fillId="3" borderId="32" xfId="5" applyNumberFormat="1" applyFont="1" applyFill="1" applyBorder="1">
      <alignment vertical="center"/>
    </xf>
    <xf numFmtId="177" fontId="11" fillId="3" borderId="33" xfId="5" applyNumberFormat="1" applyFont="1" applyFill="1" applyBorder="1" applyAlignment="1">
      <alignment horizontal="right" vertical="center"/>
    </xf>
    <xf numFmtId="177" fontId="7" fillId="0" borderId="0" xfId="5" applyNumberFormat="1" applyFont="1">
      <alignment vertical="center"/>
    </xf>
    <xf numFmtId="177" fontId="11" fillId="3" borderId="1" xfId="5" applyNumberFormat="1" applyFont="1" applyFill="1" applyBorder="1">
      <alignment vertical="center"/>
    </xf>
    <xf numFmtId="177" fontId="11" fillId="3" borderId="2" xfId="5" applyNumberFormat="1" applyFont="1" applyFill="1" applyBorder="1">
      <alignment vertical="center"/>
    </xf>
    <xf numFmtId="177" fontId="11" fillId="3" borderId="3" xfId="5" applyNumberFormat="1" applyFont="1" applyFill="1" applyBorder="1" applyAlignment="1">
      <alignment horizontal="right" vertical="center"/>
    </xf>
    <xf numFmtId="177" fontId="11" fillId="3" borderId="26" xfId="5" applyNumberFormat="1" applyFont="1" applyFill="1" applyBorder="1">
      <alignment vertical="center"/>
    </xf>
    <xf numFmtId="177" fontId="11" fillId="3" borderId="27" xfId="5" applyNumberFormat="1" applyFont="1" applyFill="1" applyBorder="1">
      <alignment vertical="center"/>
    </xf>
    <xf numFmtId="0" fontId="7" fillId="2" borderId="35" xfId="5" applyFont="1" applyFill="1" applyBorder="1" applyAlignment="1">
      <alignment horizontal="distributed" vertical="center"/>
    </xf>
    <xf numFmtId="177" fontId="11" fillId="0" borderId="22" xfId="5" applyNumberFormat="1" applyFont="1" applyBorder="1">
      <alignment vertical="center"/>
    </xf>
    <xf numFmtId="177" fontId="11" fillId="0" borderId="23" xfId="5" applyNumberFormat="1" applyFont="1" applyBorder="1">
      <alignment vertical="center"/>
    </xf>
    <xf numFmtId="177" fontId="11" fillId="0" borderId="36" xfId="5" applyNumberFormat="1" applyFont="1" applyBorder="1">
      <alignment vertical="center"/>
    </xf>
    <xf numFmtId="177" fontId="11" fillId="0" borderId="24" xfId="5" applyNumberFormat="1" applyFont="1" applyBorder="1" applyAlignment="1">
      <alignment horizontal="right" vertical="center"/>
    </xf>
    <xf numFmtId="0" fontId="12" fillId="0" borderId="0" xfId="5" applyFont="1">
      <alignment vertical="center"/>
    </xf>
    <xf numFmtId="0" fontId="13" fillId="0" borderId="0" xfId="5" applyFont="1">
      <alignment vertical="center"/>
    </xf>
    <xf numFmtId="176" fontId="11" fillId="0" borderId="19" xfId="5" applyNumberFormat="1" applyFont="1" applyBorder="1" applyAlignment="1">
      <alignment horizontal="right" vertical="center"/>
    </xf>
    <xf numFmtId="176" fontId="11" fillId="0" borderId="3" xfId="5" applyNumberFormat="1" applyFont="1" applyBorder="1" applyAlignment="1">
      <alignment horizontal="right" vertical="center"/>
    </xf>
    <xf numFmtId="177" fontId="14" fillId="0" borderId="21" xfId="5" applyNumberFormat="1" applyFont="1" applyBorder="1" applyAlignment="1">
      <alignment horizontal="right" vertical="center"/>
    </xf>
    <xf numFmtId="177" fontId="14" fillId="0" borderId="2" xfId="5" applyNumberFormat="1" applyFont="1" applyBorder="1" applyAlignment="1">
      <alignment horizontal="right" vertical="center"/>
    </xf>
    <xf numFmtId="176" fontId="11" fillId="0" borderId="28" xfId="5" applyNumberFormat="1" applyFont="1" applyBorder="1" applyAlignment="1">
      <alignment horizontal="right" vertical="center"/>
    </xf>
    <xf numFmtId="177" fontId="11" fillId="0" borderId="31" xfId="5" applyNumberFormat="1" applyFont="1" applyBorder="1">
      <alignment vertical="center"/>
    </xf>
    <xf numFmtId="177" fontId="11" fillId="0" borderId="32" xfId="5" applyNumberFormat="1" applyFont="1" applyBorder="1">
      <alignment vertical="center"/>
    </xf>
    <xf numFmtId="176" fontId="11" fillId="0" borderId="33" xfId="5" applyNumberFormat="1" applyFont="1" applyBorder="1" applyAlignment="1">
      <alignment horizontal="right" vertical="center"/>
    </xf>
    <xf numFmtId="177" fontId="11" fillId="0" borderId="34" xfId="5" applyNumberFormat="1" applyFont="1" applyBorder="1">
      <alignment vertical="center"/>
    </xf>
    <xf numFmtId="177" fontId="14" fillId="0" borderId="1" xfId="5" applyNumberFormat="1" applyFont="1" applyBorder="1" applyAlignment="1">
      <alignment horizontal="right" vertical="center"/>
    </xf>
    <xf numFmtId="0" fontId="7" fillId="0" borderId="37" xfId="5" applyFont="1" applyBorder="1">
      <alignment vertical="center"/>
    </xf>
    <xf numFmtId="176" fontId="11" fillId="0" borderId="24" xfId="5" applyNumberFormat="1" applyFont="1" applyBorder="1" applyAlignment="1">
      <alignment horizontal="right" vertical="center"/>
    </xf>
    <xf numFmtId="0" fontId="8" fillId="0" borderId="0" xfId="5" applyFont="1" applyAlignment="1">
      <alignment horizontal="center" vertical="center"/>
    </xf>
    <xf numFmtId="0" fontId="7" fillId="2" borderId="8" xfId="5" applyFont="1" applyFill="1" applyBorder="1" applyAlignment="1">
      <alignment horizontal="center" vertical="center" wrapText="1"/>
    </xf>
    <xf numFmtId="0" fontId="7" fillId="2" borderId="12" xfId="5" applyFont="1" applyFill="1" applyBorder="1" applyAlignment="1">
      <alignment horizontal="center" vertical="center" wrapText="1"/>
    </xf>
    <xf numFmtId="0" fontId="7" fillId="2" borderId="9" xfId="5" applyFont="1" applyFill="1" applyBorder="1" applyAlignment="1">
      <alignment horizontal="center" vertical="center"/>
    </xf>
    <xf numFmtId="0" fontId="7" fillId="2" borderId="10" xfId="5" applyFont="1" applyFill="1" applyBorder="1" applyAlignment="1">
      <alignment horizontal="center" vertical="center"/>
    </xf>
    <xf numFmtId="0" fontId="7" fillId="2" borderId="11" xfId="5" applyFont="1" applyFill="1" applyBorder="1" applyAlignment="1">
      <alignment horizontal="center" vertical="center"/>
    </xf>
  </cellXfs>
  <cellStyles count="9">
    <cellStyle name="パーセント 2" xfId="6"/>
    <cellStyle name="桁区切り 9 3" xfId="4"/>
    <cellStyle name="標準" xfId="0" builtinId="0"/>
    <cellStyle name="標準 10 2" xfId="5"/>
    <cellStyle name="標準 11 5 2" xfId="2"/>
    <cellStyle name="標準 13 4 2" xfId="3"/>
    <cellStyle name="標準 13 5" xfId="1"/>
    <cellStyle name="標準 2" xfId="8"/>
    <cellStyle name="標準 3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B1:O51"/>
  <sheetViews>
    <sheetView showGridLines="0" tabSelected="1" view="pageBreakPreview" zoomScale="85" zoomScaleNormal="85" zoomScaleSheetLayoutView="85" zoomScalePageLayoutView="80" workbookViewId="0">
      <selection activeCell="I8" sqref="I8"/>
    </sheetView>
  </sheetViews>
  <sheetFormatPr defaultColWidth="9.875" defaultRowHeight="19.5" customHeight="1" x14ac:dyDescent="0.15"/>
  <cols>
    <col min="1" max="1" width="0.625" style="1" customWidth="1"/>
    <col min="2" max="2" width="13.5" style="1" customWidth="1"/>
    <col min="3" max="14" width="7.75" style="1" customWidth="1"/>
    <col min="15" max="15" width="0.625" style="1" customWidth="1"/>
    <col min="16" max="16384" width="9.875" style="1"/>
  </cols>
  <sheetData>
    <row r="1" spans="2:14" ht="19.5" customHeight="1" x14ac:dyDescent="0.15">
      <c r="B1" s="53" t="s">
        <v>58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8.25" customHeight="1" thickBot="1" x14ac:dyDescent="0.2">
      <c r="B2" s="40"/>
    </row>
    <row r="3" spans="2:14" ht="18" customHeight="1" x14ac:dyDescent="0.15">
      <c r="B3" s="54" t="s">
        <v>57</v>
      </c>
      <c r="C3" s="56" t="s">
        <v>0</v>
      </c>
      <c r="D3" s="57"/>
      <c r="E3" s="58"/>
      <c r="F3" s="56" t="s">
        <v>1</v>
      </c>
      <c r="G3" s="57"/>
      <c r="H3" s="58"/>
      <c r="I3" s="56" t="s">
        <v>2</v>
      </c>
      <c r="J3" s="57"/>
      <c r="K3" s="58"/>
      <c r="L3" s="56" t="s">
        <v>3</v>
      </c>
      <c r="M3" s="57"/>
      <c r="N3" s="58"/>
    </row>
    <row r="4" spans="2:14" ht="18" customHeight="1" thickBot="1" x14ac:dyDescent="0.2">
      <c r="B4" s="55"/>
      <c r="C4" s="2" t="s">
        <v>4</v>
      </c>
      <c r="D4" s="3" t="s">
        <v>5</v>
      </c>
      <c r="E4" s="4" t="s">
        <v>6</v>
      </c>
      <c r="F4" s="2" t="s">
        <v>4</v>
      </c>
      <c r="G4" s="3" t="s">
        <v>5</v>
      </c>
      <c r="H4" s="4" t="s">
        <v>6</v>
      </c>
      <c r="I4" s="2" t="s">
        <v>4</v>
      </c>
      <c r="J4" s="3" t="s">
        <v>5</v>
      </c>
      <c r="K4" s="4" t="s">
        <v>6</v>
      </c>
      <c r="L4" s="5" t="s">
        <v>7</v>
      </c>
      <c r="M4" s="6" t="s">
        <v>8</v>
      </c>
      <c r="N4" s="7" t="s">
        <v>9</v>
      </c>
    </row>
    <row r="5" spans="2:14" ht="18" customHeight="1" x14ac:dyDescent="0.15">
      <c r="B5" s="8" t="s">
        <v>10</v>
      </c>
      <c r="C5" s="9">
        <v>163640.58333333331</v>
      </c>
      <c r="D5" s="10">
        <v>95141</v>
      </c>
      <c r="E5" s="41">
        <v>0.58140222958139465</v>
      </c>
      <c r="F5" s="9">
        <v>83015</v>
      </c>
      <c r="G5" s="10">
        <v>53139</v>
      </c>
      <c r="H5" s="41">
        <f>G5/F5</f>
        <v>0.64011323254833463</v>
      </c>
      <c r="I5" s="11">
        <v>80625.583333333328</v>
      </c>
      <c r="J5" s="10">
        <v>42002</v>
      </c>
      <c r="K5" s="41">
        <f>J5/I5</f>
        <v>0.52095126960321736</v>
      </c>
      <c r="L5" s="11">
        <v>90770</v>
      </c>
      <c r="M5" s="10">
        <v>50415</v>
      </c>
      <c r="N5" s="12">
        <v>40355</v>
      </c>
    </row>
    <row r="6" spans="2:14" ht="18" customHeight="1" x14ac:dyDescent="0.15">
      <c r="B6" s="13" t="s">
        <v>11</v>
      </c>
      <c r="C6" s="14">
        <v>28378.916666666664</v>
      </c>
      <c r="D6" s="15">
        <v>14500</v>
      </c>
      <c r="E6" s="42">
        <v>0.51094268926168784</v>
      </c>
      <c r="F6" s="14">
        <v>14624.25</v>
      </c>
      <c r="G6" s="15">
        <v>8425</v>
      </c>
      <c r="H6" s="42">
        <f t="shared" ref="H6:H39" si="0">G6/F6</f>
        <v>0.57609791955142997</v>
      </c>
      <c r="I6" s="16">
        <v>13754.666666666666</v>
      </c>
      <c r="J6" s="15">
        <v>6075</v>
      </c>
      <c r="K6" s="42">
        <f t="shared" ref="K6:K39" si="1">J6/I6</f>
        <v>0.44166828227995347</v>
      </c>
      <c r="L6" s="16">
        <v>13878</v>
      </c>
      <c r="M6" s="15">
        <v>8068</v>
      </c>
      <c r="N6" s="17">
        <v>5810</v>
      </c>
    </row>
    <row r="7" spans="2:14" ht="18" customHeight="1" x14ac:dyDescent="0.15">
      <c r="B7" s="13" t="s">
        <v>12</v>
      </c>
      <c r="C7" s="14">
        <v>11032</v>
      </c>
      <c r="D7" s="15">
        <v>5988</v>
      </c>
      <c r="E7" s="42">
        <v>0.5427846265409717</v>
      </c>
      <c r="F7" s="14">
        <v>5557.666666666667</v>
      </c>
      <c r="G7" s="15">
        <v>3396</v>
      </c>
      <c r="H7" s="42">
        <f t="shared" si="0"/>
        <v>0.61104780183530261</v>
      </c>
      <c r="I7" s="16">
        <v>5474.333333333333</v>
      </c>
      <c r="J7" s="15">
        <v>2592</v>
      </c>
      <c r="K7" s="42">
        <f t="shared" si="1"/>
        <v>0.47348231139255925</v>
      </c>
      <c r="L7" s="16">
        <v>5688</v>
      </c>
      <c r="M7" s="15">
        <v>3210</v>
      </c>
      <c r="N7" s="17">
        <v>2478</v>
      </c>
    </row>
    <row r="8" spans="2:14" ht="18" customHeight="1" x14ac:dyDescent="0.15">
      <c r="B8" s="13" t="s">
        <v>13</v>
      </c>
      <c r="C8" s="14">
        <v>12607</v>
      </c>
      <c r="D8" s="15">
        <v>6870</v>
      </c>
      <c r="E8" s="42">
        <v>0.54493535337510912</v>
      </c>
      <c r="F8" s="14">
        <v>6403.916666666667</v>
      </c>
      <c r="G8" s="15">
        <v>3758</v>
      </c>
      <c r="H8" s="42">
        <f t="shared" si="0"/>
        <v>0.58682837326115522</v>
      </c>
      <c r="I8" s="16">
        <v>6203.083333333333</v>
      </c>
      <c r="J8" s="15">
        <v>3112</v>
      </c>
      <c r="K8" s="42">
        <f t="shared" si="1"/>
        <v>0.50168598949447185</v>
      </c>
      <c r="L8" s="16">
        <v>6592</v>
      </c>
      <c r="M8" s="15">
        <v>3607</v>
      </c>
      <c r="N8" s="17">
        <v>2985</v>
      </c>
    </row>
    <row r="9" spans="2:14" ht="18" customHeight="1" x14ac:dyDescent="0.15">
      <c r="B9" s="13" t="s">
        <v>14</v>
      </c>
      <c r="C9" s="14">
        <v>5658.583333333333</v>
      </c>
      <c r="D9" s="15">
        <v>3241</v>
      </c>
      <c r="E9" s="42">
        <v>0.57275819919591187</v>
      </c>
      <c r="F9" s="14">
        <v>2920.1666666666665</v>
      </c>
      <c r="G9" s="15">
        <v>1761</v>
      </c>
      <c r="H9" s="42">
        <f t="shared" si="0"/>
        <v>0.60304777124593345</v>
      </c>
      <c r="I9" s="16">
        <v>2738.4166666666665</v>
      </c>
      <c r="J9" s="15">
        <v>1480</v>
      </c>
      <c r="K9" s="42">
        <f t="shared" si="1"/>
        <v>0.54045829402635348</v>
      </c>
      <c r="L9" s="16">
        <v>3127</v>
      </c>
      <c r="M9" s="15">
        <v>1697</v>
      </c>
      <c r="N9" s="17">
        <v>1430</v>
      </c>
    </row>
    <row r="10" spans="2:14" ht="18" customHeight="1" x14ac:dyDescent="0.15">
      <c r="B10" s="13" t="s">
        <v>15</v>
      </c>
      <c r="C10" s="14">
        <v>12674.75</v>
      </c>
      <c r="D10" s="15">
        <v>7324</v>
      </c>
      <c r="E10" s="42">
        <v>0.57784177202706166</v>
      </c>
      <c r="F10" s="14">
        <v>6465.25</v>
      </c>
      <c r="G10" s="15">
        <v>4114</v>
      </c>
      <c r="H10" s="42">
        <f t="shared" si="0"/>
        <v>0.63632496809868144</v>
      </c>
      <c r="I10" s="16">
        <v>6209.5</v>
      </c>
      <c r="J10" s="15">
        <v>3210</v>
      </c>
      <c r="K10" s="42">
        <f t="shared" si="1"/>
        <v>0.51694983493034863</v>
      </c>
      <c r="L10" s="16">
        <v>7005</v>
      </c>
      <c r="M10" s="15">
        <v>3921</v>
      </c>
      <c r="N10" s="17">
        <v>3084</v>
      </c>
    </row>
    <row r="11" spans="2:14" ht="18" customHeight="1" x14ac:dyDescent="0.15">
      <c r="B11" s="18" t="s">
        <v>16</v>
      </c>
      <c r="C11" s="14">
        <v>4830.6666666666661</v>
      </c>
      <c r="D11" s="15">
        <v>2583</v>
      </c>
      <c r="E11" s="42">
        <v>0.53470880485785266</v>
      </c>
      <c r="F11" s="14">
        <v>2432</v>
      </c>
      <c r="G11" s="15">
        <v>1333</v>
      </c>
      <c r="H11" s="42">
        <f t="shared" si="0"/>
        <v>0.54810855263157898</v>
      </c>
      <c r="I11" s="16">
        <v>2398.6666666666665</v>
      </c>
      <c r="J11" s="15">
        <v>1250</v>
      </c>
      <c r="K11" s="42">
        <f t="shared" si="1"/>
        <v>0.5211228460255698</v>
      </c>
      <c r="L11" s="16">
        <v>2480</v>
      </c>
      <c r="M11" s="15">
        <v>1274</v>
      </c>
      <c r="N11" s="17">
        <v>1206</v>
      </c>
    </row>
    <row r="12" spans="2:14" ht="18" customHeight="1" x14ac:dyDescent="0.15">
      <c r="B12" s="13" t="s">
        <v>17</v>
      </c>
      <c r="C12" s="14">
        <v>10671.416666666668</v>
      </c>
      <c r="D12" s="15">
        <v>5804</v>
      </c>
      <c r="E12" s="42">
        <v>0.54388280218964991</v>
      </c>
      <c r="F12" s="14">
        <v>5493.75</v>
      </c>
      <c r="G12" s="15">
        <v>3333</v>
      </c>
      <c r="H12" s="42">
        <f t="shared" si="0"/>
        <v>0.60668941979522184</v>
      </c>
      <c r="I12" s="16">
        <v>5177.666666666667</v>
      </c>
      <c r="J12" s="15">
        <v>2471</v>
      </c>
      <c r="K12" s="42">
        <f t="shared" si="1"/>
        <v>0.47724200090130686</v>
      </c>
      <c r="L12" s="16">
        <v>5564</v>
      </c>
      <c r="M12" s="15">
        <v>3182</v>
      </c>
      <c r="N12" s="17">
        <v>2382</v>
      </c>
    </row>
    <row r="13" spans="2:14" ht="18" customHeight="1" x14ac:dyDescent="0.15">
      <c r="B13" s="13" t="s">
        <v>18</v>
      </c>
      <c r="C13" s="14">
        <v>7331.8333333333339</v>
      </c>
      <c r="D13" s="15">
        <v>4154</v>
      </c>
      <c r="E13" s="42">
        <v>0.56657043486167624</v>
      </c>
      <c r="F13" s="14">
        <v>3689.3333333333335</v>
      </c>
      <c r="G13" s="15">
        <v>2211</v>
      </c>
      <c r="H13" s="42">
        <f t="shared" si="0"/>
        <v>0.59929526563064683</v>
      </c>
      <c r="I13" s="16">
        <v>3642.5</v>
      </c>
      <c r="J13" s="15">
        <v>1943</v>
      </c>
      <c r="K13" s="42">
        <f t="shared" si="1"/>
        <v>0.53342484557309544</v>
      </c>
      <c r="L13" s="16">
        <v>3972</v>
      </c>
      <c r="M13" s="15">
        <v>2110</v>
      </c>
      <c r="N13" s="17">
        <v>1862</v>
      </c>
    </row>
    <row r="14" spans="2:14" ht="18" customHeight="1" x14ac:dyDescent="0.15">
      <c r="B14" s="13" t="s">
        <v>19</v>
      </c>
      <c r="C14" s="14">
        <v>15485.583333333334</v>
      </c>
      <c r="D14" s="15">
        <v>9646</v>
      </c>
      <c r="E14" s="42">
        <v>0.62290194643404884</v>
      </c>
      <c r="F14" s="14">
        <v>7750.166666666667</v>
      </c>
      <c r="G14" s="15">
        <v>5011</v>
      </c>
      <c r="H14" s="42">
        <f t="shared" si="0"/>
        <v>0.64656674050020424</v>
      </c>
      <c r="I14" s="16">
        <v>7735.416666666667</v>
      </c>
      <c r="J14" s="15">
        <v>4635</v>
      </c>
      <c r="K14" s="42">
        <f t="shared" si="1"/>
        <v>0.59919202800969562</v>
      </c>
      <c r="L14" s="16">
        <v>9255</v>
      </c>
      <c r="M14" s="15">
        <v>4827</v>
      </c>
      <c r="N14" s="17">
        <v>4428</v>
      </c>
    </row>
    <row r="15" spans="2:14" ht="18" customHeight="1" x14ac:dyDescent="0.15">
      <c r="B15" s="13" t="s">
        <v>20</v>
      </c>
      <c r="C15" s="14">
        <v>12502.083333333332</v>
      </c>
      <c r="D15" s="15">
        <v>6628</v>
      </c>
      <c r="E15" s="42">
        <v>0.53015164139310123</v>
      </c>
      <c r="F15" s="14">
        <v>6208</v>
      </c>
      <c r="G15" s="15">
        <v>3432</v>
      </c>
      <c r="H15" s="42">
        <f t="shared" si="0"/>
        <v>0.55283505154639179</v>
      </c>
      <c r="I15" s="16">
        <v>6294.083333333333</v>
      </c>
      <c r="J15" s="15">
        <v>3196</v>
      </c>
      <c r="K15" s="42">
        <f t="shared" si="1"/>
        <v>0.50777846919726199</v>
      </c>
      <c r="L15" s="16">
        <v>6389</v>
      </c>
      <c r="M15" s="15">
        <v>3320</v>
      </c>
      <c r="N15" s="17">
        <v>3069</v>
      </c>
    </row>
    <row r="16" spans="2:14" ht="18" customHeight="1" x14ac:dyDescent="0.15">
      <c r="B16" s="13" t="s">
        <v>21</v>
      </c>
      <c r="C16" s="14">
        <v>7857.3333333333339</v>
      </c>
      <c r="D16" s="15">
        <v>4279</v>
      </c>
      <c r="E16" s="42">
        <v>0.54458679789580855</v>
      </c>
      <c r="F16" s="14">
        <v>4017.5833333333335</v>
      </c>
      <c r="G16" s="15">
        <v>2415</v>
      </c>
      <c r="H16" s="42">
        <f t="shared" si="0"/>
        <v>0.60110763103855969</v>
      </c>
      <c r="I16" s="16">
        <v>3839.75</v>
      </c>
      <c r="J16" s="15">
        <v>1864</v>
      </c>
      <c r="K16" s="42">
        <f t="shared" si="1"/>
        <v>0.48544827137183411</v>
      </c>
      <c r="L16" s="16">
        <v>4106</v>
      </c>
      <c r="M16" s="15">
        <v>2323</v>
      </c>
      <c r="N16" s="17">
        <v>1783</v>
      </c>
    </row>
    <row r="17" spans="2:14" ht="18" customHeight="1" x14ac:dyDescent="0.15">
      <c r="B17" s="13" t="s">
        <v>22</v>
      </c>
      <c r="C17" s="14">
        <v>23188.083333333336</v>
      </c>
      <c r="D17" s="15">
        <v>13289</v>
      </c>
      <c r="E17" s="42">
        <v>0.57309609461756572</v>
      </c>
      <c r="F17" s="14">
        <v>11597.083333333334</v>
      </c>
      <c r="G17" s="15">
        <v>7176</v>
      </c>
      <c r="H17" s="42">
        <f t="shared" si="0"/>
        <v>0.61877627276973368</v>
      </c>
      <c r="I17" s="16">
        <v>11591</v>
      </c>
      <c r="J17" s="15">
        <v>6113</v>
      </c>
      <c r="K17" s="42">
        <f t="shared" si="1"/>
        <v>0.52739194202398409</v>
      </c>
      <c r="L17" s="16">
        <v>12816</v>
      </c>
      <c r="M17" s="15">
        <v>6930</v>
      </c>
      <c r="N17" s="17">
        <v>5886</v>
      </c>
    </row>
    <row r="18" spans="2:14" ht="18" customHeight="1" x14ac:dyDescent="0.15">
      <c r="B18" s="13" t="s">
        <v>23</v>
      </c>
      <c r="C18" s="14">
        <v>8370.4166666666679</v>
      </c>
      <c r="D18" s="15">
        <v>4899</v>
      </c>
      <c r="E18" s="42">
        <v>0.5852755239185623</v>
      </c>
      <c r="F18" s="14">
        <v>4176.416666666667</v>
      </c>
      <c r="G18" s="15">
        <v>2812</v>
      </c>
      <c r="H18" s="42">
        <f t="shared" si="0"/>
        <v>0.67330446754594242</v>
      </c>
      <c r="I18" s="16">
        <v>4194</v>
      </c>
      <c r="J18" s="15">
        <v>2087</v>
      </c>
      <c r="K18" s="42">
        <f t="shared" si="1"/>
        <v>0.49761564139246545</v>
      </c>
      <c r="L18" s="16">
        <v>4663</v>
      </c>
      <c r="M18" s="15">
        <v>2660</v>
      </c>
      <c r="N18" s="17">
        <v>2003</v>
      </c>
    </row>
    <row r="19" spans="2:14" ht="18" customHeight="1" x14ac:dyDescent="0.15">
      <c r="B19" s="13" t="s">
        <v>24</v>
      </c>
      <c r="C19" s="14">
        <v>2316.1666666666665</v>
      </c>
      <c r="D19" s="15">
        <v>1344</v>
      </c>
      <c r="E19" s="42">
        <v>0.58026912283226595</v>
      </c>
      <c r="F19" s="14">
        <v>1208.5833333333333</v>
      </c>
      <c r="G19" s="15">
        <v>763</v>
      </c>
      <c r="H19" s="42">
        <f t="shared" si="0"/>
        <v>0.63131765841550025</v>
      </c>
      <c r="I19" s="16">
        <v>1107.5833333333333</v>
      </c>
      <c r="J19" s="15">
        <v>581</v>
      </c>
      <c r="K19" s="42">
        <f t="shared" si="1"/>
        <v>0.52456549544804754</v>
      </c>
      <c r="L19" s="16">
        <v>1278</v>
      </c>
      <c r="M19" s="15">
        <v>724</v>
      </c>
      <c r="N19" s="17">
        <v>554</v>
      </c>
    </row>
    <row r="20" spans="2:14" ht="18" customHeight="1" x14ac:dyDescent="0.15">
      <c r="B20" s="13" t="s">
        <v>25</v>
      </c>
      <c r="C20" s="14">
        <v>185.66666666666666</v>
      </c>
      <c r="D20" s="15">
        <v>80</v>
      </c>
      <c r="E20" s="42">
        <v>0.43087971274685821</v>
      </c>
      <c r="F20" s="14">
        <v>97.333333333333329</v>
      </c>
      <c r="G20" s="15">
        <v>41</v>
      </c>
      <c r="H20" s="42">
        <f t="shared" si="0"/>
        <v>0.42123287671232879</v>
      </c>
      <c r="I20" s="16">
        <v>88.333333333333329</v>
      </c>
      <c r="J20" s="15">
        <v>39</v>
      </c>
      <c r="K20" s="42">
        <f t="shared" si="1"/>
        <v>0.44150943396226416</v>
      </c>
      <c r="L20" s="43">
        <v>61</v>
      </c>
      <c r="M20" s="44">
        <v>33</v>
      </c>
      <c r="N20" s="17">
        <v>28</v>
      </c>
    </row>
    <row r="21" spans="2:14" ht="18" customHeight="1" x14ac:dyDescent="0.15">
      <c r="B21" s="13" t="s">
        <v>26</v>
      </c>
      <c r="C21" s="14">
        <v>3825.333333333333</v>
      </c>
      <c r="D21" s="15">
        <v>2099</v>
      </c>
      <c r="E21" s="42">
        <v>0.54871035203903806</v>
      </c>
      <c r="F21" s="14">
        <v>1905.0833333333333</v>
      </c>
      <c r="G21" s="15">
        <v>1086</v>
      </c>
      <c r="H21" s="42">
        <f t="shared" si="0"/>
        <v>0.5700538034206728</v>
      </c>
      <c r="I21" s="16">
        <v>1920.25</v>
      </c>
      <c r="J21" s="15">
        <v>1013</v>
      </c>
      <c r="K21" s="42">
        <f t="shared" si="1"/>
        <v>0.52753547715141258</v>
      </c>
      <c r="L21" s="16">
        <v>2015</v>
      </c>
      <c r="M21" s="15">
        <v>1038</v>
      </c>
      <c r="N21" s="17">
        <v>977</v>
      </c>
    </row>
    <row r="22" spans="2:14" ht="18" customHeight="1" x14ac:dyDescent="0.15">
      <c r="B22" s="13" t="s">
        <v>27</v>
      </c>
      <c r="C22" s="14">
        <v>1978.75</v>
      </c>
      <c r="D22" s="15">
        <v>1093</v>
      </c>
      <c r="E22" s="42">
        <v>0.55236891977258373</v>
      </c>
      <c r="F22" s="14">
        <v>1016.8333333333334</v>
      </c>
      <c r="G22" s="15">
        <v>627</v>
      </c>
      <c r="H22" s="42">
        <f t="shared" si="0"/>
        <v>0.6166202261924274</v>
      </c>
      <c r="I22" s="16">
        <v>961.91666666666663</v>
      </c>
      <c r="J22" s="15">
        <v>466</v>
      </c>
      <c r="K22" s="42">
        <f t="shared" si="1"/>
        <v>0.484449449883046</v>
      </c>
      <c r="L22" s="16">
        <v>1040</v>
      </c>
      <c r="M22" s="15">
        <v>594</v>
      </c>
      <c r="N22" s="17">
        <v>446</v>
      </c>
    </row>
    <row r="23" spans="2:14" ht="18" customHeight="1" x14ac:dyDescent="0.15">
      <c r="B23" s="13" t="s">
        <v>28</v>
      </c>
      <c r="C23" s="14">
        <v>5806.5</v>
      </c>
      <c r="D23" s="15">
        <v>3161</v>
      </c>
      <c r="E23" s="42">
        <v>0.54438990786187891</v>
      </c>
      <c r="F23" s="14">
        <v>2918.5</v>
      </c>
      <c r="G23" s="15">
        <v>1746</v>
      </c>
      <c r="H23" s="42">
        <f t="shared" si="0"/>
        <v>0.59825252698303921</v>
      </c>
      <c r="I23" s="16">
        <v>2888</v>
      </c>
      <c r="J23" s="15">
        <v>1415</v>
      </c>
      <c r="K23" s="42">
        <f t="shared" si="1"/>
        <v>0.48995844875346262</v>
      </c>
      <c r="L23" s="16">
        <v>3024</v>
      </c>
      <c r="M23" s="15">
        <v>1672</v>
      </c>
      <c r="N23" s="17">
        <v>1352</v>
      </c>
    </row>
    <row r="24" spans="2:14" ht="18" customHeight="1" x14ac:dyDescent="0.15">
      <c r="B24" s="13" t="s">
        <v>29</v>
      </c>
      <c r="C24" s="14">
        <v>1807.0833333333333</v>
      </c>
      <c r="D24" s="15">
        <v>1135</v>
      </c>
      <c r="E24" s="42">
        <v>0.62808392898316812</v>
      </c>
      <c r="F24" s="14">
        <v>953.91666666666663</v>
      </c>
      <c r="G24" s="15">
        <v>609</v>
      </c>
      <c r="H24" s="42">
        <f t="shared" si="0"/>
        <v>0.63842054686817507</v>
      </c>
      <c r="I24" s="16">
        <v>853.16666666666663</v>
      </c>
      <c r="J24" s="15">
        <v>526</v>
      </c>
      <c r="K24" s="42">
        <f t="shared" si="1"/>
        <v>0.61652666536432899</v>
      </c>
      <c r="L24" s="16">
        <v>1066</v>
      </c>
      <c r="M24" s="15">
        <v>573</v>
      </c>
      <c r="N24" s="17">
        <v>493</v>
      </c>
    </row>
    <row r="25" spans="2:14" ht="18" customHeight="1" x14ac:dyDescent="0.15">
      <c r="B25" s="13" t="s">
        <v>30</v>
      </c>
      <c r="C25" s="14">
        <v>2355.833333333333</v>
      </c>
      <c r="D25" s="15">
        <v>1152</v>
      </c>
      <c r="E25" s="42">
        <v>0.48899893880438633</v>
      </c>
      <c r="F25" s="14">
        <v>1208</v>
      </c>
      <c r="G25" s="15">
        <v>607</v>
      </c>
      <c r="H25" s="42">
        <f t="shared" si="0"/>
        <v>0.50248344370860931</v>
      </c>
      <c r="I25" s="16">
        <v>1147.8333333333333</v>
      </c>
      <c r="J25" s="15">
        <v>545</v>
      </c>
      <c r="K25" s="42">
        <f t="shared" si="1"/>
        <v>0.47480760853782494</v>
      </c>
      <c r="L25" s="16">
        <v>1117</v>
      </c>
      <c r="M25" s="15">
        <v>588</v>
      </c>
      <c r="N25" s="17">
        <v>529</v>
      </c>
    </row>
    <row r="26" spans="2:14" ht="18" customHeight="1" x14ac:dyDescent="0.15">
      <c r="B26" s="13" t="s">
        <v>31</v>
      </c>
      <c r="C26" s="14">
        <v>6134.916666666667</v>
      </c>
      <c r="D26" s="15">
        <v>3377</v>
      </c>
      <c r="E26" s="42">
        <v>0.55045572474497073</v>
      </c>
      <c r="F26" s="14">
        <v>3138.0833333333335</v>
      </c>
      <c r="G26" s="15">
        <v>1862</v>
      </c>
      <c r="H26" s="42">
        <f t="shared" si="0"/>
        <v>0.59335581697957884</v>
      </c>
      <c r="I26" s="16">
        <v>2996.8333333333335</v>
      </c>
      <c r="J26" s="15">
        <v>1515</v>
      </c>
      <c r="K26" s="42">
        <f t="shared" si="1"/>
        <v>0.50553361881986536</v>
      </c>
      <c r="L26" s="16">
        <v>3246</v>
      </c>
      <c r="M26" s="15">
        <v>1787</v>
      </c>
      <c r="N26" s="17">
        <v>1459</v>
      </c>
    </row>
    <row r="27" spans="2:14" ht="18" customHeight="1" x14ac:dyDescent="0.15">
      <c r="B27" s="13" t="s">
        <v>32</v>
      </c>
      <c r="C27" s="14">
        <v>2211</v>
      </c>
      <c r="D27" s="15">
        <v>1119</v>
      </c>
      <c r="E27" s="42">
        <v>0.50610583446404345</v>
      </c>
      <c r="F27" s="14">
        <v>1161.1666666666667</v>
      </c>
      <c r="G27" s="15">
        <v>634</v>
      </c>
      <c r="H27" s="42">
        <f t="shared" si="0"/>
        <v>0.54600258360843978</v>
      </c>
      <c r="I27" s="16">
        <v>1049.8333333333333</v>
      </c>
      <c r="J27" s="15">
        <v>485</v>
      </c>
      <c r="K27" s="42">
        <f t="shared" si="1"/>
        <v>0.46197809176059695</v>
      </c>
      <c r="L27" s="16">
        <v>1051</v>
      </c>
      <c r="M27" s="15">
        <v>599</v>
      </c>
      <c r="N27" s="17">
        <v>452</v>
      </c>
    </row>
    <row r="28" spans="2:14" ht="18" customHeight="1" x14ac:dyDescent="0.15">
      <c r="B28" s="13" t="s">
        <v>33</v>
      </c>
      <c r="C28" s="14">
        <v>2756.75</v>
      </c>
      <c r="D28" s="15">
        <v>1609</v>
      </c>
      <c r="E28" s="42">
        <v>0.58365829328013064</v>
      </c>
      <c r="F28" s="14">
        <v>1423.1666666666667</v>
      </c>
      <c r="G28" s="15">
        <v>885</v>
      </c>
      <c r="H28" s="42">
        <f t="shared" si="0"/>
        <v>0.62185267595737204</v>
      </c>
      <c r="I28" s="16">
        <v>1333.5833333333333</v>
      </c>
      <c r="J28" s="15">
        <v>724</v>
      </c>
      <c r="K28" s="42">
        <f t="shared" si="1"/>
        <v>0.54289820658626509</v>
      </c>
      <c r="L28" s="16">
        <v>1531</v>
      </c>
      <c r="M28" s="15">
        <v>839</v>
      </c>
      <c r="N28" s="17">
        <v>692</v>
      </c>
    </row>
    <row r="29" spans="2:14" ht="18" customHeight="1" x14ac:dyDescent="0.15">
      <c r="B29" s="13" t="s">
        <v>34</v>
      </c>
      <c r="C29" s="14">
        <v>3936.5</v>
      </c>
      <c r="D29" s="15">
        <v>2256</v>
      </c>
      <c r="E29" s="42">
        <v>0.57309792963292261</v>
      </c>
      <c r="F29" s="14">
        <v>2032.0833333333333</v>
      </c>
      <c r="G29" s="15">
        <v>1271</v>
      </c>
      <c r="H29" s="42">
        <f t="shared" si="0"/>
        <v>0.6254664752921878</v>
      </c>
      <c r="I29" s="16">
        <v>1904.4166666666667</v>
      </c>
      <c r="J29" s="15">
        <v>985</v>
      </c>
      <c r="K29" s="42">
        <f t="shared" si="1"/>
        <v>0.5172187458976939</v>
      </c>
      <c r="L29" s="16">
        <v>2150</v>
      </c>
      <c r="M29" s="15">
        <v>1217</v>
      </c>
      <c r="N29" s="17">
        <v>933</v>
      </c>
    </row>
    <row r="30" spans="2:14" ht="18" customHeight="1" x14ac:dyDescent="0.15">
      <c r="B30" s="13" t="s">
        <v>35</v>
      </c>
      <c r="C30" s="14">
        <v>6620.25</v>
      </c>
      <c r="D30" s="15">
        <v>3893</v>
      </c>
      <c r="E30" s="42">
        <v>0.58804425814735095</v>
      </c>
      <c r="F30" s="14">
        <v>3377.6666666666665</v>
      </c>
      <c r="G30" s="15">
        <v>2173</v>
      </c>
      <c r="H30" s="42">
        <f t="shared" si="0"/>
        <v>0.64334353103720521</v>
      </c>
      <c r="I30" s="16">
        <v>3242.5833333333335</v>
      </c>
      <c r="J30" s="15">
        <v>1720</v>
      </c>
      <c r="K30" s="42">
        <f t="shared" si="1"/>
        <v>0.53044126339595488</v>
      </c>
      <c r="L30" s="16">
        <v>3743</v>
      </c>
      <c r="M30" s="15">
        <v>2078</v>
      </c>
      <c r="N30" s="17">
        <v>1665</v>
      </c>
    </row>
    <row r="31" spans="2:14" ht="18" customHeight="1" x14ac:dyDescent="0.15">
      <c r="B31" s="13" t="s">
        <v>36</v>
      </c>
      <c r="C31" s="14">
        <v>4772.416666666667</v>
      </c>
      <c r="D31" s="15">
        <v>2691</v>
      </c>
      <c r="E31" s="42">
        <v>0.56386526742216558</v>
      </c>
      <c r="F31" s="14">
        <v>2516.3333333333335</v>
      </c>
      <c r="G31" s="15">
        <v>1575</v>
      </c>
      <c r="H31" s="42">
        <f t="shared" si="0"/>
        <v>0.62591071665121201</v>
      </c>
      <c r="I31" s="16">
        <v>2256.0833333333335</v>
      </c>
      <c r="J31" s="15">
        <v>1116</v>
      </c>
      <c r="K31" s="42">
        <f t="shared" si="1"/>
        <v>0.49466257895320059</v>
      </c>
      <c r="L31" s="16">
        <v>2601</v>
      </c>
      <c r="M31" s="15">
        <v>1519</v>
      </c>
      <c r="N31" s="17">
        <v>1082</v>
      </c>
    </row>
    <row r="32" spans="2:14" ht="18" customHeight="1" x14ac:dyDescent="0.15">
      <c r="B32" s="13" t="s">
        <v>37</v>
      </c>
      <c r="C32" s="14">
        <v>1669.4166666666665</v>
      </c>
      <c r="D32" s="15">
        <v>939</v>
      </c>
      <c r="E32" s="42">
        <v>0.56247192132980584</v>
      </c>
      <c r="F32" s="14">
        <v>866</v>
      </c>
      <c r="G32" s="15">
        <v>552</v>
      </c>
      <c r="H32" s="42">
        <f t="shared" si="0"/>
        <v>0.6374133949191686</v>
      </c>
      <c r="I32" s="16">
        <v>803.41666666666663</v>
      </c>
      <c r="J32" s="15">
        <v>387</v>
      </c>
      <c r="K32" s="42">
        <f t="shared" si="1"/>
        <v>0.48169277045949593</v>
      </c>
      <c r="L32" s="16">
        <v>903</v>
      </c>
      <c r="M32" s="15">
        <v>532</v>
      </c>
      <c r="N32" s="17">
        <v>371</v>
      </c>
    </row>
    <row r="33" spans="2:15" ht="18" customHeight="1" x14ac:dyDescent="0.15">
      <c r="B33" s="13" t="s">
        <v>38</v>
      </c>
      <c r="C33" s="14">
        <v>1111.6666666666665</v>
      </c>
      <c r="D33" s="15">
        <v>592</v>
      </c>
      <c r="E33" s="42">
        <v>0.53253373313343333</v>
      </c>
      <c r="F33" s="14">
        <v>558.91666666666663</v>
      </c>
      <c r="G33" s="15">
        <v>328</v>
      </c>
      <c r="H33" s="42">
        <f t="shared" si="0"/>
        <v>0.58684956016102585</v>
      </c>
      <c r="I33" s="16">
        <v>552.75</v>
      </c>
      <c r="J33" s="15">
        <v>264</v>
      </c>
      <c r="K33" s="42">
        <f t="shared" si="1"/>
        <v>0.47761194029850745</v>
      </c>
      <c r="L33" s="16">
        <v>568</v>
      </c>
      <c r="M33" s="15">
        <v>314</v>
      </c>
      <c r="N33" s="17">
        <v>254</v>
      </c>
    </row>
    <row r="34" spans="2:15" ht="18" customHeight="1" x14ac:dyDescent="0.15">
      <c r="B34" s="13" t="s">
        <v>39</v>
      </c>
      <c r="C34" s="14">
        <v>1393.25</v>
      </c>
      <c r="D34" s="15">
        <v>904</v>
      </c>
      <c r="E34" s="42">
        <v>0.64884263412883547</v>
      </c>
      <c r="F34" s="14">
        <v>689.5</v>
      </c>
      <c r="G34" s="15">
        <v>469</v>
      </c>
      <c r="H34" s="42">
        <f t="shared" si="0"/>
        <v>0.68020304568527923</v>
      </c>
      <c r="I34" s="16">
        <v>703.75</v>
      </c>
      <c r="J34" s="15">
        <v>435</v>
      </c>
      <c r="K34" s="42">
        <f t="shared" si="1"/>
        <v>0.61811722912966249</v>
      </c>
      <c r="L34" s="16">
        <v>862</v>
      </c>
      <c r="M34" s="15">
        <v>448</v>
      </c>
      <c r="N34" s="17">
        <v>414</v>
      </c>
    </row>
    <row r="35" spans="2:15" ht="18" customHeight="1" x14ac:dyDescent="0.15">
      <c r="B35" s="13" t="s">
        <v>40</v>
      </c>
      <c r="C35" s="14">
        <v>4814.5833333333339</v>
      </c>
      <c r="D35" s="15">
        <v>2969</v>
      </c>
      <c r="E35" s="42">
        <v>0.61666810904370395</v>
      </c>
      <c r="F35" s="14">
        <v>2461.3333333333335</v>
      </c>
      <c r="G35" s="15">
        <v>1592</v>
      </c>
      <c r="H35" s="42">
        <f t="shared" si="0"/>
        <v>0.64680390032502699</v>
      </c>
      <c r="I35" s="16">
        <v>2353.25</v>
      </c>
      <c r="J35" s="15">
        <v>1377</v>
      </c>
      <c r="K35" s="42">
        <f t="shared" si="1"/>
        <v>0.58514819929884199</v>
      </c>
      <c r="L35" s="16">
        <v>2869</v>
      </c>
      <c r="M35" s="15">
        <v>1528</v>
      </c>
      <c r="N35" s="17">
        <v>1341</v>
      </c>
    </row>
    <row r="36" spans="2:15" ht="18" customHeight="1" x14ac:dyDescent="0.15">
      <c r="B36" s="13" t="s">
        <v>41</v>
      </c>
      <c r="C36" s="14">
        <v>3110</v>
      </c>
      <c r="D36" s="15">
        <v>1726</v>
      </c>
      <c r="E36" s="42">
        <v>0.55498392282958198</v>
      </c>
      <c r="F36" s="14">
        <v>1605.25</v>
      </c>
      <c r="G36" s="15">
        <v>977</v>
      </c>
      <c r="H36" s="42">
        <f t="shared" si="0"/>
        <v>0.60862793957327521</v>
      </c>
      <c r="I36" s="16">
        <v>1504.75</v>
      </c>
      <c r="J36" s="15">
        <v>749</v>
      </c>
      <c r="K36" s="42">
        <f t="shared" si="1"/>
        <v>0.4977571025087224</v>
      </c>
      <c r="L36" s="16">
        <v>1658</v>
      </c>
      <c r="M36" s="15">
        <v>941</v>
      </c>
      <c r="N36" s="17">
        <v>717</v>
      </c>
    </row>
    <row r="37" spans="2:15" ht="18" customHeight="1" x14ac:dyDescent="0.15">
      <c r="B37" s="13" t="s">
        <v>42</v>
      </c>
      <c r="C37" s="14">
        <v>4517.4166666666661</v>
      </c>
      <c r="D37" s="15">
        <v>2459</v>
      </c>
      <c r="E37" s="42">
        <v>0.54433765610876428</v>
      </c>
      <c r="F37" s="14">
        <v>2247.4166666666665</v>
      </c>
      <c r="G37" s="15">
        <v>1353</v>
      </c>
      <c r="H37" s="42">
        <f t="shared" si="0"/>
        <v>0.60202454670176875</v>
      </c>
      <c r="I37" s="16">
        <v>2270</v>
      </c>
      <c r="J37" s="15">
        <v>1106</v>
      </c>
      <c r="K37" s="42">
        <f t="shared" si="1"/>
        <v>0.48722466960352423</v>
      </c>
      <c r="L37" s="16">
        <v>2353</v>
      </c>
      <c r="M37" s="15">
        <v>1303</v>
      </c>
      <c r="N37" s="17">
        <v>1050</v>
      </c>
    </row>
    <row r="38" spans="2:15" ht="18" customHeight="1" x14ac:dyDescent="0.15">
      <c r="B38" s="13" t="s">
        <v>43</v>
      </c>
      <c r="C38" s="14">
        <v>1077.3333333333333</v>
      </c>
      <c r="D38" s="15">
        <v>575</v>
      </c>
      <c r="E38" s="42">
        <v>0.53372524752475248</v>
      </c>
      <c r="F38" s="14">
        <v>570.75</v>
      </c>
      <c r="G38" s="15">
        <v>292</v>
      </c>
      <c r="H38" s="42">
        <f t="shared" si="0"/>
        <v>0.51160753394656155</v>
      </c>
      <c r="I38" s="16">
        <v>506.58333333333331</v>
      </c>
      <c r="J38" s="15">
        <v>283</v>
      </c>
      <c r="K38" s="42">
        <f t="shared" si="1"/>
        <v>0.55864451390031256</v>
      </c>
      <c r="L38" s="16">
        <v>544</v>
      </c>
      <c r="M38" s="15">
        <v>279</v>
      </c>
      <c r="N38" s="17">
        <v>265</v>
      </c>
    </row>
    <row r="39" spans="2:15" ht="18" customHeight="1" thickBot="1" x14ac:dyDescent="0.2">
      <c r="B39" s="19" t="s">
        <v>44</v>
      </c>
      <c r="C39" s="20">
        <v>2474.4166666666665</v>
      </c>
      <c r="D39" s="21">
        <v>1338</v>
      </c>
      <c r="E39" s="45">
        <v>0.54073350621358574</v>
      </c>
      <c r="F39" s="20">
        <v>1205.0833333333333</v>
      </c>
      <c r="G39" s="21">
        <v>644</v>
      </c>
      <c r="H39" s="45">
        <f t="shared" si="0"/>
        <v>0.53440287670285602</v>
      </c>
      <c r="I39" s="22">
        <v>1269.3333333333333</v>
      </c>
      <c r="J39" s="21">
        <v>694</v>
      </c>
      <c r="K39" s="45">
        <f t="shared" si="1"/>
        <v>0.54674369747899165</v>
      </c>
      <c r="L39" s="22">
        <v>1294</v>
      </c>
      <c r="M39" s="21">
        <v>621</v>
      </c>
      <c r="N39" s="23">
        <v>673</v>
      </c>
    </row>
    <row r="40" spans="2:15" ht="18" customHeight="1" thickTop="1" x14ac:dyDescent="0.15">
      <c r="B40" s="24" t="s">
        <v>45</v>
      </c>
      <c r="C40" s="46">
        <f>SUMIF($B$5:$B$39,$B40,C5:C39)</f>
        <v>163640.58333333331</v>
      </c>
      <c r="D40" s="47">
        <f>SUMIF($B$5:$B$39,$B40,D5:D39)</f>
        <v>95141</v>
      </c>
      <c r="E40" s="48">
        <f>D40/C40</f>
        <v>0.58140222958139465</v>
      </c>
      <c r="F40" s="46">
        <f>SUMIF($B$5:$B$39,$B40,F5:F39)</f>
        <v>83015</v>
      </c>
      <c r="G40" s="47">
        <f>SUMIF($B$5:$B$39,$B40,G5:G39)</f>
        <v>53139</v>
      </c>
      <c r="H40" s="48">
        <f>G40/F40</f>
        <v>0.64011323254833463</v>
      </c>
      <c r="I40" s="49">
        <f>SUMIF($B$5:$B$39,$B40,I5:I39)</f>
        <v>80625.583333333328</v>
      </c>
      <c r="J40" s="47">
        <f>SUMIF($B$5:$B$39,$B40,J5:J39)</f>
        <v>42002</v>
      </c>
      <c r="K40" s="48">
        <f>J40/I40</f>
        <v>0.52095126960321736</v>
      </c>
      <c r="L40" s="25">
        <v>90770</v>
      </c>
      <c r="M40" s="26">
        <v>50415</v>
      </c>
      <c r="N40" s="27">
        <v>40355</v>
      </c>
    </row>
    <row r="41" spans="2:15" ht="18" customHeight="1" x14ac:dyDescent="0.15">
      <c r="B41" s="13" t="s">
        <v>46</v>
      </c>
      <c r="C41" s="14">
        <f>C9+C11+C19+C20+C21+C22+C23+C24+C25</f>
        <v>28764.583333333328</v>
      </c>
      <c r="D41" s="15">
        <f>D9+D11+D19+D20+D21+D22+D23+D24+D25</f>
        <v>15888</v>
      </c>
      <c r="E41" s="42">
        <f>D41/C41</f>
        <v>0.55234591149416967</v>
      </c>
      <c r="F41" s="14">
        <f>F9+F11+F19+F20+F21+F22+F23+F24+F25</f>
        <v>14660.416666666666</v>
      </c>
      <c r="G41" s="15">
        <f>G9+G11+G19+G20+G21+G22+G23+G24+G25</f>
        <v>8573</v>
      </c>
      <c r="H41" s="42">
        <f>G41/F41</f>
        <v>0.58477191985220978</v>
      </c>
      <c r="I41" s="16">
        <f>I9+I11+I19+I20+I21+I22+I23+I24+I25</f>
        <v>14104.166666666666</v>
      </c>
      <c r="J41" s="15">
        <f>J9+J11+J19+J20+J21+J22+J23+J24+J25</f>
        <v>7315</v>
      </c>
      <c r="K41" s="42">
        <f>J41/I41</f>
        <v>0.51864106351550965</v>
      </c>
      <c r="L41" s="50">
        <v>15208</v>
      </c>
      <c r="M41" s="44">
        <v>8193</v>
      </c>
      <c r="N41" s="31">
        <v>7015</v>
      </c>
      <c r="O41" s="51"/>
    </row>
    <row r="42" spans="2:15" ht="18" customHeight="1" x14ac:dyDescent="0.15">
      <c r="B42" s="13" t="s">
        <v>47</v>
      </c>
      <c r="C42" s="14">
        <f>C7+C12+C28+C29+C30</f>
        <v>35016.916666666672</v>
      </c>
      <c r="D42" s="15">
        <f>D7+D12+D28+D29+D30</f>
        <v>19550</v>
      </c>
      <c r="E42" s="42">
        <f t="shared" ref="E42:E48" si="2">D42/C42</f>
        <v>0.55830158280640541</v>
      </c>
      <c r="F42" s="14">
        <f>F7+F12+F28+F29+F30</f>
        <v>17884.333333333336</v>
      </c>
      <c r="G42" s="15">
        <f>G7+G12+G28+G29+G30</f>
        <v>11058</v>
      </c>
      <c r="H42" s="42">
        <f t="shared" ref="H42:H48" si="3">G42/F42</f>
        <v>0.6183065252641976</v>
      </c>
      <c r="I42" s="16">
        <f>I7+I12+I28+I29+I30</f>
        <v>17132.583333333332</v>
      </c>
      <c r="J42" s="15">
        <f>J7+J12+J28+J29+J30</f>
        <v>8492</v>
      </c>
      <c r="K42" s="42">
        <f t="shared" ref="K42:K48" si="4">J42/I42</f>
        <v>0.49566372068816245</v>
      </c>
      <c r="L42" s="29">
        <v>18676</v>
      </c>
      <c r="M42" s="30">
        <v>10526</v>
      </c>
      <c r="N42" s="31">
        <v>8150</v>
      </c>
      <c r="O42" s="51"/>
    </row>
    <row r="43" spans="2:15" ht="18" customHeight="1" x14ac:dyDescent="0.15">
      <c r="B43" s="13" t="s">
        <v>48</v>
      </c>
      <c r="C43" s="14">
        <f>C10+C13+C26+C27</f>
        <v>28352.500000000004</v>
      </c>
      <c r="D43" s="15">
        <f>D10+D13+D26+D27</f>
        <v>15974</v>
      </c>
      <c r="E43" s="42">
        <f t="shared" si="2"/>
        <v>0.56340710695705842</v>
      </c>
      <c r="F43" s="14">
        <f>F10+F13+F26+F27</f>
        <v>14453.833333333334</v>
      </c>
      <c r="G43" s="15">
        <f>G10+G13+G26+G27</f>
        <v>8821</v>
      </c>
      <c r="H43" s="42">
        <f t="shared" si="3"/>
        <v>0.61028792823126499</v>
      </c>
      <c r="I43" s="16">
        <f>I10+I13+I26+I27</f>
        <v>13898.666666666668</v>
      </c>
      <c r="J43" s="15">
        <f>J10+J13+J26+J27</f>
        <v>7153</v>
      </c>
      <c r="K43" s="42">
        <f t="shared" si="4"/>
        <v>0.51465368380660015</v>
      </c>
      <c r="L43" s="29">
        <v>15274</v>
      </c>
      <c r="M43" s="30">
        <v>8417</v>
      </c>
      <c r="N43" s="31">
        <v>6857</v>
      </c>
      <c r="O43" s="51"/>
    </row>
    <row r="44" spans="2:15" ht="18" customHeight="1" x14ac:dyDescent="0.15">
      <c r="B44" s="13" t="s">
        <v>49</v>
      </c>
      <c r="C44" s="14">
        <f>C31+C32+C33+C18</f>
        <v>15923.916666666668</v>
      </c>
      <c r="D44" s="15">
        <f>D31+D32+D33+D18</f>
        <v>9121</v>
      </c>
      <c r="E44" s="42">
        <f t="shared" si="2"/>
        <v>0.57278621779608241</v>
      </c>
      <c r="F44" s="14">
        <f>F31+F32+F33+F18</f>
        <v>8117.666666666667</v>
      </c>
      <c r="G44" s="15">
        <f>G31+G32+G33+G18</f>
        <v>5267</v>
      </c>
      <c r="H44" s="42">
        <f t="shared" si="3"/>
        <v>0.64883176610684512</v>
      </c>
      <c r="I44" s="16">
        <f>I31+I32+I33+I18</f>
        <v>7806.25</v>
      </c>
      <c r="J44" s="15">
        <f>J31+J32+J33+J18</f>
        <v>3854</v>
      </c>
      <c r="K44" s="42">
        <f t="shared" si="4"/>
        <v>0.49370696557245797</v>
      </c>
      <c r="L44" s="29">
        <v>8735</v>
      </c>
      <c r="M44" s="30">
        <v>5025</v>
      </c>
      <c r="N44" s="31">
        <v>3710</v>
      </c>
      <c r="O44" s="51"/>
    </row>
    <row r="45" spans="2:15" ht="18" customHeight="1" x14ac:dyDescent="0.15">
      <c r="B45" s="13" t="s">
        <v>50</v>
      </c>
      <c r="C45" s="14">
        <f>C17+C34+C35+C36+C37</f>
        <v>37023.333333333336</v>
      </c>
      <c r="D45" s="15">
        <f>D17+D34+D35+D36+D37</f>
        <v>21347</v>
      </c>
      <c r="E45" s="42">
        <f t="shared" si="2"/>
        <v>0.57658233546412174</v>
      </c>
      <c r="F45" s="14">
        <f>F17+F34+F35+F36+F37</f>
        <v>18600.583333333336</v>
      </c>
      <c r="G45" s="15">
        <f>G17+G34+G35+G36+G37</f>
        <v>11567</v>
      </c>
      <c r="H45" s="42">
        <f t="shared" si="3"/>
        <v>0.62186221758278182</v>
      </c>
      <c r="I45" s="16">
        <f>I17+I34+I35+I36+I37</f>
        <v>18422.75</v>
      </c>
      <c r="J45" s="15">
        <f>J17+J34+J35+J36+J37</f>
        <v>9780</v>
      </c>
      <c r="K45" s="42">
        <f t="shared" si="4"/>
        <v>0.53086537026231151</v>
      </c>
      <c r="L45" s="29">
        <v>20558</v>
      </c>
      <c r="M45" s="30">
        <v>11150</v>
      </c>
      <c r="N45" s="31">
        <v>9408</v>
      </c>
      <c r="O45" s="51"/>
    </row>
    <row r="46" spans="2:15" ht="18" customHeight="1" x14ac:dyDescent="0.15">
      <c r="B46" s="13" t="s">
        <v>51</v>
      </c>
      <c r="C46" s="14">
        <f>C15</f>
        <v>12502.083333333332</v>
      </c>
      <c r="D46" s="15">
        <f>D15</f>
        <v>6628</v>
      </c>
      <c r="E46" s="42">
        <f t="shared" si="2"/>
        <v>0.53015164139310123</v>
      </c>
      <c r="F46" s="14">
        <f>F15</f>
        <v>6208</v>
      </c>
      <c r="G46" s="15">
        <f>G15</f>
        <v>3432</v>
      </c>
      <c r="H46" s="42">
        <f t="shared" si="3"/>
        <v>0.55283505154639179</v>
      </c>
      <c r="I46" s="16">
        <f>I15</f>
        <v>6294.083333333333</v>
      </c>
      <c r="J46" s="15">
        <f>J15</f>
        <v>3196</v>
      </c>
      <c r="K46" s="42">
        <f t="shared" si="4"/>
        <v>0.50777846919726199</v>
      </c>
      <c r="L46" s="29">
        <v>6389</v>
      </c>
      <c r="M46" s="30">
        <v>3320</v>
      </c>
      <c r="N46" s="31">
        <v>3069</v>
      </c>
      <c r="O46" s="51"/>
    </row>
    <row r="47" spans="2:15" ht="18" customHeight="1" x14ac:dyDescent="0.15">
      <c r="B47" s="13" t="s">
        <v>52</v>
      </c>
      <c r="C47" s="14">
        <f>C14</f>
        <v>15485.583333333334</v>
      </c>
      <c r="D47" s="15">
        <f>D14</f>
        <v>9646</v>
      </c>
      <c r="E47" s="42">
        <f t="shared" si="2"/>
        <v>0.62290194643404884</v>
      </c>
      <c r="F47" s="14">
        <f>F14</f>
        <v>7750.166666666667</v>
      </c>
      <c r="G47" s="15">
        <f>G14</f>
        <v>5011</v>
      </c>
      <c r="H47" s="42">
        <f t="shared" si="3"/>
        <v>0.64656674050020424</v>
      </c>
      <c r="I47" s="16">
        <f>I14</f>
        <v>7735.416666666667</v>
      </c>
      <c r="J47" s="15">
        <f>J14</f>
        <v>4635</v>
      </c>
      <c r="K47" s="42">
        <f t="shared" si="4"/>
        <v>0.59919202800969562</v>
      </c>
      <c r="L47" s="29">
        <v>9255</v>
      </c>
      <c r="M47" s="30">
        <v>4827</v>
      </c>
      <c r="N47" s="31">
        <v>4428</v>
      </c>
      <c r="O47" s="51"/>
    </row>
    <row r="48" spans="2:15" ht="18" customHeight="1" x14ac:dyDescent="0.15">
      <c r="B48" s="13" t="s">
        <v>53</v>
      </c>
      <c r="C48" s="14">
        <f>C6+C16+C38</f>
        <v>37313.583333333336</v>
      </c>
      <c r="D48" s="15">
        <f>D6+D16+D38</f>
        <v>19354</v>
      </c>
      <c r="E48" s="42">
        <f t="shared" si="2"/>
        <v>0.51868510797006451</v>
      </c>
      <c r="F48" s="14">
        <f>F6+F16+F38</f>
        <v>19212.583333333332</v>
      </c>
      <c r="G48" s="15">
        <f>G6+G16+G38</f>
        <v>11132</v>
      </c>
      <c r="H48" s="42">
        <f t="shared" si="3"/>
        <v>0.57941193054898921</v>
      </c>
      <c r="I48" s="16">
        <f>I6+I16+I38</f>
        <v>18100.999999999996</v>
      </c>
      <c r="J48" s="15">
        <f>J6+J16+J38</f>
        <v>8222</v>
      </c>
      <c r="K48" s="42">
        <f t="shared" si="4"/>
        <v>0.45422904811888853</v>
      </c>
      <c r="L48" s="29">
        <v>18528</v>
      </c>
      <c r="M48" s="30">
        <v>10670</v>
      </c>
      <c r="N48" s="31">
        <v>7858</v>
      </c>
      <c r="O48" s="51"/>
    </row>
    <row r="49" spans="2:15" ht="18" customHeight="1" thickBot="1" x14ac:dyDescent="0.2">
      <c r="B49" s="13" t="s">
        <v>54</v>
      </c>
      <c r="C49" s="20">
        <f>C8+C39</f>
        <v>15081.416666666666</v>
      </c>
      <c r="D49" s="21">
        <f>D8+D39</f>
        <v>8208</v>
      </c>
      <c r="E49" s="42">
        <f>D49/C49</f>
        <v>0.54424595390574493</v>
      </c>
      <c r="F49" s="20">
        <f>F8+F39</f>
        <v>7609</v>
      </c>
      <c r="G49" s="21">
        <f>G8+G39</f>
        <v>4402</v>
      </c>
      <c r="H49" s="42">
        <f>G49/F49</f>
        <v>0.57852543041135496</v>
      </c>
      <c r="I49" s="22">
        <f>I8+I39</f>
        <v>7472.4166666666661</v>
      </c>
      <c r="J49" s="21">
        <f>J8+J39</f>
        <v>3806</v>
      </c>
      <c r="K49" s="42">
        <f>J49/I49</f>
        <v>0.50933990565301279</v>
      </c>
      <c r="L49" s="32">
        <v>7886</v>
      </c>
      <c r="M49" s="33">
        <v>4228</v>
      </c>
      <c r="N49" s="31">
        <v>3658</v>
      </c>
      <c r="O49" s="51"/>
    </row>
    <row r="50" spans="2:15" ht="18" customHeight="1" thickTop="1" thickBot="1" x14ac:dyDescent="0.2">
      <c r="B50" s="34" t="s">
        <v>55</v>
      </c>
      <c r="C50" s="35">
        <v>389104.50000000012</v>
      </c>
      <c r="D50" s="36">
        <v>220857</v>
      </c>
      <c r="E50" s="52">
        <v>0.56760330451074181</v>
      </c>
      <c r="F50" s="35">
        <f>SUM(F5:F39)</f>
        <v>197511.58333333337</v>
      </c>
      <c r="G50" s="36">
        <f>SUM(G5:G39)</f>
        <v>122402</v>
      </c>
      <c r="H50" s="52">
        <f>G50/F50</f>
        <v>0.61972061554195756</v>
      </c>
      <c r="I50" s="37">
        <f>SUM(I5:I39)</f>
        <v>191592.91666666674</v>
      </c>
      <c r="J50" s="36">
        <f>SUM(J5:J39)</f>
        <v>98455</v>
      </c>
      <c r="K50" s="52">
        <f>J50/I50</f>
        <v>0.51387599141408735</v>
      </c>
      <c r="L50" s="37">
        <v>211279</v>
      </c>
      <c r="M50" s="36">
        <v>116771</v>
      </c>
      <c r="N50" s="38">
        <v>94508</v>
      </c>
    </row>
    <row r="51" spans="2:15" ht="19.5" customHeight="1" x14ac:dyDescent="0.15">
      <c r="B51" s="39" t="s">
        <v>56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</sheetData>
  <mergeCells count="6">
    <mergeCell ref="B1:N1"/>
    <mergeCell ref="B3:B4"/>
    <mergeCell ref="C3:E3"/>
    <mergeCell ref="F3:H3"/>
    <mergeCell ref="I3:K3"/>
    <mergeCell ref="L3:N3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scale="83" firstPageNumber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Ⅵ-7</vt:lpstr>
      <vt:lpstr>'Ⅵ-7'!_FilterDatabase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2020-05-22T02:02:12Z</dcterms:created>
  <dcterms:modified xsi:type="dcterms:W3CDTF">2021-05-11T08:24:56Z</dcterms:modified>
</cp:coreProperties>
</file>