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4910" windowHeight="4665" activeTab="0"/>
  </bookViews>
  <sheets>
    <sheet name="42" sheetId="1" r:id="rId1"/>
  </sheets>
  <definedNames>
    <definedName name="_xlnm.Print_Area" localSheetId="0">'42'!$A$1:$M$67</definedName>
  </definedNames>
  <calcPr fullCalcOnLoad="1"/>
</workbook>
</file>

<file path=xl/sharedStrings.xml><?xml version="1.0" encoding="utf-8"?>
<sst xmlns="http://schemas.openxmlformats.org/spreadsheetml/2006/main" count="81" uniqueCount="59">
  <si>
    <t>　　57　</t>
  </si>
  <si>
    <t>保健所</t>
  </si>
  <si>
    <t>市町村</t>
  </si>
  <si>
    <t>社会福祉施設</t>
  </si>
  <si>
    <t>その他</t>
  </si>
  <si>
    <t>病院</t>
  </si>
  <si>
    <t>診療所</t>
  </si>
  <si>
    <t>訪問看護　　　　ステーション</t>
  </si>
  <si>
    <t>就　　　　業　　　　場　　　　所</t>
  </si>
  <si>
    <t>仙台市</t>
  </si>
  <si>
    <t>石巻保健所</t>
  </si>
  <si>
    <t>大崎保健所</t>
  </si>
  <si>
    <t>気仙沼保健所</t>
  </si>
  <si>
    <t>仙南保健所</t>
  </si>
  <si>
    <t>栗原保健所</t>
  </si>
  <si>
    <t>登米保健所</t>
  </si>
  <si>
    <t>塩釜保健所</t>
  </si>
  <si>
    <t>学校</t>
  </si>
  <si>
    <t>　　59　</t>
  </si>
  <si>
    <t>　　61　</t>
  </si>
  <si>
    <t>　　63　</t>
  </si>
  <si>
    <t>平成２年</t>
  </si>
  <si>
    <t>　　４　</t>
  </si>
  <si>
    <t>　　６　</t>
  </si>
  <si>
    <t>　　８　</t>
  </si>
  <si>
    <t>総数</t>
  </si>
  <si>
    <t>（宮城県）</t>
  </si>
  <si>
    <t>　　10　</t>
  </si>
  <si>
    <t>資料　衛生行政報告例</t>
  </si>
  <si>
    <t xml:space="preserve"> 　２．｢介護老人保健施設｣は昭和63年から，｢訪問看護ステーション｣,｢社会福祉施設｣は平成８年から区分に加えられた。</t>
  </si>
  <si>
    <r>
      <t>　1</t>
    </r>
    <r>
      <rPr>
        <sz val="10"/>
        <rFont val="ＭＳ 明朝"/>
        <family val="1"/>
      </rPr>
      <t>2</t>
    </r>
  </si>
  <si>
    <t xml:space="preserve">  12</t>
  </si>
  <si>
    <t>注 １．本表は，保健婦助産婦看護婦法（現　保健師助産師看護師法）に基づいて，２年毎（昭和57年までは毎年）の12月</t>
  </si>
  <si>
    <t>　 ４. 平成14年３月に「保健婦助産婦看護婦法の一部を改正する法律」が施行されたため，改正後の名称で表章している。</t>
  </si>
  <si>
    <t>准看護師（男）（再掲）</t>
  </si>
  <si>
    <t xml:space="preserve"> 　３．平成６年までの｢派出看護師｣は｢その他｣に含めた。</t>
  </si>
  <si>
    <t xml:space="preserve"> 　　31日現在で届出られた就業准看護師の状況である。</t>
  </si>
  <si>
    <t>看護師学校　　　　及び養成所</t>
  </si>
  <si>
    <t>事業所</t>
  </si>
  <si>
    <r>
      <t>　1</t>
    </r>
    <r>
      <rPr>
        <sz val="10"/>
        <rFont val="ＭＳ 明朝"/>
        <family val="1"/>
      </rPr>
      <t>4</t>
    </r>
  </si>
  <si>
    <t xml:space="preserve">  14</t>
  </si>
  <si>
    <t>介護老人　　　　保健施設等</t>
  </si>
  <si>
    <t>　 ５.「学校」は平成14年から報告項目から削除された。</t>
  </si>
  <si>
    <t xml:space="preserve"> 　６．｢市町村｣,「事業所」,「看護師学校及び養成所」は平成14年から区分に加えられた。</t>
  </si>
  <si>
    <t>第42表　就業准看護師数，就業場所</t>
  </si>
  <si>
    <r>
      <t>　1</t>
    </r>
    <r>
      <rPr>
        <sz val="10"/>
        <rFont val="ＭＳ 明朝"/>
        <family val="1"/>
      </rPr>
      <t>6</t>
    </r>
  </si>
  <si>
    <t xml:space="preserve">  16</t>
  </si>
  <si>
    <r>
      <t>　18</t>
    </r>
  </si>
  <si>
    <t xml:space="preserve">  18</t>
  </si>
  <si>
    <t xml:space="preserve">  20</t>
  </si>
  <si>
    <r>
      <t>　2</t>
    </r>
    <r>
      <rPr>
        <sz val="10"/>
        <rFont val="ＭＳ 明朝"/>
        <family val="1"/>
      </rPr>
      <t>0</t>
    </r>
  </si>
  <si>
    <t>　22</t>
  </si>
  <si>
    <t xml:space="preserve">  22</t>
  </si>
  <si>
    <t>　24</t>
  </si>
  <si>
    <t xml:space="preserve">  24</t>
  </si>
  <si>
    <t>　　昭和56　</t>
  </si>
  <si>
    <t>　26</t>
  </si>
  <si>
    <t xml:space="preserve">  26</t>
  </si>
  <si>
    <t>　昭和56年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</si>
</sst>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－&quot;_ ;_ @_ "/>
    <numFmt numFmtId="177" formatCode="_ * #,##0____\ ;_ * \-#,##0____\ ;_ * &quot;－&quot;____\ ;_ @_ "/>
    <numFmt numFmtId="178" formatCode="_ * #,##0______\ ;_ * \-#,##0______\ ;_ * &quot;－&quot;______\ ;_ @_ "/>
    <numFmt numFmtId="179" formatCode="_ * #,##0_______ ;_ * \-#,##0_______ ;_ * &quot;－&quot;_______ ;_ @_ "/>
    <numFmt numFmtId="180" formatCode="_ * #,##0________\ ;_ * \-#,##0________\ ;_ * &quot;－&quot;________\ ;_ @_ "/>
    <numFmt numFmtId="181" formatCode="_ * #,##0_ ;_ * \-#,##0_ ;_ * &quot;…&quot;_ ;_ @_ "/>
    <numFmt numFmtId="182" formatCode="#,###"/>
    <numFmt numFmtId="183" formatCode="0_);[Red]\(0\)"/>
  </numFmts>
  <fonts count="41">
    <font>
      <sz val="10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distributed" textRotation="255" wrapText="1"/>
    </xf>
    <xf numFmtId="0" fontId="2" fillId="0" borderId="13" xfId="0" applyFont="1" applyBorder="1" applyAlignment="1">
      <alignment horizontal="center" vertical="distributed" textRotation="255" wrapText="1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4" fillId="0" borderId="10" xfId="0" applyNumberFormat="1" applyFont="1" applyBorder="1" applyAlignment="1">
      <alignment horizontal="distributed" vertical="center"/>
    </xf>
    <xf numFmtId="49" fontId="2" fillId="0" borderId="10" xfId="0" applyNumberFormat="1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0" xfId="0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49" fontId="0" fillId="0" borderId="22" xfId="0" applyNumberFormat="1" applyBorder="1" applyAlignment="1">
      <alignment horizontal="center" vertical="center"/>
    </xf>
    <xf numFmtId="0" fontId="2" fillId="0" borderId="23" xfId="0" applyFont="1" applyBorder="1" applyAlignment="1">
      <alignment horizontal="center" vertical="distributed" textRotation="255" wrapText="1"/>
    </xf>
    <xf numFmtId="181" fontId="4" fillId="0" borderId="19" xfId="0" applyNumberFormat="1" applyFont="1" applyBorder="1" applyAlignment="1">
      <alignment vertical="center"/>
    </xf>
    <xf numFmtId="182" fontId="4" fillId="0" borderId="24" xfId="0" applyNumberFormat="1" applyFont="1" applyBorder="1" applyAlignment="1">
      <alignment vertical="center"/>
    </xf>
    <xf numFmtId="182" fontId="4" fillId="0" borderId="19" xfId="0" applyNumberFormat="1" applyFont="1" applyBorder="1" applyAlignment="1">
      <alignment vertical="center"/>
    </xf>
    <xf numFmtId="182" fontId="4" fillId="0" borderId="20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76" fontId="4" fillId="0" borderId="25" xfId="0" applyNumberFormat="1" applyFont="1" applyBorder="1" applyAlignment="1">
      <alignment vertical="center"/>
    </xf>
    <xf numFmtId="0" fontId="0" fillId="0" borderId="26" xfId="0" applyBorder="1" applyAlignment="1">
      <alignment/>
    </xf>
    <xf numFmtId="176" fontId="4" fillId="0" borderId="26" xfId="0" applyNumberFormat="1" applyFont="1" applyBorder="1" applyAlignment="1">
      <alignment vertical="center"/>
    </xf>
    <xf numFmtId="181" fontId="4" fillId="0" borderId="24" xfId="0" applyNumberFormat="1" applyFont="1" applyBorder="1" applyAlignment="1">
      <alignment vertical="center"/>
    </xf>
    <xf numFmtId="176" fontId="0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  <xf numFmtId="0" fontId="2" fillId="0" borderId="12" xfId="0" applyFont="1" applyBorder="1" applyAlignment="1">
      <alignment horizontal="center" vertical="distributed" textRotation="255" wrapText="1"/>
    </xf>
    <xf numFmtId="0" fontId="0" fillId="0" borderId="27" xfId="0" applyBorder="1" applyAlignment="1">
      <alignment horizontal="center" vertical="distributed" textRotation="255" wrapText="1"/>
    </xf>
    <xf numFmtId="0" fontId="2" fillId="0" borderId="27" xfId="0" applyFont="1" applyBorder="1" applyAlignment="1">
      <alignment horizontal="center" vertical="distributed" textRotation="255" wrapText="1"/>
    </xf>
    <xf numFmtId="0" fontId="2" fillId="0" borderId="13" xfId="0" applyFont="1" applyBorder="1" applyAlignment="1">
      <alignment horizontal="center" vertical="distributed" textRotation="255" wrapText="1"/>
    </xf>
    <xf numFmtId="0" fontId="2" fillId="0" borderId="28" xfId="0" applyFont="1" applyBorder="1" applyAlignment="1">
      <alignment horizontal="center" vertical="distributed" textRotation="255" wrapText="1"/>
    </xf>
    <xf numFmtId="0" fontId="2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7" sqref="B7"/>
    </sheetView>
  </sheetViews>
  <sheetFormatPr defaultColWidth="9.00390625" defaultRowHeight="12.75"/>
  <cols>
    <col min="1" max="1" width="14.25390625" style="0" customWidth="1"/>
    <col min="2" max="13" width="7.75390625" style="0" customWidth="1"/>
  </cols>
  <sheetData>
    <row r="1" spans="1:13" ht="21" customHeight="1">
      <c r="A1" s="52" t="s">
        <v>44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9:12" ht="15.75" customHeight="1">
      <c r="I2" s="30"/>
      <c r="J2" s="30"/>
      <c r="K2" s="30"/>
      <c r="L2" s="30" t="s">
        <v>26</v>
      </c>
    </row>
    <row r="3" spans="1:13" ht="17.25" customHeight="1">
      <c r="A3" s="5"/>
      <c r="B3" s="49" t="s">
        <v>8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3" ht="21" customHeight="1">
      <c r="A4" s="6"/>
      <c r="B4" s="44" t="s">
        <v>25</v>
      </c>
      <c r="C4" s="44" t="s">
        <v>5</v>
      </c>
      <c r="D4" s="44" t="s">
        <v>6</v>
      </c>
      <c r="E4" s="44" t="s">
        <v>7</v>
      </c>
      <c r="F4" s="44" t="s">
        <v>41</v>
      </c>
      <c r="G4" s="44" t="s">
        <v>3</v>
      </c>
      <c r="H4" s="44" t="s">
        <v>17</v>
      </c>
      <c r="I4" s="44" t="s">
        <v>1</v>
      </c>
      <c r="J4" s="44" t="s">
        <v>2</v>
      </c>
      <c r="K4" s="44" t="s">
        <v>38</v>
      </c>
      <c r="L4" s="44" t="s">
        <v>37</v>
      </c>
      <c r="M4" s="47" t="s">
        <v>4</v>
      </c>
    </row>
    <row r="5" spans="1:13" ht="54" customHeight="1">
      <c r="A5" s="7"/>
      <c r="B5" s="46"/>
      <c r="C5" s="46"/>
      <c r="D5" s="46"/>
      <c r="E5" s="46"/>
      <c r="F5" s="46"/>
      <c r="G5" s="46"/>
      <c r="H5" s="46"/>
      <c r="I5" s="46"/>
      <c r="J5" s="45"/>
      <c r="K5" s="45"/>
      <c r="L5" s="46"/>
      <c r="M5" s="48"/>
    </row>
    <row r="6" spans="1:13" ht="6" customHeight="1">
      <c r="A6" s="14"/>
      <c r="B6" s="18"/>
      <c r="C6" s="3"/>
      <c r="D6" s="3"/>
      <c r="E6" s="3"/>
      <c r="F6" s="3"/>
      <c r="G6" s="3"/>
      <c r="H6" s="3"/>
      <c r="I6" s="3"/>
      <c r="J6" s="24"/>
      <c r="K6" s="24"/>
      <c r="L6" s="24"/>
      <c r="M6" s="4"/>
    </row>
    <row r="7" spans="1:13" ht="13.5" customHeight="1">
      <c r="A7" s="1" t="s">
        <v>58</v>
      </c>
      <c r="B7" s="16">
        <v>5055</v>
      </c>
      <c r="C7" s="16">
        <v>2916</v>
      </c>
      <c r="D7" s="16">
        <v>2068</v>
      </c>
      <c r="E7" s="25">
        <v>0</v>
      </c>
      <c r="F7" s="25">
        <v>0</v>
      </c>
      <c r="G7" s="25">
        <v>0</v>
      </c>
      <c r="H7" s="16">
        <v>19</v>
      </c>
      <c r="I7" s="16">
        <v>2</v>
      </c>
      <c r="J7" s="25">
        <v>0</v>
      </c>
      <c r="K7" s="25">
        <v>0</v>
      </c>
      <c r="L7" s="25">
        <v>0</v>
      </c>
      <c r="M7" s="17">
        <v>50</v>
      </c>
    </row>
    <row r="8" spans="1:13" ht="13.5" customHeight="1">
      <c r="A8" s="1" t="s">
        <v>0</v>
      </c>
      <c r="B8" s="16">
        <v>4923</v>
      </c>
      <c r="C8" s="16">
        <v>2789</v>
      </c>
      <c r="D8" s="16">
        <v>2070</v>
      </c>
      <c r="E8" s="25">
        <v>0</v>
      </c>
      <c r="F8" s="25">
        <v>0</v>
      </c>
      <c r="G8" s="25">
        <v>0</v>
      </c>
      <c r="H8" s="16">
        <v>15</v>
      </c>
      <c r="I8" s="16">
        <v>1</v>
      </c>
      <c r="J8" s="25">
        <v>0</v>
      </c>
      <c r="K8" s="25">
        <v>0</v>
      </c>
      <c r="L8" s="25">
        <v>0</v>
      </c>
      <c r="M8" s="17">
        <v>48</v>
      </c>
    </row>
    <row r="9" spans="1:13" ht="13.5" customHeight="1">
      <c r="A9" s="1" t="s">
        <v>18</v>
      </c>
      <c r="B9" s="16">
        <v>5435</v>
      </c>
      <c r="C9" s="16">
        <v>3167</v>
      </c>
      <c r="D9" s="16">
        <v>2174</v>
      </c>
      <c r="E9" s="25">
        <v>0</v>
      </c>
      <c r="F9" s="25">
        <v>0</v>
      </c>
      <c r="G9" s="25">
        <v>0</v>
      </c>
      <c r="H9" s="16">
        <v>13</v>
      </c>
      <c r="I9" s="16">
        <v>3</v>
      </c>
      <c r="J9" s="25">
        <v>0</v>
      </c>
      <c r="K9" s="25">
        <v>0</v>
      </c>
      <c r="L9" s="25">
        <v>0</v>
      </c>
      <c r="M9" s="17">
        <v>78</v>
      </c>
    </row>
    <row r="10" spans="1:13" ht="13.5" customHeight="1">
      <c r="A10" s="1" t="s">
        <v>19</v>
      </c>
      <c r="B10" s="16">
        <v>5811</v>
      </c>
      <c r="C10" s="16">
        <v>3407</v>
      </c>
      <c r="D10" s="16">
        <v>2217</v>
      </c>
      <c r="E10" s="25">
        <v>0</v>
      </c>
      <c r="F10" s="25">
        <v>0</v>
      </c>
      <c r="G10" s="25">
        <v>0</v>
      </c>
      <c r="H10" s="16">
        <v>14</v>
      </c>
      <c r="I10" s="16">
        <v>2</v>
      </c>
      <c r="J10" s="25">
        <v>0</v>
      </c>
      <c r="K10" s="25">
        <v>0</v>
      </c>
      <c r="L10" s="25">
        <v>0</v>
      </c>
      <c r="M10" s="17">
        <v>171</v>
      </c>
    </row>
    <row r="11" spans="1:13" ht="13.5" customHeight="1">
      <c r="A11" s="1" t="s">
        <v>20</v>
      </c>
      <c r="B11" s="16">
        <v>6250</v>
      </c>
      <c r="C11" s="16">
        <v>3606</v>
      </c>
      <c r="D11" s="16">
        <v>2501</v>
      </c>
      <c r="E11" s="25">
        <v>0</v>
      </c>
      <c r="F11" s="16">
        <v>1</v>
      </c>
      <c r="G11" s="25">
        <v>0</v>
      </c>
      <c r="H11" s="16">
        <v>10</v>
      </c>
      <c r="I11" s="16">
        <v>9</v>
      </c>
      <c r="J11" s="25">
        <v>0</v>
      </c>
      <c r="K11" s="25">
        <v>0</v>
      </c>
      <c r="L11" s="25">
        <v>0</v>
      </c>
      <c r="M11" s="17">
        <v>123</v>
      </c>
    </row>
    <row r="12" spans="1:13" ht="13.5" customHeight="1">
      <c r="A12" s="1" t="s">
        <v>21</v>
      </c>
      <c r="B12" s="16">
        <v>6341</v>
      </c>
      <c r="C12" s="16">
        <v>3612</v>
      </c>
      <c r="D12" s="16">
        <v>2496</v>
      </c>
      <c r="E12" s="25">
        <v>0</v>
      </c>
      <c r="F12" s="16">
        <v>27</v>
      </c>
      <c r="G12" s="25">
        <v>0</v>
      </c>
      <c r="H12" s="16">
        <v>5</v>
      </c>
      <c r="I12" s="16">
        <v>9</v>
      </c>
      <c r="J12" s="25">
        <v>0</v>
      </c>
      <c r="K12" s="25">
        <v>0</v>
      </c>
      <c r="L12" s="25">
        <v>0</v>
      </c>
      <c r="M12" s="17">
        <v>192</v>
      </c>
    </row>
    <row r="13" spans="1:13" ht="13.5" customHeight="1">
      <c r="A13" s="1" t="s">
        <v>22</v>
      </c>
      <c r="B13" s="16">
        <v>6434</v>
      </c>
      <c r="C13" s="16">
        <v>3669</v>
      </c>
      <c r="D13" s="16">
        <v>2532</v>
      </c>
      <c r="E13" s="25">
        <v>0</v>
      </c>
      <c r="F13" s="16">
        <v>28</v>
      </c>
      <c r="G13" s="25">
        <v>0</v>
      </c>
      <c r="H13" s="16">
        <v>2</v>
      </c>
      <c r="I13" s="16">
        <v>10</v>
      </c>
      <c r="J13" s="25">
        <v>0</v>
      </c>
      <c r="K13" s="25">
        <v>0</v>
      </c>
      <c r="L13" s="25">
        <v>0</v>
      </c>
      <c r="M13" s="17">
        <v>193</v>
      </c>
    </row>
    <row r="14" spans="1:13" ht="13.5" customHeight="1">
      <c r="A14" s="1" t="s">
        <v>23</v>
      </c>
      <c r="B14" s="16">
        <v>6669</v>
      </c>
      <c r="C14" s="16">
        <v>3761</v>
      </c>
      <c r="D14" s="16">
        <v>2635</v>
      </c>
      <c r="E14" s="25">
        <v>0</v>
      </c>
      <c r="F14" s="16">
        <v>44</v>
      </c>
      <c r="G14" s="25">
        <v>0</v>
      </c>
      <c r="H14" s="16">
        <v>0</v>
      </c>
      <c r="I14" s="16">
        <v>10</v>
      </c>
      <c r="J14" s="25">
        <v>0</v>
      </c>
      <c r="K14" s="25">
        <v>0</v>
      </c>
      <c r="L14" s="25">
        <v>0</v>
      </c>
      <c r="M14" s="17">
        <v>219</v>
      </c>
    </row>
    <row r="15" spans="1:13" ht="13.5" customHeight="1">
      <c r="A15" s="31" t="s">
        <v>24</v>
      </c>
      <c r="B15" s="16">
        <v>7012</v>
      </c>
      <c r="C15" s="16">
        <v>3794</v>
      </c>
      <c r="D15" s="16">
        <v>2796</v>
      </c>
      <c r="E15" s="25">
        <v>3</v>
      </c>
      <c r="F15" s="16">
        <v>72</v>
      </c>
      <c r="G15" s="25">
        <v>182</v>
      </c>
      <c r="H15" s="16">
        <v>1</v>
      </c>
      <c r="I15" s="16">
        <v>8</v>
      </c>
      <c r="J15" s="25">
        <v>0</v>
      </c>
      <c r="K15" s="25">
        <v>0</v>
      </c>
      <c r="L15" s="25">
        <v>0</v>
      </c>
      <c r="M15" s="17">
        <v>156</v>
      </c>
    </row>
    <row r="16" spans="1:13" ht="13.5" customHeight="1">
      <c r="A16" s="33" t="s">
        <v>27</v>
      </c>
      <c r="B16" s="16">
        <v>7083</v>
      </c>
      <c r="C16" s="16">
        <v>3716</v>
      </c>
      <c r="D16" s="16">
        <v>2782</v>
      </c>
      <c r="E16" s="16">
        <v>16</v>
      </c>
      <c r="F16" s="16">
        <v>168</v>
      </c>
      <c r="G16" s="16">
        <v>213</v>
      </c>
      <c r="H16" s="16">
        <v>0</v>
      </c>
      <c r="I16" s="16">
        <v>10</v>
      </c>
      <c r="J16" s="25">
        <v>0</v>
      </c>
      <c r="K16" s="25">
        <v>0</v>
      </c>
      <c r="L16" s="25">
        <v>0</v>
      </c>
      <c r="M16" s="17">
        <v>178</v>
      </c>
    </row>
    <row r="17" spans="1:13" s="32" customFormat="1" ht="13.5" customHeight="1">
      <c r="A17" s="33" t="s">
        <v>30</v>
      </c>
      <c r="B17" s="16">
        <v>7433</v>
      </c>
      <c r="C17" s="16">
        <v>3488</v>
      </c>
      <c r="D17" s="16">
        <v>3029</v>
      </c>
      <c r="E17" s="16">
        <v>37</v>
      </c>
      <c r="F17" s="16">
        <v>311</v>
      </c>
      <c r="G17" s="16">
        <v>352</v>
      </c>
      <c r="H17" s="16">
        <v>1</v>
      </c>
      <c r="I17" s="16">
        <v>9</v>
      </c>
      <c r="J17" s="25">
        <v>0</v>
      </c>
      <c r="K17" s="25">
        <v>0</v>
      </c>
      <c r="L17" s="25">
        <v>0</v>
      </c>
      <c r="M17" s="17">
        <v>206</v>
      </c>
    </row>
    <row r="18" spans="1:13" s="32" customFormat="1" ht="13.5" customHeight="1">
      <c r="A18" s="33" t="s">
        <v>39</v>
      </c>
      <c r="B18" s="16">
        <v>7471</v>
      </c>
      <c r="C18" s="16">
        <v>3320</v>
      </c>
      <c r="D18" s="16">
        <v>3073</v>
      </c>
      <c r="E18" s="16">
        <v>36</v>
      </c>
      <c r="F18" s="16">
        <v>756</v>
      </c>
      <c r="G18" s="16">
        <v>115</v>
      </c>
      <c r="H18" s="25">
        <v>0</v>
      </c>
      <c r="I18" s="16">
        <v>8</v>
      </c>
      <c r="J18" s="35">
        <v>91</v>
      </c>
      <c r="K18" s="35">
        <v>28</v>
      </c>
      <c r="L18" s="35">
        <v>0</v>
      </c>
      <c r="M18" s="17">
        <v>44</v>
      </c>
    </row>
    <row r="19" spans="1:13" s="32" customFormat="1" ht="13.5" customHeight="1">
      <c r="A19" s="33" t="s">
        <v>45</v>
      </c>
      <c r="B19" s="16">
        <v>7543</v>
      </c>
      <c r="C19" s="16">
        <v>3118</v>
      </c>
      <c r="D19" s="16">
        <v>3112</v>
      </c>
      <c r="E19" s="16">
        <v>41</v>
      </c>
      <c r="F19" s="16">
        <v>1003</v>
      </c>
      <c r="G19" s="16">
        <v>117</v>
      </c>
      <c r="H19" s="25">
        <v>0</v>
      </c>
      <c r="I19" s="16">
        <v>7</v>
      </c>
      <c r="J19" s="35">
        <v>82</v>
      </c>
      <c r="K19" s="35">
        <v>28</v>
      </c>
      <c r="L19" s="35">
        <v>3</v>
      </c>
      <c r="M19" s="17">
        <v>32</v>
      </c>
    </row>
    <row r="20" spans="1:13" s="32" customFormat="1" ht="13.5" customHeight="1">
      <c r="A20" s="33" t="s">
        <v>47</v>
      </c>
      <c r="B20" s="29">
        <v>7266</v>
      </c>
      <c r="C20" s="29">
        <v>2880</v>
      </c>
      <c r="D20" s="29">
        <v>3032</v>
      </c>
      <c r="E20" s="29">
        <v>32</v>
      </c>
      <c r="F20" s="29">
        <v>1052</v>
      </c>
      <c r="G20" s="29">
        <v>122</v>
      </c>
      <c r="H20" s="38">
        <v>0</v>
      </c>
      <c r="I20" s="29">
        <v>5</v>
      </c>
      <c r="J20" s="16">
        <v>70</v>
      </c>
      <c r="K20" s="16">
        <v>26</v>
      </c>
      <c r="L20" s="16">
        <v>0</v>
      </c>
      <c r="M20" s="17">
        <v>47</v>
      </c>
    </row>
    <row r="21" spans="1:13" s="32" customFormat="1" ht="13.5" customHeight="1">
      <c r="A21" s="1" t="s">
        <v>50</v>
      </c>
      <c r="B21" s="29">
        <v>7240</v>
      </c>
      <c r="C21" s="29">
        <v>2762</v>
      </c>
      <c r="D21" s="29">
        <v>3000</v>
      </c>
      <c r="E21" s="29">
        <v>38</v>
      </c>
      <c r="F21" s="29">
        <v>1189</v>
      </c>
      <c r="G21" s="29">
        <v>135</v>
      </c>
      <c r="H21" s="38">
        <v>0</v>
      </c>
      <c r="I21" s="29">
        <v>4</v>
      </c>
      <c r="J21" s="16">
        <v>65</v>
      </c>
      <c r="K21" s="16">
        <v>22</v>
      </c>
      <c r="L21" s="16">
        <v>3</v>
      </c>
      <c r="M21" s="17">
        <v>22</v>
      </c>
    </row>
    <row r="22" spans="1:13" s="32" customFormat="1" ht="13.5" customHeight="1">
      <c r="A22" s="1" t="s">
        <v>51</v>
      </c>
      <c r="B22" s="29">
        <v>7223</v>
      </c>
      <c r="C22" s="29">
        <v>2602</v>
      </c>
      <c r="D22" s="29">
        <v>2874</v>
      </c>
      <c r="E22" s="29">
        <v>42</v>
      </c>
      <c r="F22" s="29">
        <v>1455</v>
      </c>
      <c r="G22" s="29">
        <v>105</v>
      </c>
      <c r="H22" s="38">
        <v>0</v>
      </c>
      <c r="I22" s="29">
        <v>4</v>
      </c>
      <c r="J22" s="16">
        <v>60</v>
      </c>
      <c r="K22" s="16">
        <v>36</v>
      </c>
      <c r="L22" s="16">
        <v>3</v>
      </c>
      <c r="M22" s="17">
        <v>42</v>
      </c>
    </row>
    <row r="23" spans="1:13" s="32" customFormat="1" ht="13.5" customHeight="1">
      <c r="A23" s="1" t="s">
        <v>53</v>
      </c>
      <c r="B23" s="29">
        <v>6751</v>
      </c>
      <c r="C23" s="29">
        <v>2230</v>
      </c>
      <c r="D23" s="29">
        <f>725+1981</f>
        <v>2706</v>
      </c>
      <c r="E23" s="29">
        <f>2+59</f>
        <v>61</v>
      </c>
      <c r="F23" s="29">
        <f>550+336+552+25</f>
        <v>1463</v>
      </c>
      <c r="G23" s="29">
        <f>69+5+56</f>
        <v>130</v>
      </c>
      <c r="H23" s="38">
        <v>0</v>
      </c>
      <c r="I23" s="29">
        <v>2</v>
      </c>
      <c r="J23" s="16">
        <v>48</v>
      </c>
      <c r="K23" s="16">
        <v>48</v>
      </c>
      <c r="L23" s="16">
        <v>3</v>
      </c>
      <c r="M23" s="17">
        <f>59+1</f>
        <v>60</v>
      </c>
    </row>
    <row r="24" spans="1:14" s="32" customFormat="1" ht="13.5" customHeight="1">
      <c r="A24" s="1" t="s">
        <v>56</v>
      </c>
      <c r="B24" s="29">
        <v>6438</v>
      </c>
      <c r="C24" s="29">
        <v>1928</v>
      </c>
      <c r="D24" s="29">
        <f>643+1920</f>
        <v>2563</v>
      </c>
      <c r="E24" s="29">
        <v>78</v>
      </c>
      <c r="F24" s="29">
        <f>497+377+637+43</f>
        <v>1554</v>
      </c>
      <c r="G24" s="29">
        <f>94+4+73</f>
        <v>171</v>
      </c>
      <c r="H24" s="38">
        <v>0</v>
      </c>
      <c r="I24" s="29">
        <v>1</v>
      </c>
      <c r="J24" s="16">
        <v>47</v>
      </c>
      <c r="K24" s="16">
        <v>36</v>
      </c>
      <c r="L24" s="16">
        <v>11</v>
      </c>
      <c r="M24" s="17">
        <v>49</v>
      </c>
      <c r="N24" s="39"/>
    </row>
    <row r="25" spans="1:14" ht="6" customHeight="1">
      <c r="A25" s="1"/>
      <c r="B25" s="26"/>
      <c r="C25" s="26"/>
      <c r="D25" s="26"/>
      <c r="E25" s="26"/>
      <c r="F25" s="26"/>
      <c r="G25" s="26"/>
      <c r="H25" s="26"/>
      <c r="I25" s="26"/>
      <c r="J25" s="27"/>
      <c r="K25" s="27"/>
      <c r="L25" s="27"/>
      <c r="M25" s="28"/>
      <c r="N25" s="39"/>
    </row>
    <row r="26" spans="1:14" ht="13.5" customHeight="1">
      <c r="A26" s="11" t="s">
        <v>9</v>
      </c>
      <c r="B26" s="16">
        <v>2305</v>
      </c>
      <c r="C26" s="16">
        <v>744</v>
      </c>
      <c r="D26" s="16">
        <f>193+844</f>
        <v>1037</v>
      </c>
      <c r="E26" s="16">
        <v>25</v>
      </c>
      <c r="F26" s="16">
        <f>130+111+159+8</f>
        <v>408</v>
      </c>
      <c r="G26" s="16">
        <f>26+2+13</f>
        <v>41</v>
      </c>
      <c r="H26" s="25">
        <v>0</v>
      </c>
      <c r="I26" s="16">
        <v>1</v>
      </c>
      <c r="J26" s="35">
        <v>1</v>
      </c>
      <c r="K26" s="35">
        <v>5</v>
      </c>
      <c r="L26" s="35">
        <v>9</v>
      </c>
      <c r="M26" s="17">
        <v>34</v>
      </c>
      <c r="N26" s="39"/>
    </row>
    <row r="27" spans="1:14" ht="13.5" customHeight="1">
      <c r="A27" s="11" t="s">
        <v>10</v>
      </c>
      <c r="B27" s="16">
        <v>782</v>
      </c>
      <c r="C27" s="16">
        <v>190</v>
      </c>
      <c r="D27" s="16">
        <f>68+244</f>
        <v>312</v>
      </c>
      <c r="E27" s="16">
        <v>16</v>
      </c>
      <c r="F27" s="16">
        <f>85+38+107+7</f>
        <v>237</v>
      </c>
      <c r="G27" s="16">
        <v>12</v>
      </c>
      <c r="H27" s="25">
        <v>0</v>
      </c>
      <c r="I27" s="16">
        <v>0</v>
      </c>
      <c r="J27" s="35">
        <v>9</v>
      </c>
      <c r="K27" s="35">
        <v>3</v>
      </c>
      <c r="L27" s="35">
        <v>0</v>
      </c>
      <c r="M27" s="17">
        <v>3</v>
      </c>
      <c r="N27" s="39"/>
    </row>
    <row r="28" spans="1:14" ht="13.5" customHeight="1">
      <c r="A28" s="11" t="s">
        <v>16</v>
      </c>
      <c r="B28" s="16">
        <v>1152</v>
      </c>
      <c r="C28" s="16">
        <v>275</v>
      </c>
      <c r="D28" s="16">
        <f>196+324</f>
        <v>520</v>
      </c>
      <c r="E28" s="16">
        <v>19</v>
      </c>
      <c r="F28" s="16">
        <f>99+61+86+13</f>
        <v>259</v>
      </c>
      <c r="G28" s="16">
        <f>23+0+18</f>
        <v>41</v>
      </c>
      <c r="H28" s="25">
        <v>0</v>
      </c>
      <c r="I28" s="16">
        <v>0</v>
      </c>
      <c r="J28" s="35">
        <v>18</v>
      </c>
      <c r="K28" s="35">
        <v>15</v>
      </c>
      <c r="L28" s="35">
        <v>0</v>
      </c>
      <c r="M28" s="17">
        <v>5</v>
      </c>
      <c r="N28" s="39"/>
    </row>
    <row r="29" spans="1:14" ht="13.5" customHeight="1">
      <c r="A29" s="11" t="s">
        <v>11</v>
      </c>
      <c r="B29" s="16">
        <v>860</v>
      </c>
      <c r="C29" s="16">
        <v>341</v>
      </c>
      <c r="D29" s="16">
        <f>60+198</f>
        <v>258</v>
      </c>
      <c r="E29" s="16">
        <v>6</v>
      </c>
      <c r="F29" s="16">
        <f>38+58+111+6</f>
        <v>213</v>
      </c>
      <c r="G29" s="16">
        <f>17+1+5</f>
        <v>23</v>
      </c>
      <c r="H29" s="25">
        <v>0</v>
      </c>
      <c r="I29" s="16">
        <v>0</v>
      </c>
      <c r="J29" s="35">
        <v>11</v>
      </c>
      <c r="K29" s="35">
        <v>7</v>
      </c>
      <c r="L29" s="35">
        <v>0</v>
      </c>
      <c r="M29" s="17">
        <v>1</v>
      </c>
      <c r="N29" s="39"/>
    </row>
    <row r="30" spans="1:14" ht="13.5" customHeight="1">
      <c r="A30" s="12" t="s">
        <v>12</v>
      </c>
      <c r="B30" s="16">
        <v>215</v>
      </c>
      <c r="C30" s="16">
        <v>74</v>
      </c>
      <c r="D30" s="16">
        <f>8+46</f>
        <v>54</v>
      </c>
      <c r="E30" s="16">
        <v>0</v>
      </c>
      <c r="F30" s="16">
        <f>30+19+13+6</f>
        <v>68</v>
      </c>
      <c r="G30" s="16">
        <v>12</v>
      </c>
      <c r="H30" s="25">
        <v>0</v>
      </c>
      <c r="I30" s="16">
        <v>0</v>
      </c>
      <c r="J30" s="35">
        <v>2</v>
      </c>
      <c r="K30" s="35">
        <v>1</v>
      </c>
      <c r="L30" s="35">
        <v>2</v>
      </c>
      <c r="M30" s="17">
        <v>2</v>
      </c>
      <c r="N30" s="39"/>
    </row>
    <row r="31" spans="1:14" ht="13.5" customHeight="1">
      <c r="A31" s="11" t="s">
        <v>13</v>
      </c>
      <c r="B31" s="16">
        <v>538</v>
      </c>
      <c r="C31" s="16">
        <v>173</v>
      </c>
      <c r="D31" s="16">
        <f>62+116</f>
        <v>178</v>
      </c>
      <c r="E31" s="16">
        <v>12</v>
      </c>
      <c r="F31" s="16">
        <f>63+49+42+0</f>
        <v>154</v>
      </c>
      <c r="G31" s="16">
        <v>11</v>
      </c>
      <c r="H31" s="25">
        <v>0</v>
      </c>
      <c r="I31" s="16">
        <v>0</v>
      </c>
      <c r="J31" s="35">
        <v>6</v>
      </c>
      <c r="K31" s="35">
        <v>1</v>
      </c>
      <c r="L31" s="35">
        <v>0</v>
      </c>
      <c r="M31" s="17">
        <v>3</v>
      </c>
      <c r="N31" s="39"/>
    </row>
    <row r="32" spans="1:14" ht="13.5" customHeight="1">
      <c r="A32" s="13" t="s">
        <v>14</v>
      </c>
      <c r="B32" s="16">
        <v>294</v>
      </c>
      <c r="C32" s="16">
        <v>40</v>
      </c>
      <c r="D32" s="16">
        <f>46+64</f>
        <v>110</v>
      </c>
      <c r="E32" s="16">
        <v>0</v>
      </c>
      <c r="F32" s="16">
        <f>31+21+84+2</f>
        <v>138</v>
      </c>
      <c r="G32" s="16">
        <v>4</v>
      </c>
      <c r="H32" s="25">
        <v>0</v>
      </c>
      <c r="I32" s="16">
        <v>0</v>
      </c>
      <c r="J32" s="35">
        <v>0</v>
      </c>
      <c r="K32" s="35">
        <v>2</v>
      </c>
      <c r="L32" s="35">
        <v>0</v>
      </c>
      <c r="M32" s="17">
        <v>0</v>
      </c>
      <c r="N32" s="39"/>
    </row>
    <row r="33" spans="1:14" ht="13.5" customHeight="1">
      <c r="A33" s="13" t="s">
        <v>15</v>
      </c>
      <c r="B33" s="16">
        <v>292</v>
      </c>
      <c r="C33" s="16">
        <v>91</v>
      </c>
      <c r="D33" s="16">
        <f>10+84</f>
        <v>94</v>
      </c>
      <c r="E33" s="16">
        <v>0</v>
      </c>
      <c r="F33" s="16">
        <f>21+20+35+1</f>
        <v>77</v>
      </c>
      <c r="G33" s="16">
        <f>10+1+16</f>
        <v>27</v>
      </c>
      <c r="H33" s="25">
        <v>0</v>
      </c>
      <c r="I33" s="16">
        <v>0</v>
      </c>
      <c r="J33" s="35">
        <v>0</v>
      </c>
      <c r="K33" s="35">
        <v>2</v>
      </c>
      <c r="L33" s="35">
        <v>0</v>
      </c>
      <c r="M33" s="17">
        <v>1</v>
      </c>
      <c r="N33" s="39"/>
    </row>
    <row r="34" spans="1:13" ht="6" customHeight="1">
      <c r="A34" s="8"/>
      <c r="B34" s="19"/>
      <c r="C34" s="9"/>
      <c r="D34" s="9"/>
      <c r="E34" s="9"/>
      <c r="F34" s="9"/>
      <c r="G34" s="9"/>
      <c r="H34" s="9"/>
      <c r="I34" s="9"/>
      <c r="J34" s="36"/>
      <c r="K34" s="36"/>
      <c r="L34" s="36"/>
      <c r="M34" s="10"/>
    </row>
    <row r="35" spans="1:13" s="42" customFormat="1" ht="12" customHeight="1">
      <c r="A35" s="41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12" ht="15" customHeight="1">
      <c r="A36" s="20" t="s">
        <v>34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3" ht="21" customHeight="1">
      <c r="A37" s="5"/>
      <c r="B37" s="49" t="s">
        <v>8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1"/>
    </row>
    <row r="38" spans="1:13" ht="21" customHeight="1">
      <c r="A38" s="6"/>
      <c r="B38" s="44" t="s">
        <v>25</v>
      </c>
      <c r="C38" s="44" t="s">
        <v>5</v>
      </c>
      <c r="D38" s="44" t="s">
        <v>6</v>
      </c>
      <c r="E38" s="44" t="s">
        <v>7</v>
      </c>
      <c r="F38" s="44" t="s">
        <v>41</v>
      </c>
      <c r="G38" s="44" t="s">
        <v>3</v>
      </c>
      <c r="H38" s="44" t="s">
        <v>17</v>
      </c>
      <c r="I38" s="44" t="s">
        <v>1</v>
      </c>
      <c r="J38" s="44" t="s">
        <v>2</v>
      </c>
      <c r="K38" s="44" t="s">
        <v>38</v>
      </c>
      <c r="L38" s="44" t="s">
        <v>37</v>
      </c>
      <c r="M38" s="47" t="s">
        <v>4</v>
      </c>
    </row>
    <row r="39" spans="1:13" ht="54" customHeight="1">
      <c r="A39" s="7"/>
      <c r="B39" s="46"/>
      <c r="C39" s="46"/>
      <c r="D39" s="46"/>
      <c r="E39" s="46"/>
      <c r="F39" s="46"/>
      <c r="G39" s="46"/>
      <c r="H39" s="46"/>
      <c r="I39" s="46"/>
      <c r="J39" s="45"/>
      <c r="K39" s="45"/>
      <c r="L39" s="46"/>
      <c r="M39" s="48"/>
    </row>
    <row r="40" spans="1:13" ht="6" customHeight="1">
      <c r="A40" s="14"/>
      <c r="B40" s="18"/>
      <c r="C40" s="3"/>
      <c r="D40" s="3"/>
      <c r="E40" s="3"/>
      <c r="F40" s="3"/>
      <c r="G40" s="3"/>
      <c r="H40" s="3"/>
      <c r="I40" s="3"/>
      <c r="J40" s="24"/>
      <c r="K40" s="24"/>
      <c r="L40" s="24"/>
      <c r="M40" s="4"/>
    </row>
    <row r="41" spans="1:13" ht="13.5" customHeight="1">
      <c r="A41" s="1" t="s">
        <v>55</v>
      </c>
      <c r="B41" s="16">
        <v>131</v>
      </c>
      <c r="C41" s="16">
        <v>118</v>
      </c>
      <c r="D41" s="16">
        <v>13</v>
      </c>
      <c r="E41" s="25">
        <v>0</v>
      </c>
      <c r="F41" s="25">
        <v>0</v>
      </c>
      <c r="G41" s="25">
        <v>0</v>
      </c>
      <c r="H41" s="16">
        <v>0</v>
      </c>
      <c r="I41" s="16">
        <v>0</v>
      </c>
      <c r="J41" s="25">
        <v>0</v>
      </c>
      <c r="K41" s="25">
        <v>0</v>
      </c>
      <c r="L41" s="25">
        <v>0</v>
      </c>
      <c r="M41" s="17">
        <v>0</v>
      </c>
    </row>
    <row r="42" spans="1:13" ht="13.5" customHeight="1">
      <c r="A42" s="1" t="s">
        <v>0</v>
      </c>
      <c r="B42" s="16">
        <v>162</v>
      </c>
      <c r="C42" s="16">
        <v>137</v>
      </c>
      <c r="D42" s="16">
        <v>25</v>
      </c>
      <c r="E42" s="25">
        <v>0</v>
      </c>
      <c r="F42" s="25">
        <v>0</v>
      </c>
      <c r="G42" s="25">
        <v>0</v>
      </c>
      <c r="H42" s="16">
        <v>0</v>
      </c>
      <c r="I42" s="16">
        <v>0</v>
      </c>
      <c r="J42" s="25">
        <v>0</v>
      </c>
      <c r="K42" s="25">
        <v>0</v>
      </c>
      <c r="L42" s="25">
        <v>0</v>
      </c>
      <c r="M42" s="17">
        <v>0</v>
      </c>
    </row>
    <row r="43" spans="1:13" ht="13.5" customHeight="1">
      <c r="A43" s="1" t="s">
        <v>18</v>
      </c>
      <c r="B43" s="16">
        <v>163</v>
      </c>
      <c r="C43" s="16">
        <v>140</v>
      </c>
      <c r="D43" s="16">
        <v>21</v>
      </c>
      <c r="E43" s="25">
        <v>0</v>
      </c>
      <c r="F43" s="25">
        <v>0</v>
      </c>
      <c r="G43" s="25">
        <v>0</v>
      </c>
      <c r="H43" s="16">
        <v>0</v>
      </c>
      <c r="I43" s="16">
        <v>0</v>
      </c>
      <c r="J43" s="25">
        <v>0</v>
      </c>
      <c r="K43" s="25">
        <v>0</v>
      </c>
      <c r="L43" s="25">
        <v>0</v>
      </c>
      <c r="M43" s="17">
        <v>2</v>
      </c>
    </row>
    <row r="44" spans="1:13" ht="13.5" customHeight="1">
      <c r="A44" s="1" t="s">
        <v>19</v>
      </c>
      <c r="B44" s="16">
        <v>178</v>
      </c>
      <c r="C44" s="16">
        <v>147</v>
      </c>
      <c r="D44" s="16">
        <v>19</v>
      </c>
      <c r="E44" s="25">
        <v>0</v>
      </c>
      <c r="F44" s="25">
        <v>0</v>
      </c>
      <c r="G44" s="25">
        <v>0</v>
      </c>
      <c r="H44" s="16">
        <v>0</v>
      </c>
      <c r="I44" s="16">
        <v>0</v>
      </c>
      <c r="J44" s="25">
        <v>0</v>
      </c>
      <c r="K44" s="25">
        <v>0</v>
      </c>
      <c r="L44" s="25">
        <v>0</v>
      </c>
      <c r="M44" s="17">
        <v>12</v>
      </c>
    </row>
    <row r="45" spans="1:13" ht="13.5" customHeight="1">
      <c r="A45" s="1" t="s">
        <v>20</v>
      </c>
      <c r="B45" s="16">
        <v>199</v>
      </c>
      <c r="C45" s="16">
        <v>161</v>
      </c>
      <c r="D45" s="16">
        <v>25</v>
      </c>
      <c r="E45" s="25">
        <v>0</v>
      </c>
      <c r="F45" s="16">
        <v>0</v>
      </c>
      <c r="G45" s="25">
        <v>0</v>
      </c>
      <c r="H45" s="16">
        <v>0</v>
      </c>
      <c r="I45" s="16">
        <v>0</v>
      </c>
      <c r="J45" s="25">
        <v>0</v>
      </c>
      <c r="K45" s="25">
        <v>0</v>
      </c>
      <c r="L45" s="25">
        <v>0</v>
      </c>
      <c r="M45" s="17">
        <v>13</v>
      </c>
    </row>
    <row r="46" spans="1:13" ht="13.5" customHeight="1">
      <c r="A46" s="1" t="s">
        <v>21</v>
      </c>
      <c r="B46" s="16">
        <v>206</v>
      </c>
      <c r="C46" s="16">
        <v>163</v>
      </c>
      <c r="D46" s="16">
        <v>32</v>
      </c>
      <c r="E46" s="25">
        <v>0</v>
      </c>
      <c r="F46" s="16">
        <v>2</v>
      </c>
      <c r="G46" s="25">
        <v>0</v>
      </c>
      <c r="H46" s="16">
        <v>0</v>
      </c>
      <c r="I46" s="16">
        <v>0</v>
      </c>
      <c r="J46" s="25">
        <v>0</v>
      </c>
      <c r="K46" s="25">
        <v>0</v>
      </c>
      <c r="L46" s="25">
        <v>0</v>
      </c>
      <c r="M46" s="17">
        <v>9</v>
      </c>
    </row>
    <row r="47" spans="1:13" ht="13.5" customHeight="1">
      <c r="A47" s="1" t="s">
        <v>22</v>
      </c>
      <c r="B47" s="16">
        <v>222</v>
      </c>
      <c r="C47" s="16">
        <v>174</v>
      </c>
      <c r="D47" s="16">
        <v>32</v>
      </c>
      <c r="E47" s="25">
        <v>0</v>
      </c>
      <c r="F47" s="16">
        <v>2</v>
      </c>
      <c r="G47" s="25">
        <v>0</v>
      </c>
      <c r="H47" s="16">
        <v>0</v>
      </c>
      <c r="I47" s="16">
        <v>0</v>
      </c>
      <c r="J47" s="25">
        <v>0</v>
      </c>
      <c r="K47" s="25">
        <v>0</v>
      </c>
      <c r="L47" s="25">
        <v>0</v>
      </c>
      <c r="M47" s="17">
        <v>14</v>
      </c>
    </row>
    <row r="48" spans="1:13" ht="13.5" customHeight="1">
      <c r="A48" s="1" t="s">
        <v>23</v>
      </c>
      <c r="B48" s="16">
        <v>237</v>
      </c>
      <c r="C48" s="16">
        <v>192</v>
      </c>
      <c r="D48" s="16">
        <v>35</v>
      </c>
      <c r="E48" s="25">
        <v>0</v>
      </c>
      <c r="F48" s="16">
        <v>1</v>
      </c>
      <c r="G48" s="25">
        <v>0</v>
      </c>
      <c r="H48" s="16">
        <v>0</v>
      </c>
      <c r="I48" s="16">
        <v>0</v>
      </c>
      <c r="J48" s="25">
        <v>0</v>
      </c>
      <c r="K48" s="25">
        <v>0</v>
      </c>
      <c r="L48" s="25">
        <v>0</v>
      </c>
      <c r="M48" s="17">
        <v>9</v>
      </c>
    </row>
    <row r="49" spans="1:13" ht="13.5" customHeight="1">
      <c r="A49" s="1" t="s">
        <v>24</v>
      </c>
      <c r="B49" s="16">
        <v>269</v>
      </c>
      <c r="C49" s="16">
        <v>207</v>
      </c>
      <c r="D49" s="16">
        <v>32</v>
      </c>
      <c r="E49" s="16">
        <v>0</v>
      </c>
      <c r="F49" s="16">
        <v>3</v>
      </c>
      <c r="G49" s="16">
        <v>3</v>
      </c>
      <c r="H49" s="16">
        <v>0</v>
      </c>
      <c r="I49" s="16">
        <v>0</v>
      </c>
      <c r="J49" s="25">
        <v>0</v>
      </c>
      <c r="K49" s="25">
        <v>0</v>
      </c>
      <c r="L49" s="25">
        <v>0</v>
      </c>
      <c r="M49" s="17">
        <v>24</v>
      </c>
    </row>
    <row r="50" spans="1:13" ht="13.5" customHeight="1">
      <c r="A50" s="1" t="s">
        <v>27</v>
      </c>
      <c r="B50" s="16">
        <v>275</v>
      </c>
      <c r="C50" s="16">
        <v>192</v>
      </c>
      <c r="D50" s="16">
        <v>42</v>
      </c>
      <c r="E50" s="16">
        <v>0</v>
      </c>
      <c r="F50" s="16">
        <v>9</v>
      </c>
      <c r="G50" s="16">
        <v>5</v>
      </c>
      <c r="H50" s="16">
        <v>0</v>
      </c>
      <c r="I50" s="16">
        <v>0</v>
      </c>
      <c r="J50" s="25">
        <v>0</v>
      </c>
      <c r="K50" s="25">
        <v>0</v>
      </c>
      <c r="L50" s="25">
        <v>0</v>
      </c>
      <c r="M50" s="17">
        <v>27</v>
      </c>
    </row>
    <row r="51" spans="1:13" ht="13.5" customHeight="1">
      <c r="A51" s="1" t="s">
        <v>31</v>
      </c>
      <c r="B51" s="16">
        <v>327</v>
      </c>
      <c r="C51" s="16">
        <v>224</v>
      </c>
      <c r="D51" s="16">
        <v>43</v>
      </c>
      <c r="E51" s="16">
        <v>1</v>
      </c>
      <c r="F51" s="16">
        <v>14</v>
      </c>
      <c r="G51" s="16">
        <v>12</v>
      </c>
      <c r="H51" s="16">
        <v>0</v>
      </c>
      <c r="I51" s="16">
        <v>0</v>
      </c>
      <c r="J51" s="25">
        <v>0</v>
      </c>
      <c r="K51" s="25">
        <v>0</v>
      </c>
      <c r="L51" s="25">
        <v>0</v>
      </c>
      <c r="M51" s="17">
        <v>33</v>
      </c>
    </row>
    <row r="52" spans="1:13" ht="13.5" customHeight="1">
      <c r="A52" s="1" t="s">
        <v>40</v>
      </c>
      <c r="B52" s="16">
        <v>360</v>
      </c>
      <c r="C52" s="16">
        <v>249</v>
      </c>
      <c r="D52" s="16">
        <v>54</v>
      </c>
      <c r="E52" s="16">
        <v>1</v>
      </c>
      <c r="F52" s="16">
        <v>33</v>
      </c>
      <c r="G52" s="16">
        <v>7</v>
      </c>
      <c r="H52" s="25">
        <v>0</v>
      </c>
      <c r="I52" s="16">
        <v>0</v>
      </c>
      <c r="J52" s="35">
        <v>0</v>
      </c>
      <c r="K52" s="35">
        <v>8</v>
      </c>
      <c r="L52" s="35">
        <v>0</v>
      </c>
      <c r="M52" s="17">
        <v>8</v>
      </c>
    </row>
    <row r="53" spans="1:13" ht="13.5" customHeight="1">
      <c r="A53" s="1" t="s">
        <v>46</v>
      </c>
      <c r="B53" s="16">
        <v>388</v>
      </c>
      <c r="C53" s="16">
        <v>250</v>
      </c>
      <c r="D53" s="16">
        <v>63</v>
      </c>
      <c r="E53" s="16">
        <v>3</v>
      </c>
      <c r="F53" s="16">
        <v>41</v>
      </c>
      <c r="G53" s="16">
        <v>8</v>
      </c>
      <c r="H53" s="25">
        <v>0</v>
      </c>
      <c r="I53" s="16">
        <v>0</v>
      </c>
      <c r="J53" s="35">
        <v>0</v>
      </c>
      <c r="K53" s="35">
        <v>7</v>
      </c>
      <c r="L53" s="35">
        <v>3</v>
      </c>
      <c r="M53" s="17">
        <v>13</v>
      </c>
    </row>
    <row r="54" spans="1:13" ht="13.5" customHeight="1">
      <c r="A54" s="1" t="s">
        <v>48</v>
      </c>
      <c r="B54" s="29">
        <v>371</v>
      </c>
      <c r="C54" s="16">
        <v>246</v>
      </c>
      <c r="D54" s="16">
        <v>61</v>
      </c>
      <c r="E54" s="16">
        <v>0</v>
      </c>
      <c r="F54" s="16">
        <v>47</v>
      </c>
      <c r="G54" s="16">
        <v>8</v>
      </c>
      <c r="H54" s="25">
        <v>0</v>
      </c>
      <c r="I54" s="16">
        <v>0</v>
      </c>
      <c r="J54" s="35">
        <v>0</v>
      </c>
      <c r="K54" s="35">
        <v>0</v>
      </c>
      <c r="L54" s="35">
        <v>0</v>
      </c>
      <c r="M54" s="17">
        <v>9</v>
      </c>
    </row>
    <row r="55" spans="1:13" ht="13.5" customHeight="1">
      <c r="A55" s="1" t="s">
        <v>49</v>
      </c>
      <c r="B55" s="29">
        <v>430</v>
      </c>
      <c r="C55" s="16">
        <v>272</v>
      </c>
      <c r="D55" s="16">
        <v>64</v>
      </c>
      <c r="E55" s="16">
        <v>1</v>
      </c>
      <c r="F55" s="16">
        <v>70</v>
      </c>
      <c r="G55" s="16">
        <v>10</v>
      </c>
      <c r="H55" s="25">
        <v>0</v>
      </c>
      <c r="I55" s="16">
        <v>0</v>
      </c>
      <c r="J55" s="35">
        <v>0</v>
      </c>
      <c r="K55" s="35">
        <v>6</v>
      </c>
      <c r="L55" s="35">
        <v>2</v>
      </c>
      <c r="M55" s="17">
        <v>5</v>
      </c>
    </row>
    <row r="56" spans="1:13" ht="13.5" customHeight="1">
      <c r="A56" s="1" t="s">
        <v>52</v>
      </c>
      <c r="B56" s="29">
        <v>453</v>
      </c>
      <c r="C56" s="16">
        <v>274</v>
      </c>
      <c r="D56" s="16">
        <v>46</v>
      </c>
      <c r="E56" s="16">
        <v>2</v>
      </c>
      <c r="F56" s="16">
        <v>92</v>
      </c>
      <c r="G56" s="16">
        <v>6</v>
      </c>
      <c r="H56" s="25">
        <v>0</v>
      </c>
      <c r="I56" s="16">
        <v>0</v>
      </c>
      <c r="J56" s="35">
        <v>0</v>
      </c>
      <c r="K56" s="35">
        <v>23</v>
      </c>
      <c r="L56" s="35">
        <v>2</v>
      </c>
      <c r="M56" s="17">
        <v>8</v>
      </c>
    </row>
    <row r="57" spans="1:13" ht="13.5" customHeight="1">
      <c r="A57" s="1" t="s">
        <v>54</v>
      </c>
      <c r="B57" s="29">
        <v>471</v>
      </c>
      <c r="C57" s="16">
        <v>275</v>
      </c>
      <c r="D57" s="16">
        <f>44+25</f>
        <v>69</v>
      </c>
      <c r="E57" s="16">
        <v>4</v>
      </c>
      <c r="F57" s="16">
        <f>54+16+23+1</f>
        <v>94</v>
      </c>
      <c r="G57" s="16">
        <f>5+1+2</f>
        <v>8</v>
      </c>
      <c r="H57" s="25">
        <v>0</v>
      </c>
      <c r="I57" s="16">
        <v>0</v>
      </c>
      <c r="J57" s="35">
        <v>0</v>
      </c>
      <c r="K57" s="35">
        <v>12</v>
      </c>
      <c r="L57" s="35">
        <v>2</v>
      </c>
      <c r="M57" s="17">
        <v>7</v>
      </c>
    </row>
    <row r="58" spans="1:14" ht="13.5" customHeight="1">
      <c r="A58" s="1" t="s">
        <v>57</v>
      </c>
      <c r="B58" s="29">
        <v>452</v>
      </c>
      <c r="C58" s="16">
        <v>261</v>
      </c>
      <c r="D58" s="16">
        <f>42+19</f>
        <v>61</v>
      </c>
      <c r="E58" s="16">
        <v>7</v>
      </c>
      <c r="F58" s="16">
        <f>50+21+24+3</f>
        <v>98</v>
      </c>
      <c r="G58" s="16">
        <f>11+2</f>
        <v>13</v>
      </c>
      <c r="H58" s="25">
        <v>0</v>
      </c>
      <c r="I58" s="16">
        <v>0</v>
      </c>
      <c r="J58" s="35">
        <v>0</v>
      </c>
      <c r="K58" s="35">
        <v>2</v>
      </c>
      <c r="L58" s="35">
        <v>6</v>
      </c>
      <c r="M58" s="17">
        <v>4</v>
      </c>
      <c r="N58" s="43"/>
    </row>
    <row r="59" spans="1:13" ht="6" customHeight="1">
      <c r="A59" s="2"/>
      <c r="B59" s="23"/>
      <c r="C59" s="21"/>
      <c r="D59" s="21"/>
      <c r="E59" s="21"/>
      <c r="F59" s="21"/>
      <c r="G59" s="21"/>
      <c r="H59" s="21"/>
      <c r="I59" s="21"/>
      <c r="J59" s="37"/>
      <c r="K59" s="37"/>
      <c r="L59" s="37"/>
      <c r="M59" s="22"/>
    </row>
    <row r="60" s="34" customFormat="1" ht="12.75" customHeight="1">
      <c r="A60" s="34" t="s">
        <v>32</v>
      </c>
    </row>
    <row r="61" s="34" customFormat="1" ht="12.75" customHeight="1">
      <c r="A61" s="34" t="s">
        <v>36</v>
      </c>
    </row>
    <row r="62" s="34" customFormat="1" ht="12.75" customHeight="1">
      <c r="A62" s="34" t="s">
        <v>29</v>
      </c>
    </row>
    <row r="63" s="34" customFormat="1" ht="12.75" customHeight="1">
      <c r="A63" s="34" t="s">
        <v>35</v>
      </c>
    </row>
    <row r="64" s="34" customFormat="1" ht="12.75" customHeight="1">
      <c r="A64" s="34" t="s">
        <v>33</v>
      </c>
    </row>
    <row r="65" s="34" customFormat="1" ht="12.75" customHeight="1">
      <c r="A65" s="34" t="s">
        <v>42</v>
      </c>
    </row>
    <row r="66" s="34" customFormat="1" ht="12.75" customHeight="1">
      <c r="A66" s="34" t="s">
        <v>43</v>
      </c>
    </row>
    <row r="67" ht="12.75" customHeight="1">
      <c r="A67" s="34" t="s">
        <v>28</v>
      </c>
    </row>
  </sheetData>
  <sheetProtection/>
  <mergeCells count="27">
    <mergeCell ref="L4:L5"/>
    <mergeCell ref="K4:K5"/>
    <mergeCell ref="A1:M1"/>
    <mergeCell ref="B3:M3"/>
    <mergeCell ref="B4:B5"/>
    <mergeCell ref="C4:C5"/>
    <mergeCell ref="D4:D5"/>
    <mergeCell ref="E4:E5"/>
    <mergeCell ref="K38:K39"/>
    <mergeCell ref="M4:M5"/>
    <mergeCell ref="J4:J5"/>
    <mergeCell ref="L38:L39"/>
    <mergeCell ref="B37:M37"/>
    <mergeCell ref="M38:M39"/>
    <mergeCell ref="B38:B39"/>
    <mergeCell ref="C38:C39"/>
    <mergeCell ref="D38:D39"/>
    <mergeCell ref="E38:E39"/>
    <mergeCell ref="J38:J39"/>
    <mergeCell ref="G4:G5"/>
    <mergeCell ref="F4:F5"/>
    <mergeCell ref="H38:H39"/>
    <mergeCell ref="I38:I39"/>
    <mergeCell ref="H4:H5"/>
    <mergeCell ref="F38:F39"/>
    <mergeCell ref="G38:G39"/>
    <mergeCell ref="I4:I5"/>
  </mergeCells>
  <printOptions horizontalCentered="1"/>
  <pageMargins left="0.7874015748031497" right="0.7874015748031497" top="0.3937007874015748" bottom="0.1968503937007874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2016-10-31T07:57:06Z</cp:lastPrinted>
  <dcterms:created xsi:type="dcterms:W3CDTF">1998-02-21T04:51:04Z</dcterms:created>
  <dcterms:modified xsi:type="dcterms:W3CDTF">2016-12-07T07:37:26Z</dcterms:modified>
  <cp:category/>
  <cp:version/>
  <cp:contentType/>
  <cp:contentStatus/>
</cp:coreProperties>
</file>